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central.health\dfsuserenv\Users\User_01\MIDARR\Desktop\"/>
    </mc:Choice>
  </mc:AlternateContent>
  <bookViews>
    <workbookView xWindow="0" yWindow="0" windowWidth="4248" windowHeight="4740" tabRatio="880"/>
  </bookViews>
  <sheets>
    <sheet name="Table List" sheetId="52" r:id="rId1"/>
    <sheet name="1 Overview" sheetId="15" r:id="rId2"/>
    <sheet name="2 Direct-Overhead" sheetId="23" r:id="rId3"/>
    <sheet name="3 Acute Cost wghts V10" sheetId="48" r:id="rId4"/>
    <sheet name="4 Acute by Jurisdiction" sheetId="30" r:id="rId5"/>
    <sheet name="5 Peer Group" sheetId="36" r:id="rId6"/>
    <sheet name="6 Acute Cost Bucket" sheetId="2" r:id="rId7"/>
    <sheet name="7 Acute Line Item" sheetId="19" r:id="rId8"/>
    <sheet name="8 Acute SD Overnight" sheetId="25" r:id="rId9"/>
    <sheet name="9 Acute Urgency" sheetId="26" r:id="rId10"/>
    <sheet name="10 Acute Indigenous" sheetId="27" r:id="rId11"/>
    <sheet name="11 Acute Paediatric" sheetId="28" r:id="rId12"/>
    <sheet name="12 Acute Location" sheetId="29" r:id="rId13"/>
    <sheet name="13 ED by Jurisdiction" sheetId="16" r:id="rId14"/>
    <sheet name="14 URG table" sheetId="42" r:id="rId15"/>
    <sheet name="15 ED Cost Bucket" sheetId="11" r:id="rId16"/>
    <sheet name="16 ED Line Item" sheetId="20" r:id="rId17"/>
    <sheet name="17 Tier 2 class" sheetId="43" r:id="rId18"/>
    <sheet name="18 Tier 2 Class Movement" sheetId="40" r:id="rId19"/>
    <sheet name="19 NA by Jurisdiction" sheetId="17" r:id="rId20"/>
    <sheet name="20 NA Cost Bucket" sheetId="12" r:id="rId21"/>
    <sheet name="21 NA Line Item" sheetId="21" r:id="rId22"/>
    <sheet name="22 Subacute by Jursidiction" sheetId="33" r:id="rId23"/>
    <sheet name="23 Subacute ANSNAP class" sheetId="41" r:id="rId24"/>
    <sheet name="24 Subacute Cost Bucket" sheetId="13" r:id="rId25"/>
    <sheet name="25 Subacute Line Item" sheetId="22" r:id="rId26"/>
    <sheet name="26 Other stream Jursidicatio" sheetId="34" r:id="rId27"/>
    <sheet name="27 Organ Cost Bucket" sheetId="35" r:id="rId28"/>
    <sheet name="28 MH table" sheetId="47" r:id="rId29"/>
    <sheet name="29 MH Cost Bucket" sheetId="51" r:id="rId30"/>
    <sheet name="30 MH Line Item" sheetId="49" r:id="rId31"/>
  </sheets>
  <definedNames>
    <definedName name="_xlnm._FilterDatabase" localSheetId="14" hidden="1">'14 URG table'!$A$6:$AJ$129</definedName>
    <definedName name="_xlnm._FilterDatabase" localSheetId="17" hidden="1">'17 Tier 2 class'!$A$6:$AJ$144</definedName>
    <definedName name="_xlnm._FilterDatabase" localSheetId="23" hidden="1">'23 Subacute ANSNAP class'!$A$5:$F$110</definedName>
    <definedName name="_xlnm._FilterDatabase" localSheetId="28" hidden="1">'28 MH table'!$A$6:$AL$7</definedName>
    <definedName name="_xlnm._FilterDatabase" localSheetId="3" hidden="1">'3 Acute Cost wghts V10'!$A$6:$AL$802</definedName>
    <definedName name="_xlnm.Print_Area" localSheetId="1">'1 Overview'!$A$2:$AF$44</definedName>
    <definedName name="_xlnm.Print_Area" localSheetId="10">'10 Acute Indigenous'!$A$1:$AD$31</definedName>
    <definedName name="_xlnm.Print_Area" localSheetId="11">'11 Acute Paediatric'!$A$1:$AD$19</definedName>
    <definedName name="_xlnm.Print_Area" localSheetId="12">'12 Acute Location'!$A$1:$AD$19</definedName>
    <definedName name="_xlnm.Print_Area" localSheetId="13">'13 ED by Jurisdiction'!$A$2:$U$35</definedName>
    <definedName name="_xlnm.Print_Area" localSheetId="14">'14 URG table'!$A$1:$AK$129</definedName>
    <definedName name="_xlnm.Print_Area" localSheetId="15">'15 ED Cost Bucket'!$A$1:$AL$46</definedName>
    <definedName name="_xlnm.Print_Area" localSheetId="16">'16 ED Line Item'!$A$1:$AM$52</definedName>
    <definedName name="_xlnm.Print_Area" localSheetId="17">'17 Tier 2 class'!$A$1:$AK$147</definedName>
    <definedName name="_xlnm.Print_Area" localSheetId="18">'18 Tier 2 Class Movement'!$A$1:$M$155</definedName>
    <definedName name="_xlnm.Print_Area" localSheetId="19">'19 NA by Jurisdiction'!$B$1:$U$16</definedName>
    <definedName name="_xlnm.Print_Area" localSheetId="2">'2 Direct-Overhead'!$A$1:$O$15</definedName>
    <definedName name="_xlnm.Print_Area" localSheetId="20">'20 NA Cost Bucket'!$A$1:$AL$45</definedName>
    <definedName name="_xlnm.Print_Area" localSheetId="21">'21 NA Line Item'!$A$2:$AL$52</definedName>
    <definedName name="_xlnm.Print_Area" localSheetId="22">'22 Subacute by Jursidiction'!$A$1:$AM$37</definedName>
    <definedName name="_xlnm.Print_Area" localSheetId="23">'23 Subacute ANSNAP class'!$A$2:$F$111</definedName>
    <definedName name="_xlnm.Print_Area" localSheetId="24">'24 Subacute Cost Bucket'!$A$1:$AL$45</definedName>
    <definedName name="_xlnm.Print_Area" localSheetId="25">'25 Subacute Line Item'!$A$1:$AL$52</definedName>
    <definedName name="_xlnm.Print_Area" localSheetId="26">'26 Other stream Jursidicatio'!$A$1:$AM$30</definedName>
    <definedName name="_xlnm.Print_Area" localSheetId="27">'27 Organ Cost Bucket'!$A$1:$AL$45</definedName>
    <definedName name="_xlnm.Print_Area" localSheetId="28">'28 MH table'!$A$1:$AK$101</definedName>
    <definedName name="_xlnm.Print_Area" localSheetId="29">'29 MH Cost Bucket'!$A$1:$AL$45</definedName>
    <definedName name="_xlnm.Print_Area" localSheetId="3">'3 Acute Cost wghts V10'!$A$1:$AL$801</definedName>
    <definedName name="_xlnm.Print_Area" localSheetId="30">'30 MH Line Item'!$A$1:$AL$52</definedName>
    <definedName name="_xlnm.Print_Area" localSheetId="4">'4 Acute by Jurisdiction'!$A$2:$AB$28</definedName>
    <definedName name="_xlnm.Print_Area" localSheetId="5">'5 Peer Group'!$A$1:$AB$28</definedName>
    <definedName name="_xlnm.Print_Area" localSheetId="6">'6 Acute Cost Bucket'!$A$1:$AL$45</definedName>
    <definedName name="_xlnm.Print_Area" localSheetId="7">'7 Acute Line Item'!$A$1:$AL$51</definedName>
    <definedName name="_xlnm.Print_Area" localSheetId="8">'8 Acute SD Overnight'!$A$1:$AC$17</definedName>
    <definedName name="_xlnm.Print_Area" localSheetId="9">'9 Acute Urgency'!$A$1:$AC$23</definedName>
    <definedName name="_xlnm.Print_Area" localSheetId="0">'Table List'!$A$1:$D$32</definedName>
    <definedName name="_xlnm.Print_Titles" localSheetId="17">'17 Tier 2 class'!$1:$6</definedName>
    <definedName name="_xlnm.Print_Titles" localSheetId="28">'28 MH table'!$1:$6</definedName>
    <definedName name="_xlnm.Print_Titles" localSheetId="3">'3 Acute Cost wghts V10'!$1:$6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6" i="15" l="1"/>
  <c r="V36" i="15"/>
  <c r="W36" i="15"/>
  <c r="U37" i="15"/>
  <c r="V37" i="15"/>
  <c r="W37" i="15"/>
  <c r="U38" i="15"/>
  <c r="V38" i="15"/>
  <c r="W38" i="15"/>
  <c r="U39" i="15"/>
  <c r="V39" i="15"/>
  <c r="W39" i="15"/>
  <c r="U40" i="15"/>
  <c r="V40" i="15"/>
  <c r="W40" i="15"/>
  <c r="U41" i="15"/>
  <c r="V41" i="15"/>
  <c r="W41" i="15"/>
  <c r="U42" i="15"/>
  <c r="V42" i="15"/>
  <c r="W42" i="15"/>
  <c r="U43" i="15"/>
  <c r="V43" i="15"/>
  <c r="W43" i="15"/>
  <c r="V35" i="15"/>
  <c r="W35" i="15"/>
  <c r="U35" i="15"/>
  <c r="U18" i="15"/>
  <c r="V18" i="15"/>
  <c r="W18" i="15"/>
  <c r="U19" i="15"/>
  <c r="V19" i="15"/>
  <c r="W19" i="15"/>
  <c r="U20" i="15"/>
  <c r="V20" i="15"/>
  <c r="W20" i="15"/>
  <c r="U21" i="15"/>
  <c r="V21" i="15"/>
  <c r="W21" i="15"/>
  <c r="U22" i="15"/>
  <c r="V22" i="15"/>
  <c r="W22" i="15"/>
  <c r="U23" i="15"/>
  <c r="V23" i="15"/>
  <c r="W23" i="15"/>
  <c r="U24" i="15"/>
  <c r="V24" i="15"/>
  <c r="W24" i="15"/>
  <c r="U25" i="15"/>
  <c r="V25" i="15"/>
  <c r="W25" i="15"/>
  <c r="V17" i="15"/>
  <c r="W17" i="15"/>
  <c r="U17" i="15"/>
  <c r="N7" i="40" l="1"/>
  <c r="O7" i="40"/>
  <c r="P7" i="40"/>
  <c r="N8" i="40"/>
  <c r="O8" i="40"/>
  <c r="P8" i="40"/>
  <c r="N9" i="40"/>
  <c r="O9" i="40"/>
  <c r="P9" i="40"/>
  <c r="N10" i="40"/>
  <c r="O10" i="40"/>
  <c r="P10" i="40"/>
  <c r="N11" i="40"/>
  <c r="O11" i="40"/>
  <c r="P11" i="40"/>
  <c r="N12" i="40"/>
  <c r="O12" i="40"/>
  <c r="P12" i="40"/>
  <c r="N13" i="40"/>
  <c r="O13" i="40"/>
  <c r="P13" i="40"/>
  <c r="N14" i="40"/>
  <c r="O14" i="40"/>
  <c r="P14" i="40"/>
  <c r="N15" i="40"/>
  <c r="O15" i="40"/>
  <c r="P15" i="40"/>
  <c r="N16" i="40"/>
  <c r="O16" i="40"/>
  <c r="P16" i="40"/>
  <c r="N17" i="40"/>
  <c r="O17" i="40"/>
  <c r="P17" i="40"/>
  <c r="N18" i="40"/>
  <c r="O18" i="40"/>
  <c r="P18" i="40"/>
  <c r="N19" i="40"/>
  <c r="O19" i="40"/>
  <c r="P19" i="40"/>
  <c r="N20" i="40"/>
  <c r="O20" i="40"/>
  <c r="P20" i="40"/>
  <c r="N21" i="40"/>
  <c r="O21" i="40"/>
  <c r="P21" i="40"/>
  <c r="N22" i="40"/>
  <c r="O22" i="40"/>
  <c r="P22" i="40"/>
  <c r="N23" i="40"/>
  <c r="O23" i="40"/>
  <c r="P23" i="40"/>
  <c r="N24" i="40"/>
  <c r="O24" i="40"/>
  <c r="P24" i="40"/>
  <c r="N25" i="40"/>
  <c r="O25" i="40"/>
  <c r="P25" i="40"/>
  <c r="N26" i="40"/>
  <c r="O26" i="40"/>
  <c r="P26" i="40"/>
  <c r="N27" i="40"/>
  <c r="O27" i="40"/>
  <c r="P27" i="40"/>
  <c r="N28" i="40"/>
  <c r="O28" i="40"/>
  <c r="P28" i="40"/>
  <c r="N29" i="40"/>
  <c r="O29" i="40"/>
  <c r="P29" i="40"/>
  <c r="N30" i="40"/>
  <c r="O30" i="40"/>
  <c r="P30" i="40"/>
  <c r="N31" i="40"/>
  <c r="O31" i="40"/>
  <c r="P31" i="40"/>
  <c r="N32" i="40"/>
  <c r="O32" i="40"/>
  <c r="P32" i="40"/>
  <c r="N33" i="40"/>
  <c r="O33" i="40"/>
  <c r="P33" i="40"/>
  <c r="N34" i="40"/>
  <c r="O34" i="40"/>
  <c r="P34" i="40"/>
  <c r="N35" i="40"/>
  <c r="O35" i="40"/>
  <c r="P35" i="40"/>
  <c r="N36" i="40"/>
  <c r="O36" i="40"/>
  <c r="P36" i="40"/>
  <c r="N37" i="40"/>
  <c r="O37" i="40"/>
  <c r="P37" i="40"/>
  <c r="N38" i="40"/>
  <c r="O38" i="40"/>
  <c r="P38" i="40"/>
  <c r="N39" i="40"/>
  <c r="O39" i="40"/>
  <c r="P39" i="40"/>
  <c r="N40" i="40"/>
  <c r="O40" i="40"/>
  <c r="P40" i="40"/>
  <c r="N41" i="40"/>
  <c r="O41" i="40"/>
  <c r="P41" i="40"/>
  <c r="N42" i="40"/>
  <c r="O42" i="40"/>
  <c r="P42" i="40"/>
  <c r="N43" i="40"/>
  <c r="O43" i="40"/>
  <c r="P43" i="40"/>
  <c r="N44" i="40"/>
  <c r="O44" i="40"/>
  <c r="P44" i="40"/>
  <c r="N45" i="40"/>
  <c r="O45" i="40"/>
  <c r="P45" i="40"/>
  <c r="N46" i="40"/>
  <c r="O46" i="40"/>
  <c r="P46" i="40"/>
  <c r="N47" i="40"/>
  <c r="O47" i="40"/>
  <c r="P47" i="40"/>
  <c r="N48" i="40"/>
  <c r="O48" i="40"/>
  <c r="P48" i="40"/>
  <c r="N49" i="40"/>
  <c r="O49" i="40"/>
  <c r="P49" i="40"/>
  <c r="N50" i="40"/>
  <c r="O50" i="40"/>
  <c r="P50" i="40"/>
  <c r="N51" i="40"/>
  <c r="O51" i="40"/>
  <c r="P51" i="40"/>
  <c r="N52" i="40"/>
  <c r="O52" i="40"/>
  <c r="P52" i="40"/>
  <c r="N53" i="40"/>
  <c r="O53" i="40"/>
  <c r="P53" i="40"/>
  <c r="N54" i="40"/>
  <c r="O54" i="40"/>
  <c r="P54" i="40"/>
  <c r="N55" i="40"/>
  <c r="O55" i="40"/>
  <c r="P55" i="40"/>
  <c r="N56" i="40"/>
  <c r="O56" i="40"/>
  <c r="P56" i="40"/>
  <c r="N57" i="40"/>
  <c r="O57" i="40"/>
  <c r="P57" i="40"/>
  <c r="N58" i="40"/>
  <c r="O58" i="40"/>
  <c r="P58" i="40"/>
  <c r="N59" i="40"/>
  <c r="O59" i="40"/>
  <c r="P59" i="40"/>
  <c r="N60" i="40"/>
  <c r="O60" i="40"/>
  <c r="P60" i="40"/>
  <c r="N61" i="40"/>
  <c r="O61" i="40"/>
  <c r="P61" i="40"/>
  <c r="N62" i="40"/>
  <c r="O62" i="40"/>
  <c r="P62" i="40"/>
  <c r="N63" i="40"/>
  <c r="O63" i="40"/>
  <c r="P63" i="40"/>
  <c r="N64" i="40"/>
  <c r="O64" i="40"/>
  <c r="P64" i="40"/>
  <c r="N65" i="40"/>
  <c r="O65" i="40"/>
  <c r="P65" i="40"/>
  <c r="N66" i="40"/>
  <c r="O66" i="40"/>
  <c r="P66" i="40"/>
  <c r="N67" i="40"/>
  <c r="O67" i="40"/>
  <c r="P67" i="40"/>
  <c r="N68" i="40"/>
  <c r="O68" i="40"/>
  <c r="P68" i="40"/>
  <c r="N69" i="40"/>
  <c r="O69" i="40"/>
  <c r="P69" i="40"/>
  <c r="N70" i="40"/>
  <c r="O70" i="40"/>
  <c r="P70" i="40"/>
  <c r="N71" i="40"/>
  <c r="O71" i="40"/>
  <c r="P71" i="40"/>
  <c r="N72" i="40"/>
  <c r="O72" i="40"/>
  <c r="P72" i="40"/>
  <c r="N73" i="40"/>
  <c r="O73" i="40"/>
  <c r="P73" i="40"/>
  <c r="N74" i="40"/>
  <c r="O74" i="40"/>
  <c r="P74" i="40"/>
  <c r="N75" i="40"/>
  <c r="O75" i="40"/>
  <c r="P75" i="40"/>
  <c r="N76" i="40"/>
  <c r="O76" i="40"/>
  <c r="P76" i="40"/>
  <c r="N77" i="40"/>
  <c r="O77" i="40"/>
  <c r="P77" i="40"/>
  <c r="N78" i="40"/>
  <c r="O78" i="40"/>
  <c r="P78" i="40"/>
  <c r="N79" i="40"/>
  <c r="O79" i="40"/>
  <c r="P79" i="40"/>
  <c r="N80" i="40"/>
  <c r="O80" i="40"/>
  <c r="P80" i="40"/>
  <c r="N81" i="40"/>
  <c r="O81" i="40"/>
  <c r="P81" i="40"/>
  <c r="N82" i="40"/>
  <c r="O82" i="40"/>
  <c r="P82" i="40"/>
  <c r="N83" i="40"/>
  <c r="O83" i="40"/>
  <c r="P83" i="40"/>
  <c r="N84" i="40"/>
  <c r="O84" i="40"/>
  <c r="P84" i="40"/>
  <c r="N85" i="40"/>
  <c r="O85" i="40"/>
  <c r="P85" i="40"/>
  <c r="N86" i="40"/>
  <c r="O86" i="40"/>
  <c r="P86" i="40"/>
  <c r="N87" i="40"/>
  <c r="O87" i="40"/>
  <c r="P87" i="40"/>
  <c r="N88" i="40"/>
  <c r="O88" i="40"/>
  <c r="P88" i="40"/>
  <c r="N89" i="40"/>
  <c r="O89" i="40"/>
  <c r="P89" i="40"/>
  <c r="N90" i="40"/>
  <c r="O90" i="40"/>
  <c r="P90" i="40"/>
  <c r="N91" i="40"/>
  <c r="O91" i="40"/>
  <c r="P91" i="40"/>
  <c r="N92" i="40"/>
  <c r="O92" i="40"/>
  <c r="P92" i="40"/>
  <c r="N93" i="40"/>
  <c r="O93" i="40"/>
  <c r="P93" i="40"/>
  <c r="N94" i="40"/>
  <c r="O94" i="40"/>
  <c r="P94" i="40"/>
  <c r="N95" i="40"/>
  <c r="O95" i="40"/>
  <c r="P95" i="40"/>
  <c r="N96" i="40"/>
  <c r="O96" i="40"/>
  <c r="P96" i="40"/>
  <c r="N97" i="40"/>
  <c r="O97" i="40"/>
  <c r="P97" i="40"/>
  <c r="N98" i="40"/>
  <c r="O98" i="40"/>
  <c r="P98" i="40"/>
  <c r="N99" i="40"/>
  <c r="O99" i="40"/>
  <c r="P99" i="40"/>
  <c r="N100" i="40"/>
  <c r="O100" i="40"/>
  <c r="P100" i="40"/>
  <c r="N101" i="40"/>
  <c r="O101" i="40"/>
  <c r="P101" i="40"/>
  <c r="N102" i="40"/>
  <c r="O102" i="40"/>
  <c r="P102" i="40"/>
  <c r="N103" i="40"/>
  <c r="O103" i="40"/>
  <c r="P103" i="40"/>
  <c r="N104" i="40"/>
  <c r="O104" i="40"/>
  <c r="P104" i="40"/>
  <c r="N105" i="40"/>
  <c r="O105" i="40"/>
  <c r="P105" i="40"/>
  <c r="N106" i="40"/>
  <c r="O106" i="40"/>
  <c r="P106" i="40"/>
  <c r="N107" i="40"/>
  <c r="O107" i="40"/>
  <c r="P107" i="40"/>
  <c r="N108" i="40"/>
  <c r="O108" i="40"/>
  <c r="P108" i="40"/>
  <c r="N109" i="40"/>
  <c r="O109" i="40"/>
  <c r="P109" i="40"/>
  <c r="N110" i="40"/>
  <c r="O110" i="40"/>
  <c r="P110" i="40"/>
  <c r="N111" i="40"/>
  <c r="O111" i="40"/>
  <c r="P111" i="40"/>
  <c r="N112" i="40"/>
  <c r="O112" i="40"/>
  <c r="P112" i="40"/>
  <c r="N113" i="40"/>
  <c r="O113" i="40"/>
  <c r="P113" i="40"/>
  <c r="N114" i="40"/>
  <c r="O114" i="40"/>
  <c r="P114" i="40"/>
  <c r="N115" i="40"/>
  <c r="O115" i="40"/>
  <c r="P115" i="40"/>
  <c r="N116" i="40"/>
  <c r="O116" i="40"/>
  <c r="P116" i="40"/>
  <c r="N117" i="40"/>
  <c r="O117" i="40"/>
  <c r="P117" i="40"/>
  <c r="N118" i="40"/>
  <c r="O118" i="40"/>
  <c r="P118" i="40"/>
  <c r="N119" i="40"/>
  <c r="O119" i="40"/>
  <c r="P119" i="40"/>
  <c r="N120" i="40"/>
  <c r="O120" i="40"/>
  <c r="P120" i="40"/>
  <c r="N121" i="40"/>
  <c r="O121" i="40"/>
  <c r="P121" i="40"/>
  <c r="N122" i="40"/>
  <c r="O122" i="40"/>
  <c r="P122" i="40"/>
  <c r="N123" i="40"/>
  <c r="O123" i="40"/>
  <c r="P123" i="40"/>
  <c r="N124" i="40"/>
  <c r="O124" i="40"/>
  <c r="P124" i="40"/>
  <c r="N125" i="40"/>
  <c r="O125" i="40"/>
  <c r="P125" i="40"/>
  <c r="N126" i="40"/>
  <c r="O126" i="40"/>
  <c r="P126" i="40"/>
  <c r="N127" i="40"/>
  <c r="O127" i="40"/>
  <c r="P127" i="40"/>
  <c r="N128" i="40"/>
  <c r="O128" i="40"/>
  <c r="P128" i="40"/>
  <c r="N129" i="40"/>
  <c r="O129" i="40"/>
  <c r="P129" i="40"/>
  <c r="N130" i="40"/>
  <c r="O130" i="40"/>
  <c r="P130" i="40"/>
  <c r="N131" i="40"/>
  <c r="O131" i="40"/>
  <c r="P131" i="40"/>
  <c r="N132" i="40"/>
  <c r="O132" i="40"/>
  <c r="P132" i="40"/>
  <c r="N133" i="40"/>
  <c r="O133" i="40"/>
  <c r="P133" i="40"/>
  <c r="N134" i="40"/>
  <c r="O134" i="40"/>
  <c r="P134" i="40"/>
  <c r="N135" i="40"/>
  <c r="O135" i="40"/>
  <c r="P135" i="40"/>
  <c r="N136" i="40"/>
  <c r="O136" i="40"/>
  <c r="P136" i="40"/>
  <c r="N137" i="40"/>
  <c r="O137" i="40"/>
  <c r="P137" i="40"/>
  <c r="N138" i="40"/>
  <c r="O138" i="40"/>
  <c r="P138" i="40"/>
  <c r="N139" i="40"/>
  <c r="O139" i="40"/>
  <c r="P139" i="40"/>
  <c r="N140" i="40"/>
  <c r="O140" i="40"/>
  <c r="P140" i="40"/>
  <c r="N141" i="40"/>
  <c r="O141" i="40"/>
  <c r="P141" i="40"/>
  <c r="N142" i="40"/>
  <c r="O142" i="40"/>
  <c r="P142" i="40"/>
  <c r="N143" i="40"/>
  <c r="O143" i="40"/>
  <c r="P143" i="40"/>
  <c r="N144" i="40"/>
  <c r="O144" i="40"/>
  <c r="P144" i="40"/>
  <c r="N145" i="40"/>
  <c r="O145" i="40"/>
  <c r="P145" i="40"/>
  <c r="N146" i="40"/>
  <c r="O146" i="40"/>
  <c r="P146" i="40"/>
  <c r="N147" i="40"/>
  <c r="O147" i="40"/>
  <c r="P147" i="40"/>
  <c r="N148" i="40"/>
  <c r="P148" i="40" l="1"/>
  <c r="O148" i="40"/>
  <c r="B3" i="52"/>
  <c r="B4" i="52"/>
  <c r="B5" i="52"/>
  <c r="B6" i="52"/>
  <c r="B7" i="52"/>
  <c r="B8" i="52"/>
  <c r="B9" i="52"/>
  <c r="B10" i="52"/>
  <c r="B11" i="52"/>
  <c r="B12" i="52"/>
  <c r="B13" i="52"/>
  <c r="B14" i="52"/>
  <c r="B15" i="52"/>
  <c r="B16" i="52"/>
  <c r="B17" i="52"/>
  <c r="B18" i="52"/>
  <c r="B19" i="52"/>
  <c r="B20" i="52"/>
  <c r="B21" i="52"/>
  <c r="B22" i="52"/>
  <c r="B23" i="52"/>
  <c r="B24" i="52"/>
  <c r="B25" i="52"/>
  <c r="B26" i="52"/>
  <c r="B27" i="52"/>
  <c r="B28" i="52"/>
  <c r="B29" i="52"/>
  <c r="B30" i="52"/>
  <c r="B31" i="52"/>
  <c r="B2" i="52"/>
  <c r="C29" i="52"/>
  <c r="C18" i="52"/>
  <c r="C15" i="52"/>
  <c r="C4" i="52"/>
  <c r="C20" i="52"/>
  <c r="A2" i="30"/>
  <c r="C2" i="52"/>
  <c r="A2" i="28" l="1"/>
  <c r="C12" i="52" s="1"/>
  <c r="A2" i="19"/>
  <c r="C8" i="52" s="1"/>
  <c r="C2" i="27"/>
  <c r="C11" i="52" s="1"/>
  <c r="A2" i="2"/>
  <c r="C7" i="52" s="1"/>
  <c r="A2" i="16"/>
  <c r="A2" i="26"/>
  <c r="C10" i="52" s="1"/>
  <c r="C5" i="52"/>
  <c r="A2" i="29"/>
  <c r="C13" i="52" s="1"/>
  <c r="A2" i="25"/>
  <c r="C9" i="52" s="1"/>
  <c r="A2" i="36"/>
  <c r="C6" i="52" s="1"/>
  <c r="C3" i="52"/>
  <c r="C14" i="52" l="1"/>
  <c r="A2" i="20"/>
  <c r="C17" i="52" s="1"/>
  <c r="A2" i="11"/>
  <c r="C16" i="52" s="1"/>
  <c r="A2" i="40"/>
  <c r="C19" i="52" l="1"/>
  <c r="B2" i="17"/>
  <c r="A2" i="12" s="1"/>
  <c r="A2" i="21" l="1"/>
  <c r="C21" i="52"/>
  <c r="C22" i="52" l="1"/>
  <c r="A2" i="33"/>
  <c r="C23" i="52" l="1"/>
  <c r="A2" i="41"/>
  <c r="C24" i="52" l="1"/>
  <c r="A2" i="13"/>
  <c r="A2" i="22" l="1"/>
  <c r="C25" i="52"/>
  <c r="C26" i="52" l="1"/>
  <c r="A2" i="34"/>
  <c r="C27" i="52" l="1"/>
  <c r="A2" i="35"/>
  <c r="C28" i="52" l="1"/>
  <c r="A2" i="51"/>
  <c r="A2" i="49" l="1"/>
  <c r="C31" i="52" s="1"/>
  <c r="C30" i="52"/>
  <c r="O149" i="40" l="1"/>
  <c r="O150" i="40" s="1"/>
  <c r="P149" i="40"/>
  <c r="P150" i="40" s="1"/>
  <c r="N149" i="40"/>
  <c r="N150" i="40" s="1"/>
</calcChain>
</file>

<file path=xl/sharedStrings.xml><?xml version="1.0" encoding="utf-8"?>
<sst xmlns="http://schemas.openxmlformats.org/spreadsheetml/2006/main" count="7788" uniqueCount="2697">
  <si>
    <t>Cost Bucket</t>
  </si>
  <si>
    <t>Change</t>
  </si>
  <si>
    <t>NSW</t>
  </si>
  <si>
    <t>Vic</t>
  </si>
  <si>
    <t>SA</t>
  </si>
  <si>
    <t>WA</t>
  </si>
  <si>
    <t>Tas</t>
  </si>
  <si>
    <t>NT</t>
  </si>
  <si>
    <t>ACT</t>
  </si>
  <si>
    <t>National</t>
  </si>
  <si>
    <t>QLD</t>
  </si>
  <si>
    <t>Ward Medical</t>
  </si>
  <si>
    <t>Ward Nursing</t>
  </si>
  <si>
    <t>Allied Health</t>
  </si>
  <si>
    <t>Non Clinical</t>
  </si>
  <si>
    <t>On-costs</t>
  </si>
  <si>
    <t>Pathology</t>
  </si>
  <si>
    <t>Imaging</t>
  </si>
  <si>
    <t>Prosthesis</t>
  </si>
  <si>
    <t>Ward Supplies</t>
  </si>
  <si>
    <t>Pharmacy</t>
  </si>
  <si>
    <t>Critical Care</t>
  </si>
  <si>
    <t>Operating Room</t>
  </si>
  <si>
    <t>Special Procedure Suite</t>
  </si>
  <si>
    <t>Emergency Department</t>
  </si>
  <si>
    <t>Hotel</t>
  </si>
  <si>
    <t>Depreciation</t>
  </si>
  <si>
    <t xml:space="preserve">Total Bucket </t>
  </si>
  <si>
    <t>percentage point</t>
  </si>
  <si>
    <t>Round 20</t>
  </si>
  <si>
    <t>Round 21</t>
  </si>
  <si>
    <t>Round 22</t>
  </si>
  <si>
    <t>Qld</t>
  </si>
  <si>
    <t>Jurisdiction</t>
  </si>
  <si>
    <t>Acute</t>
  </si>
  <si>
    <t>ED</t>
  </si>
  <si>
    <t>Non-admitted</t>
  </si>
  <si>
    <t>Sub-acute</t>
  </si>
  <si>
    <t>Other</t>
  </si>
  <si>
    <t>Total</t>
  </si>
  <si>
    <t>(%)</t>
  </si>
  <si>
    <t>Hospitals</t>
  </si>
  <si>
    <t>Activity</t>
  </si>
  <si>
    <t>Expenditure ($)</t>
  </si>
  <si>
    <t xml:space="preserve">Average Cost ($)
(Unweighted) </t>
  </si>
  <si>
    <t>Prodtype</t>
  </si>
  <si>
    <t>Presentations</t>
  </si>
  <si>
    <t>Expenditure</t>
  </si>
  <si>
    <t>Cost per presentation</t>
  </si>
  <si>
    <t>Admitted (AE)</t>
  </si>
  <si>
    <t>Non-admitted (NE)</t>
  </si>
  <si>
    <t>Non-Admitted ED</t>
  </si>
  <si>
    <t>Total ED</t>
  </si>
  <si>
    <t>National ED</t>
  </si>
  <si>
    <t>Service Events</t>
  </si>
  <si>
    <t>Total Cost</t>
  </si>
  <si>
    <t>Average Cost</t>
  </si>
  <si>
    <t>Total
 Cost</t>
  </si>
  <si>
    <t>Average
  Cost</t>
  </si>
  <si>
    <t>Prostheses</t>
  </si>
  <si>
    <t>Medical supplies</t>
  </si>
  <si>
    <t>Goods and services</t>
  </si>
  <si>
    <t>Blood</t>
  </si>
  <si>
    <t>Corporate</t>
  </si>
  <si>
    <t>Lease</t>
  </si>
  <si>
    <t>Salary &amp; Wages  Nursing</t>
  </si>
  <si>
    <t>Salary &amp; Wages  Medical (nonVMO)</t>
  </si>
  <si>
    <t>Salary &amp; Wages  Medical (VMO)</t>
  </si>
  <si>
    <t>Salary &amp; Wages  Allied Health</t>
  </si>
  <si>
    <t>Salary &amp; Wages  Other</t>
  </si>
  <si>
    <t>Oncosts</t>
  </si>
  <si>
    <t>Pharmaceuticals  PBS</t>
  </si>
  <si>
    <t>Pharmaceuticals  nonPBS</t>
  </si>
  <si>
    <t>Depreciation  building</t>
  </si>
  <si>
    <t>Depreciation  equipment</t>
  </si>
  <si>
    <t>Stream</t>
  </si>
  <si>
    <t>Direct</t>
  </si>
  <si>
    <t>Overhead</t>
  </si>
  <si>
    <t>Admitted acute</t>
  </si>
  <si>
    <t>Subacute</t>
  </si>
  <si>
    <t>Same Day</t>
  </si>
  <si>
    <t>Separations</t>
  </si>
  <si>
    <t>Average cost per day</t>
  </si>
  <si>
    <t>Overnight</t>
  </si>
  <si>
    <t>ALOS</t>
  </si>
  <si>
    <t>Indigenous</t>
  </si>
  <si>
    <t>Non-Indigenous</t>
  </si>
  <si>
    <t>Average cost</t>
  </si>
  <si>
    <t>Sameday</t>
  </si>
  <si>
    <t>Emergency</t>
  </si>
  <si>
    <t>Elective</t>
  </si>
  <si>
    <t>Not Assigned</t>
  </si>
  <si>
    <t>Total Indigenous</t>
  </si>
  <si>
    <t>Total Non Indigenous</t>
  </si>
  <si>
    <t>Total Not Assigned</t>
  </si>
  <si>
    <t>Paediatric</t>
  </si>
  <si>
    <t>Non-Paediatric</t>
  </si>
  <si>
    <t xml:space="preserve">Number of hospitals </t>
  </si>
  <si>
    <t>Total Expenditure ($ Million)</t>
  </si>
  <si>
    <t>Average length of stay (days)</t>
  </si>
  <si>
    <t>Average cost per day ($)</t>
  </si>
  <si>
    <t>Average cost per separation  ($)</t>
  </si>
  <si>
    <t>Average cost per weighted separation incl dep($)</t>
  </si>
  <si>
    <t>Average cost per weighted separation excl dep($)</t>
  </si>
  <si>
    <t>GEM</t>
  </si>
  <si>
    <t>Total Expenditure ($)</t>
  </si>
  <si>
    <t xml:space="preserve">Average cost per separation  ($/sep) </t>
  </si>
  <si>
    <t>Maintenance</t>
  </si>
  <si>
    <t>Palliative Care</t>
  </si>
  <si>
    <t>Psychogeriatric</t>
  </si>
  <si>
    <t>Rehabilitation</t>
  </si>
  <si>
    <t>Product Type</t>
  </si>
  <si>
    <t>Boarders</t>
  </si>
  <si>
    <t>Organ Procurement</t>
  </si>
  <si>
    <t>Length of stay (days)</t>
  </si>
  <si>
    <t xml:space="preserve">Average cost per separation  ($) </t>
  </si>
  <si>
    <t>Average cost per weighted separation ($)</t>
  </si>
  <si>
    <t>Service events</t>
  </si>
  <si>
    <t>10.01</t>
  </si>
  <si>
    <t>Hyperbaric Medicine</t>
  </si>
  <si>
    <t>10.02</t>
  </si>
  <si>
    <t>Interventional Imaging</t>
  </si>
  <si>
    <t>10.03</t>
  </si>
  <si>
    <t>Minor Surgical</t>
  </si>
  <si>
    <t>Dental</t>
  </si>
  <si>
    <t>10.05</t>
  </si>
  <si>
    <t>Angioplasty/Angiography</t>
  </si>
  <si>
    <t>10.06</t>
  </si>
  <si>
    <t>Endoscopy - Gastrointestinal</t>
  </si>
  <si>
    <t>10.07</t>
  </si>
  <si>
    <t>10.08</t>
  </si>
  <si>
    <t>10.09</t>
  </si>
  <si>
    <t>Endoscopy - Respiratory/ENT</t>
  </si>
  <si>
    <t>10.10</t>
  </si>
  <si>
    <t>Renal Dialysis - Hospital Delivered</t>
  </si>
  <si>
    <t>10.11</t>
  </si>
  <si>
    <t>10.12</t>
  </si>
  <si>
    <t>10.13</t>
  </si>
  <si>
    <t>Minor Medical Procedures</t>
  </si>
  <si>
    <t>10.14</t>
  </si>
  <si>
    <t>Pain Management Interventions</t>
  </si>
  <si>
    <t>10.15</t>
  </si>
  <si>
    <t>Renal Dialysis - Haemodialysis - Home Delivered</t>
  </si>
  <si>
    <t>10.16</t>
  </si>
  <si>
    <t>10.17</t>
  </si>
  <si>
    <t>Total Parenteral Nutrition - Home Delivered</t>
  </si>
  <si>
    <t>10.18</t>
  </si>
  <si>
    <t>Enteral Nutrition - Home Delivered</t>
  </si>
  <si>
    <t>20.01</t>
  </si>
  <si>
    <t>Transplants</t>
  </si>
  <si>
    <t>20.02</t>
  </si>
  <si>
    <t>Anaesthetics</t>
  </si>
  <si>
    <t>20.03</t>
  </si>
  <si>
    <t>Pain Management</t>
  </si>
  <si>
    <t>20.04</t>
  </si>
  <si>
    <t>Developmental Disabilities</t>
  </si>
  <si>
    <t>20.05</t>
  </si>
  <si>
    <t>General Medicine</t>
  </si>
  <si>
    <t>20.06</t>
  </si>
  <si>
    <t>General Practice and Primary Care</t>
  </si>
  <si>
    <t>20.07</t>
  </si>
  <si>
    <t>General Surgery</t>
  </si>
  <si>
    <t>20.08</t>
  </si>
  <si>
    <t>Genetics</t>
  </si>
  <si>
    <t>20.09</t>
  </si>
  <si>
    <t>Geriatric Medicine</t>
  </si>
  <si>
    <t>20.10</t>
  </si>
  <si>
    <t>Haematology</t>
  </si>
  <si>
    <t>20.11</t>
  </si>
  <si>
    <t>Paediatric Medicine</t>
  </si>
  <si>
    <t>20.12</t>
  </si>
  <si>
    <t>Paediatric Surgery</t>
  </si>
  <si>
    <t>20.13</t>
  </si>
  <si>
    <t>20.14</t>
  </si>
  <si>
    <t>Epilepsy</t>
  </si>
  <si>
    <t>20.15</t>
  </si>
  <si>
    <t>Neurology</t>
  </si>
  <si>
    <t>20.16</t>
  </si>
  <si>
    <t>Neurosurgery</t>
  </si>
  <si>
    <t>20.17</t>
  </si>
  <si>
    <t>Ophthalmology</t>
  </si>
  <si>
    <t>20.18</t>
  </si>
  <si>
    <t>Ear, Nose and Throat (ENT)</t>
  </si>
  <si>
    <t>20.19</t>
  </si>
  <si>
    <t>Respiratory</t>
  </si>
  <si>
    <t>20.20</t>
  </si>
  <si>
    <t>Respiratory - Cystic Fibrosis</t>
  </si>
  <si>
    <t>20.21</t>
  </si>
  <si>
    <t>20.22</t>
  </si>
  <si>
    <t>Cardiology</t>
  </si>
  <si>
    <t>20.23</t>
  </si>
  <si>
    <t>Cardiothoracic</t>
  </si>
  <si>
    <t>20.24</t>
  </si>
  <si>
    <t>Vascular Surgery</t>
  </si>
  <si>
    <t>20.25</t>
  </si>
  <si>
    <t>Gastroenterology</t>
  </si>
  <si>
    <t>20.26</t>
  </si>
  <si>
    <t>Hepatobiliary</t>
  </si>
  <si>
    <t>20.27</t>
  </si>
  <si>
    <t>Craniofacial</t>
  </si>
  <si>
    <t>20.28</t>
  </si>
  <si>
    <t>Metabolic Bone</t>
  </si>
  <si>
    <t>20.29</t>
  </si>
  <si>
    <t>Orthopaedics</t>
  </si>
  <si>
    <t>20.30</t>
  </si>
  <si>
    <t>Rheumatology</t>
  </si>
  <si>
    <t>20.31</t>
  </si>
  <si>
    <t>Spinal</t>
  </si>
  <si>
    <t>20.32</t>
  </si>
  <si>
    <t>Breast</t>
  </si>
  <si>
    <t>20.33</t>
  </si>
  <si>
    <t>Dermatology</t>
  </si>
  <si>
    <t>20.34</t>
  </si>
  <si>
    <t>Endocrinology</t>
  </si>
  <si>
    <t>20.35</t>
  </si>
  <si>
    <t>Nephrology</t>
  </si>
  <si>
    <t>20.36</t>
  </si>
  <si>
    <t>Urology</t>
  </si>
  <si>
    <t>20.37</t>
  </si>
  <si>
    <t>Assisted Reproductive Technology</t>
  </si>
  <si>
    <t>20.38</t>
  </si>
  <si>
    <t>Gynaecology</t>
  </si>
  <si>
    <t>20.39</t>
  </si>
  <si>
    <t>20.40</t>
  </si>
  <si>
    <t>20.41</t>
  </si>
  <si>
    <t>Immunology</t>
  </si>
  <si>
    <t>20.42</t>
  </si>
  <si>
    <t>Medical Oncology (Consultation)</t>
  </si>
  <si>
    <t>20.43</t>
  </si>
  <si>
    <t>Radiation Oncology (Consultation)</t>
  </si>
  <si>
    <t>20.44</t>
  </si>
  <si>
    <t>Infectious Diseases</t>
  </si>
  <si>
    <t>20.45</t>
  </si>
  <si>
    <t>Psychiatry</t>
  </si>
  <si>
    <t>20.46</t>
  </si>
  <si>
    <t>Plastic and Reconstructive Surgery</t>
  </si>
  <si>
    <t>20.47</t>
  </si>
  <si>
    <t>20.48</t>
  </si>
  <si>
    <t>Multidisciplinary Burns Clinic</t>
  </si>
  <si>
    <t>20.49</t>
  </si>
  <si>
    <t>Geriatric Evaluation and Management (GEM)</t>
  </si>
  <si>
    <t>20.50</t>
  </si>
  <si>
    <t>20.51</t>
  </si>
  <si>
    <t>Sleep Disorders</t>
  </si>
  <si>
    <t>20.52</t>
  </si>
  <si>
    <t>30.01</t>
  </si>
  <si>
    <t>General Imaging</t>
  </si>
  <si>
    <t>30.02</t>
  </si>
  <si>
    <t>Medical Resonance Imaging (MRI)</t>
  </si>
  <si>
    <t>30.03</t>
  </si>
  <si>
    <t>Computerised Tomography (CT)</t>
  </si>
  <si>
    <t>30.04</t>
  </si>
  <si>
    <t>Nuclear Medicine</t>
  </si>
  <si>
    <t>30.05</t>
  </si>
  <si>
    <t>Pathology (Microbiology, Haematology, Biochemistry)</t>
  </si>
  <si>
    <t>30.06</t>
  </si>
  <si>
    <t>Positron Emission Tomography (PET)</t>
  </si>
  <si>
    <t>30.07</t>
  </si>
  <si>
    <t>Mammography Screening</t>
  </si>
  <si>
    <t>30.08</t>
  </si>
  <si>
    <t>Clinical Measurement</t>
  </si>
  <si>
    <t>40.02</t>
  </si>
  <si>
    <t>Aged Care Assessment</t>
  </si>
  <si>
    <t>40.03</t>
  </si>
  <si>
    <t>Aids and Appliances</t>
  </si>
  <si>
    <t>40.04</t>
  </si>
  <si>
    <t>Clinical Pharmacy</t>
  </si>
  <si>
    <t>40.05</t>
  </si>
  <si>
    <t>Hydrotherapy</t>
  </si>
  <si>
    <t>40.06</t>
  </si>
  <si>
    <t>Occupational Therapy</t>
  </si>
  <si>
    <t>40.07</t>
  </si>
  <si>
    <t>Pre-Admission and Pre-Anaesthesia</t>
  </si>
  <si>
    <t>40.08</t>
  </si>
  <si>
    <t>Primary Health Care</t>
  </si>
  <si>
    <t>40.09</t>
  </si>
  <si>
    <t>Physiotherapy</t>
  </si>
  <si>
    <t>40.10</t>
  </si>
  <si>
    <t>Sexual Health</t>
  </si>
  <si>
    <t>40.11</t>
  </si>
  <si>
    <t>Social Work</t>
  </si>
  <si>
    <t>40.12</t>
  </si>
  <si>
    <t>40.13</t>
  </si>
  <si>
    <t>Wound Management</t>
  </si>
  <si>
    <t>40.14</t>
  </si>
  <si>
    <t>Neuropsychology</t>
  </si>
  <si>
    <t>40.15</t>
  </si>
  <si>
    <t>Optometry</t>
  </si>
  <si>
    <t>40.16</t>
  </si>
  <si>
    <t>Orthoptics</t>
  </si>
  <si>
    <t>40.17</t>
  </si>
  <si>
    <t>Audiology</t>
  </si>
  <si>
    <t>40.18</t>
  </si>
  <si>
    <t>Speech Pathology</t>
  </si>
  <si>
    <t>40.21</t>
  </si>
  <si>
    <t>Cardiac Rehabilitation</t>
  </si>
  <si>
    <t>40.22</t>
  </si>
  <si>
    <t>Stomal Therapy</t>
  </si>
  <si>
    <t>40.23</t>
  </si>
  <si>
    <t>Nutrition/Dietetics</t>
  </si>
  <si>
    <t>40.24</t>
  </si>
  <si>
    <t>Orthotics</t>
  </si>
  <si>
    <t>40.25</t>
  </si>
  <si>
    <t>Podiatry</t>
  </si>
  <si>
    <t>40.27</t>
  </si>
  <si>
    <t>Family Planning</t>
  </si>
  <si>
    <t>40.28</t>
  </si>
  <si>
    <t>Midwifery and Maternity</t>
  </si>
  <si>
    <t>40.29</t>
  </si>
  <si>
    <t>Psychology</t>
  </si>
  <si>
    <t>40.30</t>
  </si>
  <si>
    <t>Alcohol and Other Drugs</t>
  </si>
  <si>
    <t>40.31</t>
  </si>
  <si>
    <t>Burns</t>
  </si>
  <si>
    <t>40.32</t>
  </si>
  <si>
    <t>Continence</t>
  </si>
  <si>
    <t>40.33</t>
  </si>
  <si>
    <t>General Counselling</t>
  </si>
  <si>
    <t>40.34</t>
  </si>
  <si>
    <t>Specialist Mental Health</t>
  </si>
  <si>
    <t>40.35</t>
  </si>
  <si>
    <t>40.36</t>
  </si>
  <si>
    <t>40.37</t>
  </si>
  <si>
    <t>40.38</t>
  </si>
  <si>
    <t>40.39</t>
  </si>
  <si>
    <t>40.40</t>
  </si>
  <si>
    <t>40.41</t>
  </si>
  <si>
    <t>40.42</t>
  </si>
  <si>
    <t>Circulatory</t>
  </si>
  <si>
    <t>40.43</t>
  </si>
  <si>
    <t>40.44</t>
  </si>
  <si>
    <t>40.45</t>
  </si>
  <si>
    <t>40.46</t>
  </si>
  <si>
    <t>40.47</t>
  </si>
  <si>
    <t>40.48</t>
  </si>
  <si>
    <t>Haematology and Immunology</t>
  </si>
  <si>
    <t>40.49</t>
  </si>
  <si>
    <t>40.50</t>
  </si>
  <si>
    <t>40.51</t>
  </si>
  <si>
    <t>40.52</t>
  </si>
  <si>
    <t>Oncology</t>
  </si>
  <si>
    <t>40.53</t>
  </si>
  <si>
    <t>40.54</t>
  </si>
  <si>
    <t>40.55</t>
  </si>
  <si>
    <t>Paediatrics</t>
  </si>
  <si>
    <t>40.56</t>
  </si>
  <si>
    <t>Falls Prevention</t>
  </si>
  <si>
    <t>40.57</t>
  </si>
  <si>
    <t>40.58</t>
  </si>
  <si>
    <t>Hospital Avoidance Programs</t>
  </si>
  <si>
    <t>40.59</t>
  </si>
  <si>
    <t>40.60</t>
  </si>
  <si>
    <t>Missing</t>
  </si>
  <si>
    <t>Tier 2</t>
  </si>
  <si>
    <t>Description</t>
  </si>
  <si>
    <t>Episode Type</t>
  </si>
  <si>
    <t>Descriptions</t>
  </si>
  <si>
    <t>Phases</t>
  </si>
  <si>
    <t>Avg cost / phase</t>
  </si>
  <si>
    <t>Deteriorating phase, RUG-ADL 4-14</t>
  </si>
  <si>
    <t>Long term care</t>
  </si>
  <si>
    <t xml:space="preserve"> </t>
  </si>
  <si>
    <t>Cost</t>
  </si>
  <si>
    <t>O01A</t>
  </si>
  <si>
    <t>O01B</t>
  </si>
  <si>
    <t>O01C</t>
  </si>
  <si>
    <t>O02A</t>
  </si>
  <si>
    <t>O02B</t>
  </si>
  <si>
    <t>O04A</t>
  </si>
  <si>
    <t>O04B</t>
  </si>
  <si>
    <t>O05Z</t>
  </si>
  <si>
    <t>O60A</t>
  </si>
  <si>
    <t>O60B</t>
  </si>
  <si>
    <t>O60C</t>
  </si>
  <si>
    <t>499A</t>
  </si>
  <si>
    <t>499B</t>
  </si>
  <si>
    <t>499C</t>
  </si>
  <si>
    <t>499D</t>
  </si>
  <si>
    <t>499E</t>
  </si>
  <si>
    <t>499F</t>
  </si>
  <si>
    <t>499G</t>
  </si>
  <si>
    <t>4A21</t>
  </si>
  <si>
    <t>4A22</t>
  </si>
  <si>
    <t>4A23</t>
  </si>
  <si>
    <t>4A31</t>
  </si>
  <si>
    <t>4A32</t>
  </si>
  <si>
    <t>4A33</t>
  </si>
  <si>
    <t>4A34</t>
  </si>
  <si>
    <t>4A91</t>
  </si>
  <si>
    <t>4A92</t>
  </si>
  <si>
    <t>4A93</t>
  </si>
  <si>
    <t>4AA1</t>
  </si>
  <si>
    <t>4AA2</t>
  </si>
  <si>
    <t>4AA3</t>
  </si>
  <si>
    <t>4AA4</t>
  </si>
  <si>
    <t>4AA5</t>
  </si>
  <si>
    <t>4AA6</t>
  </si>
  <si>
    <t>4AA7</t>
  </si>
  <si>
    <t>4AB1</t>
  </si>
  <si>
    <t>4AB2</t>
  </si>
  <si>
    <t>4AB3</t>
  </si>
  <si>
    <t>4AB4</t>
  </si>
  <si>
    <t>4AB5</t>
  </si>
  <si>
    <t>4AB6</t>
  </si>
  <si>
    <t>4AB7</t>
  </si>
  <si>
    <t>4AC1</t>
  </si>
  <si>
    <t>4AC2</t>
  </si>
  <si>
    <t>4AC3</t>
  </si>
  <si>
    <t>4AD1</t>
  </si>
  <si>
    <t>4AD2</t>
  </si>
  <si>
    <t>4AD3</t>
  </si>
  <si>
    <t>4AD4</t>
  </si>
  <si>
    <t>4AE1</t>
  </si>
  <si>
    <t>4AE2</t>
  </si>
  <si>
    <t>4AE3</t>
  </si>
  <si>
    <t>4AE4</t>
  </si>
  <si>
    <t>4AH1</t>
  </si>
  <si>
    <t>4AH2</t>
  </si>
  <si>
    <t>4AH3</t>
  </si>
  <si>
    <t>4AH4</t>
  </si>
  <si>
    <t>4AP1</t>
  </si>
  <si>
    <t>4AR1</t>
  </si>
  <si>
    <t>4AR2</t>
  </si>
  <si>
    <t>4AR3</t>
  </si>
  <si>
    <t>4AR4</t>
  </si>
  <si>
    <t>4AR5</t>
  </si>
  <si>
    <t>4AR6</t>
  </si>
  <si>
    <t>4AZ1</t>
  </si>
  <si>
    <t>4AZ2</t>
  </si>
  <si>
    <t>4AZ3</t>
  </si>
  <si>
    <t>4AZ4</t>
  </si>
  <si>
    <t>4BD1</t>
  </si>
  <si>
    <t>4BD2</t>
  </si>
  <si>
    <t>4BD3</t>
  </si>
  <si>
    <t>4BD4</t>
  </si>
  <si>
    <t>4BS1</t>
  </si>
  <si>
    <t>4BS2</t>
  </si>
  <si>
    <t>4BS3</t>
  </si>
  <si>
    <t>4BT1</t>
  </si>
  <si>
    <t>4BU1</t>
  </si>
  <si>
    <t>4BU2</t>
  </si>
  <si>
    <t>4BU3</t>
  </si>
  <si>
    <t>4BU4</t>
  </si>
  <si>
    <t>4CH1</t>
  </si>
  <si>
    <t>4CH2</t>
  </si>
  <si>
    <t>4CL1</t>
  </si>
  <si>
    <t>4CL2</t>
  </si>
  <si>
    <t>4CM1</t>
  </si>
  <si>
    <t>4CM2</t>
  </si>
  <si>
    <t>4DL1</t>
  </si>
  <si>
    <t>4DS1</t>
  </si>
  <si>
    <t>4DS2</t>
  </si>
  <si>
    <t>4DS3</t>
  </si>
  <si>
    <t>4DS4</t>
  </si>
  <si>
    <t>4DS5</t>
  </si>
  <si>
    <t>4EL1</t>
  </si>
  <si>
    <t>4ES1</t>
  </si>
  <si>
    <t>4ES2</t>
  </si>
  <si>
    <t>4ES3</t>
  </si>
  <si>
    <t>4ES4</t>
  </si>
  <si>
    <t>4ES5</t>
  </si>
  <si>
    <t>4F01</t>
  </si>
  <si>
    <t>4F02</t>
  </si>
  <si>
    <t>4F03</t>
  </si>
  <si>
    <t>4F04</t>
  </si>
  <si>
    <t>4F05</t>
  </si>
  <si>
    <t>4G04</t>
  </si>
  <si>
    <t>4J01</t>
  </si>
  <si>
    <t>4K01</t>
  </si>
  <si>
    <t>4L01</t>
  </si>
  <si>
    <t>4M01</t>
  </si>
  <si>
    <t>4O01</t>
  </si>
  <si>
    <t>4P01</t>
  </si>
  <si>
    <t>Change ($)</t>
  </si>
  <si>
    <t>Percentage of total (%)</t>
  </si>
  <si>
    <t>Jurisdiction ($)</t>
  </si>
  <si>
    <t>Average</t>
  </si>
  <si>
    <t>Endoscopy - Urological/Gynaecological</t>
  </si>
  <si>
    <t>Endoscopy - Orthopaedic</t>
  </si>
  <si>
    <t>Chemotherapy - Treatment</t>
  </si>
  <si>
    <t>Radiation Therapy - Treatment</t>
  </si>
  <si>
    <t>Renal Dialysis - Peritoneal Dialysis - Home Delivered</t>
  </si>
  <si>
    <t>10.19</t>
  </si>
  <si>
    <t>Ventilation - Home Delivered</t>
  </si>
  <si>
    <t>10.20</t>
  </si>
  <si>
    <t>Radiation Therapy - Simulation and Planning</t>
  </si>
  <si>
    <t>Anti-coagulant Screening and Management</t>
  </si>
  <si>
    <t>Gynaecological oncology</t>
  </si>
  <si>
    <t>Obstetrics (Pregnancy without complications)</t>
  </si>
  <si>
    <t>Addiction Medicine</t>
  </si>
  <si>
    <t>20.53</t>
  </si>
  <si>
    <t>Obstetrics (Complex pregnancy)</t>
  </si>
  <si>
    <t>20.54</t>
  </si>
  <si>
    <t>Maternal fetal medicine</t>
  </si>
  <si>
    <t>20.55</t>
  </si>
  <si>
    <t>Teleheath - Patient Location</t>
  </si>
  <si>
    <t>Cognition and Memory</t>
  </si>
  <si>
    <t>Post-Acute Care</t>
  </si>
  <si>
    <t>Pulmonary Rehabilitation</t>
  </si>
  <si>
    <t>Change (%)</t>
  </si>
  <si>
    <t>Admitted Adult Rehabilitation</t>
  </si>
  <si>
    <t>Stroke, weighted FIM motor 51-91, FIM cognition 29-35</t>
  </si>
  <si>
    <t>Stroke, weighted FIM motor 51-91, FIM cognition 19-28</t>
  </si>
  <si>
    <t>Stroke, weighted FIM motor 51-91, FIM cognition 5-18</t>
  </si>
  <si>
    <t>Brain dysfunction, weighted FIM motor 71-91, FIM cognition 26-35</t>
  </si>
  <si>
    <t>Brain dysfunction, weighted FIM motor 71-91, FIM cognition 5-25</t>
  </si>
  <si>
    <t>Brain dysfunction, weighted FIM motor 41-70, FIM cognition 26-35</t>
  </si>
  <si>
    <t>Brain dysfunction, weighted FIM motor 41-70, FIM cognition 17-25</t>
  </si>
  <si>
    <t>Brain dysfunction, weighted FIM motor 41-70, FIM cognition 5-16</t>
  </si>
  <si>
    <t>Brain dysfunction, weighted FIM motor 29-40</t>
  </si>
  <si>
    <t>Brain dysfunction, weighted FIM motor 19-28</t>
  </si>
  <si>
    <t>Neurological conditions, weighted FIM motor 62-91</t>
  </si>
  <si>
    <t>Neurological conditions, weighted FIM motor 43-61</t>
  </si>
  <si>
    <t>Neurological conditions, weighted FIM motor 19-42</t>
  </si>
  <si>
    <t>Orthopaedic conditions, fractures, weighted FIM motor 49-91, FIM cognition 33-35</t>
  </si>
  <si>
    <t>Orthopaedic conditions, fractures, weighted FIM motor 49-91, FIM cognition 5-32</t>
  </si>
  <si>
    <t>Orthopaedic conditions, fractures, weighted FIM motor 38-48</t>
  </si>
  <si>
    <t>Orthopaedic conditions, fractures, weighted FIM motor 19-37</t>
  </si>
  <si>
    <t>Orthopaedic conditions, all other (including replacements), weighted FIM motor 68-91</t>
  </si>
  <si>
    <t>Orthopaedic conditions, all other (including replacements), weighted FIM motor 50-67</t>
  </si>
  <si>
    <t>Orthopaedic conditions, all other (including replacements), weighted FIM motor 19-49</t>
  </si>
  <si>
    <t>Cardiac, Pain syndromes, Pulmonary, weighted FIM motor 72-91</t>
  </si>
  <si>
    <t>Cardiac, Pain syndromes, Pulmonary, weighted FIM motor 55-71</t>
  </si>
  <si>
    <t>Cardiac, Pain syndromes, Pulmonary, weighted FIM motor 34-54</t>
  </si>
  <si>
    <t>Cardiac, Pain syndromes, Pulmonary, weighted FIM motor 19-33</t>
  </si>
  <si>
    <t>Major Multiple Trauma, weighted FIM motor 19-91</t>
  </si>
  <si>
    <t>Reconditioning, weighted FIM motor 67-91</t>
  </si>
  <si>
    <t>Reconditioning, weighted FIM motor 50-66, FIM cognition 26-35</t>
  </si>
  <si>
    <t>Reconditioning, weighted FIM motor 50-66, FIM cognition 5-25</t>
  </si>
  <si>
    <t>Reconditioning, weighted FIM motor 34-49, FIM cognition 31-35</t>
  </si>
  <si>
    <t>Reconditioning, weighted FIM motor 34-49, FIM cognition 5-30</t>
  </si>
  <si>
    <t>Reconditioning, weighted FIM motor 19-33</t>
  </si>
  <si>
    <t>All other impairments, weighted FIM motor 55-91</t>
  </si>
  <si>
    <t>All other impairments, weighted FIM motor 33-54</t>
  </si>
  <si>
    <t>All other impairments, weighted FIM motor 19-32</t>
  </si>
  <si>
    <t>Adult Same-Day Rehabilitation</t>
  </si>
  <si>
    <t>Adult Overnight Rehabilitation - Ungroupable</t>
  </si>
  <si>
    <t>Admitted Paediatric Rehabilitation</t>
  </si>
  <si>
    <t>Paediatric Same-Day Rehabilitation</t>
  </si>
  <si>
    <t>Paediatric Overnight Rehabilitation - Ungroupable</t>
  </si>
  <si>
    <t>Admitted Adult Palliative Care</t>
  </si>
  <si>
    <t>Stable phase, RUG-ADL 4-5</t>
  </si>
  <si>
    <t>Stable phase, RUG-ADL 6-16</t>
  </si>
  <si>
    <t>Stable phase, RUG-ADL 17-18</t>
  </si>
  <si>
    <t>Unstable phase, First Phase in Episode, RUG-ADL 4-13</t>
  </si>
  <si>
    <t>Unstable phase, First Phase in Episode, RUG-ADL 14-18</t>
  </si>
  <si>
    <t>Unstable phase, Not first Phase in Episode, RUG-ADL 4-5</t>
  </si>
  <si>
    <t>Unstable phase, Not first Phase in Episode, RUG-ADL 6-18</t>
  </si>
  <si>
    <t>Deteriorating phase, RUG-ADL 15-18, Age 55-74</t>
  </si>
  <si>
    <t>Terminal phase</t>
  </si>
  <si>
    <t>Adult Same-Day Palliative Care</t>
  </si>
  <si>
    <t>Adult Overnight Palliative Care - Ungroupable</t>
  </si>
  <si>
    <t>4G01</t>
  </si>
  <si>
    <t>Admitted Paediatric Palliative Care</t>
  </si>
  <si>
    <t>Palliative Care, Not Terminal phase, Age &lt; 1 year</t>
  </si>
  <si>
    <t>4G02</t>
  </si>
  <si>
    <t>4G03</t>
  </si>
  <si>
    <t>Palliative Care, Terminal phase</t>
  </si>
  <si>
    <t>Paediatric Same-Day Palliative Care</t>
  </si>
  <si>
    <t>Overnight Paediatric Palliative Care - Ungroupable</t>
  </si>
  <si>
    <t>Admitted GEM</t>
  </si>
  <si>
    <t>FIM motor 57-91 with Delirium or Dementia</t>
  </si>
  <si>
    <t>FIM motor 57-91 without Delirium or Dementia</t>
  </si>
  <si>
    <t>FIM motor 18-56 with Delirium or Dementia</t>
  </si>
  <si>
    <t>FIM motor 18-56 without Delirium or Dementia</t>
  </si>
  <si>
    <t>FIM motor 13-17 with Delirium or Dementia</t>
  </si>
  <si>
    <t>FIM motor 13-17 without Delirium or Dementia</t>
  </si>
  <si>
    <t>Same-Day GEM</t>
  </si>
  <si>
    <t>Overnight GEM - Ungroupable</t>
  </si>
  <si>
    <t>Admitted Psychogeriatric</t>
  </si>
  <si>
    <t>Same-Day Psychogeriatric Care</t>
  </si>
  <si>
    <t>Overnight Psychogeriatric Care - Ungroupable</t>
  </si>
  <si>
    <t>Admitted Non-Acute</t>
  </si>
  <si>
    <t>Admitted Non-acute Care - Ungroupable</t>
  </si>
  <si>
    <t>Mental-Health</t>
  </si>
  <si>
    <t>Mental Health</t>
  </si>
  <si>
    <t>NATIONAL HOSPITAL COST DATA COLLECTION</t>
  </si>
  <si>
    <t>(National)</t>
  </si>
  <si>
    <t>Public Sector - Sample</t>
  </si>
  <si>
    <t>URG</t>
  </si>
  <si>
    <t>DRG Description</t>
  </si>
  <si>
    <t xml:space="preserve">Number </t>
  </si>
  <si>
    <t>Allied</t>
  </si>
  <si>
    <t>Oper Rooms</t>
  </si>
  <si>
    <t>Emerg Depts</t>
  </si>
  <si>
    <t>Supplies</t>
  </si>
  <si>
    <t>Spec Proc Suites</t>
  </si>
  <si>
    <t>Pros-theses</t>
  </si>
  <si>
    <t>Deprec</t>
  </si>
  <si>
    <t>No. of Hosps</t>
  </si>
  <si>
    <t>of Seps</t>
  </si>
  <si>
    <t>Ohd</t>
  </si>
  <si>
    <t xml:space="preserve"> Salaries</t>
  </si>
  <si>
    <t>product</t>
  </si>
  <si>
    <t>Seps</t>
  </si>
  <si>
    <t>Total_Cost</t>
  </si>
  <si>
    <t>Direct_Cost</t>
  </si>
  <si>
    <t>Overhead_Cost</t>
  </si>
  <si>
    <t>WardNursDir</t>
  </si>
  <si>
    <t>WardNursOhd</t>
  </si>
  <si>
    <t>NonClinical</t>
  </si>
  <si>
    <t>PathDir</t>
  </si>
  <si>
    <t>PathOhd</t>
  </si>
  <si>
    <t>ImagDir</t>
  </si>
  <si>
    <t>ImagOhd</t>
  </si>
  <si>
    <t>AlliedDir</t>
  </si>
  <si>
    <t>AlliedOhd</t>
  </si>
  <si>
    <t>PharmDir</t>
  </si>
  <si>
    <t>PharmOhd</t>
  </si>
  <si>
    <t>CriticalDir</t>
  </si>
  <si>
    <t>CriticalOhd</t>
  </si>
  <si>
    <t>ORDir</t>
  </si>
  <si>
    <t>OROhd</t>
  </si>
  <si>
    <t>EDDir</t>
  </si>
  <si>
    <t>EDOhd</t>
  </si>
  <si>
    <t>WardSuppliesDir</t>
  </si>
  <si>
    <t>WardSuppliesOhd</t>
  </si>
  <si>
    <t>SPSDir</t>
  </si>
  <si>
    <t>SPSOhd</t>
  </si>
  <si>
    <t>Pros</t>
  </si>
  <si>
    <t>estab_count</t>
  </si>
  <si>
    <t>Adm_T1_Injury</t>
  </si>
  <si>
    <t>Adm_T1_Poisoning/Toxic effects of drugs</t>
  </si>
  <si>
    <t>Adm_T1_Respiratory system illness</t>
  </si>
  <si>
    <t>Adm_T1_Circulatory system and Endocrine, nutritional and metabolic illness</t>
  </si>
  <si>
    <t>Adm_T1_All other MDB groups</t>
  </si>
  <si>
    <t>Adm_T2_Poisoning</t>
  </si>
  <si>
    <t>Adm_T2_Injury</t>
  </si>
  <si>
    <t>Adm_T2_Gastrointestinal system and Digestive system illness</t>
  </si>
  <si>
    <t>Adm_T2_Respiratory system illness</t>
  </si>
  <si>
    <t>Adm_T2_Neurological illness</t>
  </si>
  <si>
    <t>Adm_T2_Toxic effects of drugs</t>
  </si>
  <si>
    <t>Adm_T2_Circulatory system and Endocrine, nutritional and metabolic illness</t>
  </si>
  <si>
    <t>Adm_T2_All other MDB groups</t>
  </si>
  <si>
    <t>Adm_T3_Blood/Immune system illness &amp; system infection/parasites</t>
  </si>
  <si>
    <t>Adm_T3_Injury</t>
  </si>
  <si>
    <t>Adm_T3_Neurological illness</t>
  </si>
  <si>
    <t>Adm_T3_Obstetric/Gynaecological illness</t>
  </si>
  <si>
    <t>Adm_T3_Digestive system illness</t>
  </si>
  <si>
    <t>Adm_T3_Circulatory system illness and endocrine, nutritional and metabolic illness</t>
  </si>
  <si>
    <t>Adm_T3_Poisoning/Toxic effects of drugs</t>
  </si>
  <si>
    <t>Adm_T3_Urological illness</t>
  </si>
  <si>
    <t>Adm_T3_Respiratory system illness</t>
  </si>
  <si>
    <t>Adm_T3_All other MDB groups</t>
  </si>
  <si>
    <t>Adm_T4_Poisoning/Toxic effects of drugs</t>
  </si>
  <si>
    <t>Adm_T4_Respiratory system illness</t>
  </si>
  <si>
    <t>Adm_T4_Gastrointestinal system and Digestive system illness</t>
  </si>
  <si>
    <t>Adm_T4_All other MDB groups</t>
  </si>
  <si>
    <t>Adm_T4_Injury</t>
  </si>
  <si>
    <t>Adm_T4_Social problem/Other presentation</t>
  </si>
  <si>
    <t>Adm_T5_All other MDB groups 1</t>
  </si>
  <si>
    <t>Dead on Arrival w any Triage w any MDB</t>
  </si>
  <si>
    <t>N-A_T1_All MDB groups</t>
  </si>
  <si>
    <t>N-A_T2_Toxic effects of drugs</t>
  </si>
  <si>
    <t>N-A_T2_Circulatory system / Endocrine, nutritional and metabolic diseases</t>
  </si>
  <si>
    <t>N-A_T2_Injury</t>
  </si>
  <si>
    <t>N-A_T2_Poisoning</t>
  </si>
  <si>
    <t>N-A_T2_All other MDB groups</t>
  </si>
  <si>
    <t>N-A_T3_Circulatory system and Endocrine, nutritional and metabolic illness</t>
  </si>
  <si>
    <t>N-A_T3_Injury</t>
  </si>
  <si>
    <t>N-A_T3_Genitourinary illness</t>
  </si>
  <si>
    <t>N-A_T3_Gastrointestinal system and Digestive system illness</t>
  </si>
  <si>
    <t>N-A_T3_Neurological illness</t>
  </si>
  <si>
    <t>N-A_T3_Respiratory system illness</t>
  </si>
  <si>
    <t>N-A_T3_Musculoskeletal/connective tissue illness</t>
  </si>
  <si>
    <t>N-A_T3_All other MDB groups</t>
  </si>
  <si>
    <t>N-A_T4_Injury</t>
  </si>
  <si>
    <t>N-A_T4_Urological system illness</t>
  </si>
  <si>
    <t>N-A_T4_Circulatory system / Endocrine, nutritional and metabolic illness</t>
  </si>
  <si>
    <t>N-A_T4_Gastrointestinal system and Digestive system illness</t>
  </si>
  <si>
    <t>N-A_T4_Musculoskeletal/connective tissue illness</t>
  </si>
  <si>
    <t>N-A_T4_Illness of the ENT</t>
  </si>
  <si>
    <t>N-A_T4_Illness of the Eyes</t>
  </si>
  <si>
    <t>N-A_T4_Other presentation block</t>
  </si>
  <si>
    <t>N-A_T4_All other MDB groups</t>
  </si>
  <si>
    <t>N-A_T5_Poisoning/Toxic effects of drugs</t>
  </si>
  <si>
    <t>N-A_T5_Injury</t>
  </si>
  <si>
    <t>N-A_T5_Other presentation block</t>
  </si>
  <si>
    <t>N-A_T5_All other MDB groups</t>
  </si>
  <si>
    <t>Did Not Wait</t>
  </si>
  <si>
    <t>Transfer presentation_1, 2</t>
  </si>
  <si>
    <t>Died in emergency department_triage 1</t>
  </si>
  <si>
    <t>Adm_Return visit, planned w any Triage</t>
  </si>
  <si>
    <t>N-A Return visit, planned – Triage 1, 2</t>
  </si>
  <si>
    <t>N-A Return visit, planned – Triage 3-5</t>
  </si>
  <si>
    <t>Adm_T1_Psychiatric illness</t>
  </si>
  <si>
    <t>Adm_T2_System infection/parasites</t>
  </si>
  <si>
    <t>Adm_T2_Urological system illness</t>
  </si>
  <si>
    <t>Adm_T2_Psychiatric illness</t>
  </si>
  <si>
    <t>Adm_T3_Illness of eyes, ear, nose, throat</t>
  </si>
  <si>
    <t>Adm_T3_Hepatobiliary system illness</t>
  </si>
  <si>
    <t>Adm_T3_Psychiatric illness</t>
  </si>
  <si>
    <t>Adm_T4_Circulatory system illness and Endocrine, nutritional and metabolic illness</t>
  </si>
  <si>
    <t>Adm_T4_Illness of eyes, ear nose and throat</t>
  </si>
  <si>
    <t>Adm_T4_Blood/immune system illness/system infection/parasites</t>
  </si>
  <si>
    <t>Adm_T4_Gynaecological and Male reproductive system illness</t>
  </si>
  <si>
    <t>Adm_T4_Psychiatric illness</t>
  </si>
  <si>
    <t>Adm_T5_All other MDB groups 2</t>
  </si>
  <si>
    <t>Adm_T5_Injury</t>
  </si>
  <si>
    <t>Adm_T5_Gastrointestinal system and Digestive system illness</t>
  </si>
  <si>
    <t>Adm_T5_Psychiatric illness</t>
  </si>
  <si>
    <t>N-A_T2_Respiratory system illness</t>
  </si>
  <si>
    <t>N-A_T2_Urological system illness</t>
  </si>
  <si>
    <t>N-A_T2_Gastrointestinal system and Digestive system illness</t>
  </si>
  <si>
    <t>N-A_T2_Neurological illness</t>
  </si>
  <si>
    <t>N-A_T2_Blood/immune system illness/system infection/parasites</t>
  </si>
  <si>
    <t>N-A_T2_Psychiatric illness</t>
  </si>
  <si>
    <t>N-A_T3_Poisoning</t>
  </si>
  <si>
    <t>N-A_T3_Toxic effects of drugs</t>
  </si>
  <si>
    <t>N-A_T3_Illness of eyes</t>
  </si>
  <si>
    <t>N-A_T3_Blood/immune system illness/system infection/parasites</t>
  </si>
  <si>
    <t>N-A_T3_Psychiatric illness</t>
  </si>
  <si>
    <t>N-A_T4_Poisoning</t>
  </si>
  <si>
    <t>N-A_T4_Toxic effects of drugs</t>
  </si>
  <si>
    <t>N-A_T4_Respiratory system illness</t>
  </si>
  <si>
    <t>N-A_T4_Blood/Immune system illness/System infection/parasites</t>
  </si>
  <si>
    <t>N-A_T4_Obstetric and Newborn/Neonate</t>
  </si>
  <si>
    <t>N-A_T4_Gynecological/Male reproductive system illness</t>
  </si>
  <si>
    <t>N-A_T4_Psychiatric illness</t>
  </si>
  <si>
    <t>N-A_T5_Circulatory system illness/Endocrine, nutritional and metabolic diseases</t>
  </si>
  <si>
    <t>N-A_T5_Gastrointestinal system and Digestive system illness</t>
  </si>
  <si>
    <t>N-A_T5_Illness of the eyes, ear, nose and throat</t>
  </si>
  <si>
    <t>N-A_T5_Illness of the skin, subcutaneous tissue, breast/Musculoskeletal/Connective tissue illness</t>
  </si>
  <si>
    <t>N-A_T5_Blood/immune system illness/system infection/parasites</t>
  </si>
  <si>
    <t>N-A_T5_Obstetric illness/Newborn/Neonate</t>
  </si>
  <si>
    <t>N-A_T5_Genitourinary system illness</t>
  </si>
  <si>
    <t>N-A_T5_Psychiatric illness</t>
  </si>
  <si>
    <t>Transfer presentation_3</t>
  </si>
  <si>
    <t>Transfer presentation_4</t>
  </si>
  <si>
    <t>Transfer presentation_5</t>
  </si>
  <si>
    <t>Died in emergency department_triage 2-5</t>
  </si>
  <si>
    <t>Left at own risk_1, 2</t>
  </si>
  <si>
    <t>Left at own risk_3</t>
  </si>
  <si>
    <t>Left at own risk_4</t>
  </si>
  <si>
    <t>Left at own risk_5</t>
  </si>
  <si>
    <t>E1</t>
  </si>
  <si>
    <t>Error – Episode End Status not (1, 2, 3, 4, 5, 6 or 7)</t>
  </si>
  <si>
    <t>E2</t>
  </si>
  <si>
    <t>Error – Triage not (1, 2, 3, 4 or 5)</t>
  </si>
  <si>
    <t>E3</t>
  </si>
  <si>
    <t>Error – Blank diagnosis code</t>
  </si>
  <si>
    <t>E5</t>
  </si>
  <si>
    <t>Error – Diagnosis code – No MDB map</t>
  </si>
  <si>
    <t>E6</t>
  </si>
  <si>
    <t>Error – Type of visit not (1,2, 3, 4 or 5)</t>
  </si>
  <si>
    <t>E7</t>
  </si>
  <si>
    <t>Error – Sex code not consistent with diagnosis code</t>
  </si>
  <si>
    <t>E8</t>
  </si>
  <si>
    <t>Error – Diagnosis code not recognised</t>
  </si>
  <si>
    <t/>
  </si>
  <si>
    <t>Aboriginal and Torres Strait Islander peoples health clinic</t>
  </si>
  <si>
    <t>Footnote</t>
  </si>
  <si>
    <t>* Not in Tier2V4.1</t>
  </si>
  <si>
    <t>Tier2</t>
  </si>
  <si>
    <t>Blank in Outpatient</t>
  </si>
  <si>
    <t>Blank in Subacute</t>
  </si>
  <si>
    <t>Class</t>
  </si>
  <si>
    <t>SNAP</t>
  </si>
  <si>
    <t>Research</t>
  </si>
  <si>
    <t>Teaching</t>
  </si>
  <si>
    <t>Principal referral</t>
  </si>
  <si>
    <t>Public acute group B</t>
  </si>
  <si>
    <t>Public acute group C</t>
  </si>
  <si>
    <t>Public acute group D</t>
  </si>
  <si>
    <t>womens and childrens</t>
  </si>
  <si>
    <t>Other public acute specialised</t>
  </si>
  <si>
    <t>Public acute group A</t>
  </si>
  <si>
    <t>40.01*</t>
  </si>
  <si>
    <t>DRG</t>
  </si>
  <si>
    <t>WardMed</t>
  </si>
  <si>
    <t xml:space="preserve">Estab </t>
  </si>
  <si>
    <t>(Days)</t>
  </si>
  <si>
    <t>Count</t>
  </si>
  <si>
    <t>Cw</t>
  </si>
  <si>
    <t>Alos</t>
  </si>
  <si>
    <t>801A</t>
  </si>
  <si>
    <t>GI UNREL TO PDX, MAJC</t>
  </si>
  <si>
    <t>801B</t>
  </si>
  <si>
    <t>GI UNREL TO PDX, INTC</t>
  </si>
  <si>
    <t>801C</t>
  </si>
  <si>
    <t>GI UNREL TO PDX, MINC</t>
  </si>
  <si>
    <t>960Z</t>
  </si>
  <si>
    <t>UNGROUPABLE</t>
  </si>
  <si>
    <t>961Z</t>
  </si>
  <si>
    <t>UNACCEPTABLE PRINCIPAL DX</t>
  </si>
  <si>
    <t>A13A</t>
  </si>
  <si>
    <t>VENTILATION &gt;=336HRS, MAJC</t>
  </si>
  <si>
    <t>A13B</t>
  </si>
  <si>
    <t>VENTILATION &gt;=336HRS, MINC</t>
  </si>
  <si>
    <t>A14A</t>
  </si>
  <si>
    <t>VENTILATION &gt;=96&amp;&lt;336HRS, MAJC</t>
  </si>
  <si>
    <t>A14B</t>
  </si>
  <si>
    <t>VENTILATION &gt;=96&amp;&lt;336HRS, INTC</t>
  </si>
  <si>
    <t>A14C</t>
  </si>
  <si>
    <t>VENTILATION &gt;=96&amp;&lt;336HRS, MINC</t>
  </si>
  <si>
    <t>A15A</t>
  </si>
  <si>
    <t>TRACHEOSTOMY, MAJC</t>
  </si>
  <si>
    <t>A15B</t>
  </si>
  <si>
    <t>TRACHEOSTOMY, INTC</t>
  </si>
  <si>
    <t>A15C</t>
  </si>
  <si>
    <t>TRACHEOSTOMY, MINC</t>
  </si>
  <si>
    <t>A40Z</t>
  </si>
  <si>
    <t>ECMO</t>
  </si>
  <si>
    <t>B01Z</t>
  </si>
  <si>
    <t>VENTRICULAR SHUNT REV</t>
  </si>
  <si>
    <t>B02A</t>
  </si>
  <si>
    <t>B02B</t>
  </si>
  <si>
    <t>B02C</t>
  </si>
  <si>
    <t>B03A</t>
  </si>
  <si>
    <t>B03B</t>
  </si>
  <si>
    <t>B03C</t>
  </si>
  <si>
    <t>B04A</t>
  </si>
  <si>
    <t>B04B</t>
  </si>
  <si>
    <t>B04C</t>
  </si>
  <si>
    <t>B05Z</t>
  </si>
  <si>
    <t>CARPAL TUNNEL RELEASE</t>
  </si>
  <si>
    <t>B06A</t>
  </si>
  <si>
    <t>B06B</t>
  </si>
  <si>
    <t>B06C</t>
  </si>
  <si>
    <t>B07A</t>
  </si>
  <si>
    <t>B07B</t>
  </si>
  <si>
    <t>B40Z</t>
  </si>
  <si>
    <t>PLASMAPHERESIS + NEURO DIS, SD</t>
  </si>
  <si>
    <t>B41A</t>
  </si>
  <si>
    <t>TELEMETRIC EEG MONITOR, MAJC</t>
  </si>
  <si>
    <t>B41B</t>
  </si>
  <si>
    <t>TELEMETRIC EEG MONITOR, MINC</t>
  </si>
  <si>
    <t>B42A</t>
  </si>
  <si>
    <t>NERV SYS DIS +VENT SUPP, MAJC</t>
  </si>
  <si>
    <t>B42B</t>
  </si>
  <si>
    <t>NERV SYS DIS +VENT SUPP, INTC</t>
  </si>
  <si>
    <t>B42C</t>
  </si>
  <si>
    <t>NERV SYS DIS +VENT SUPP, MINC</t>
  </si>
  <si>
    <t>B62Z</t>
  </si>
  <si>
    <t>APHERESIS</t>
  </si>
  <si>
    <t>B63A</t>
  </si>
  <si>
    <t>B63B</t>
  </si>
  <si>
    <t>B64A</t>
  </si>
  <si>
    <t>DELIRIUM, MAJC</t>
  </si>
  <si>
    <t>B64B</t>
  </si>
  <si>
    <t>DELIRIUM, MINC</t>
  </si>
  <si>
    <t>B65Z</t>
  </si>
  <si>
    <t>CEREBRAL PALSY</t>
  </si>
  <si>
    <t>B66A</t>
  </si>
  <si>
    <t>NERVOUS SYSTEM NEOPLASM, MAJC</t>
  </si>
  <si>
    <t>B66B</t>
  </si>
  <si>
    <t>NERVOUS SYSTEM NEOPLASM, MINC</t>
  </si>
  <si>
    <t>B67A</t>
  </si>
  <si>
    <t>DEGNRTV NERV SYS DIS, MAJC</t>
  </si>
  <si>
    <t>B67B</t>
  </si>
  <si>
    <t>DEGNRTV NERV SYS DIS, INTC</t>
  </si>
  <si>
    <t>B67C</t>
  </si>
  <si>
    <t>DEGNRTV NERV SYS DIS, MINC</t>
  </si>
  <si>
    <t>B68A</t>
  </si>
  <si>
    <t>MLT SCLROSIS&amp;CBL ATAXIA, MAJC</t>
  </si>
  <si>
    <t>B68B</t>
  </si>
  <si>
    <t>MLT SCLROSIS&amp;CBL ATAXIA, MINC</t>
  </si>
  <si>
    <t>B69A</t>
  </si>
  <si>
    <t>TIA &amp; PRECEREBRL OCCLUSN, MAJC</t>
  </si>
  <si>
    <t>B69B</t>
  </si>
  <si>
    <t>TIA &amp; PRECEREBRL OCCLUSN, MINC</t>
  </si>
  <si>
    <t>B70A</t>
  </si>
  <si>
    <t>STROKE &amp; OTH CEREB DIS, MAJC</t>
  </si>
  <si>
    <t>B70B</t>
  </si>
  <si>
    <t>STROKE &amp; OTH CEREB DIS, INTC</t>
  </si>
  <si>
    <t>B70C</t>
  </si>
  <si>
    <t>STROKE &amp; OTH CEREB DIS, MINC</t>
  </si>
  <si>
    <t>B70D</t>
  </si>
  <si>
    <t>STROKE &amp; OTH CEREB DIS, TR&lt;5D</t>
  </si>
  <si>
    <t>B71A</t>
  </si>
  <si>
    <t>CRANIAL&amp;PERIPHL NERV DIS, MAJC</t>
  </si>
  <si>
    <t>B71B</t>
  </si>
  <si>
    <t>CRANIAL&amp;PERIPHL NERV DIS, MINC</t>
  </si>
  <si>
    <t>B72A</t>
  </si>
  <si>
    <t>B72B</t>
  </si>
  <si>
    <t>B73A</t>
  </si>
  <si>
    <t>VIRAL MENINGITIS, MAJC</t>
  </si>
  <si>
    <t>B73B</t>
  </si>
  <si>
    <t>VIRAL MENINGITIS, MINC</t>
  </si>
  <si>
    <t>B74A</t>
  </si>
  <si>
    <t>NONTRAUMATIC STUPOR&amp;COMA, MAJC</t>
  </si>
  <si>
    <t>B74B</t>
  </si>
  <si>
    <t>NONTRAUMATIC STUPOR&amp;COMA, MINC</t>
  </si>
  <si>
    <t>B75Z</t>
  </si>
  <si>
    <t>FEBRILE CONVULSIONS</t>
  </si>
  <si>
    <t>B76A</t>
  </si>
  <si>
    <t>SEIZURES, MAJC</t>
  </si>
  <si>
    <t>B76B</t>
  </si>
  <si>
    <t>SEIZURES, MINC</t>
  </si>
  <si>
    <t>B77A</t>
  </si>
  <si>
    <t>HEADACHES, MAJC</t>
  </si>
  <si>
    <t>B77B</t>
  </si>
  <si>
    <t>HEADACHES, MINC</t>
  </si>
  <si>
    <t>B78A</t>
  </si>
  <si>
    <t>INTRACRANIAL INJURIES, MAJC</t>
  </si>
  <si>
    <t>B78B</t>
  </si>
  <si>
    <t>INTRACRANIAL INJURIES, MINC</t>
  </si>
  <si>
    <t>B78C</t>
  </si>
  <si>
    <t>INTRACRANIAL INJURIES, TR&lt;5D</t>
  </si>
  <si>
    <t>B79A</t>
  </si>
  <si>
    <t>SKULL FRACTURES, MAJC</t>
  </si>
  <si>
    <t>B79B</t>
  </si>
  <si>
    <t>SKULL FRACTURES, MINC</t>
  </si>
  <si>
    <t>B80A</t>
  </si>
  <si>
    <t>OTHER HEAD INJURIES, MAJC</t>
  </si>
  <si>
    <t>B80B</t>
  </si>
  <si>
    <t>OTHER HEAD INJURIES, MINC</t>
  </si>
  <si>
    <t>B81A</t>
  </si>
  <si>
    <t>OTHER DIS OF NERVOUS SYS, MAJC</t>
  </si>
  <si>
    <t>B81B</t>
  </si>
  <si>
    <t>OTHER DIS OF NERVOUS SYS, MINC</t>
  </si>
  <si>
    <t>B82A</t>
  </si>
  <si>
    <t>CHRONIC &amp; UNSP PARA/QUAD, MAJC</t>
  </si>
  <si>
    <t>B82B</t>
  </si>
  <si>
    <t>CHRONIC &amp; UNSP PARA/QUAD, INTC</t>
  </si>
  <si>
    <t>B82C</t>
  </si>
  <si>
    <t>CHRONIC &amp; UNSP PARA/QUAD, MINC</t>
  </si>
  <si>
    <t>B83A</t>
  </si>
  <si>
    <t>AC PARA/QUAD&amp;SPINAL CORD, MAJC</t>
  </si>
  <si>
    <t>B83B</t>
  </si>
  <si>
    <t>AC PARA/QUAD&amp;SPINAL CORD, INTC</t>
  </si>
  <si>
    <t>B83C</t>
  </si>
  <si>
    <t>AC PARA/QUAD&amp;SPINAL CORD, MINC</t>
  </si>
  <si>
    <t>C02A</t>
  </si>
  <si>
    <t>C02B</t>
  </si>
  <si>
    <t>C03A</t>
  </si>
  <si>
    <t>C03B</t>
  </si>
  <si>
    <t>C04A</t>
  </si>
  <si>
    <t>C04B</t>
  </si>
  <si>
    <t>C05Z</t>
  </si>
  <si>
    <t>DACRYOCYSTORHINOSTOMY</t>
  </si>
  <si>
    <t>C10Z</t>
  </si>
  <si>
    <t>C11Z</t>
  </si>
  <si>
    <t>C12A</t>
  </si>
  <si>
    <t>C12B</t>
  </si>
  <si>
    <t>C13Z</t>
  </si>
  <si>
    <t>C14A</t>
  </si>
  <si>
    <t>C14B</t>
  </si>
  <si>
    <t>C16Z</t>
  </si>
  <si>
    <t>C60A</t>
  </si>
  <si>
    <t>AC &amp; MJR EYE INFECTIONS, MAJC</t>
  </si>
  <si>
    <t>C60B</t>
  </si>
  <si>
    <t>AC &amp; MJR EYE INFECTIONS, MINC</t>
  </si>
  <si>
    <t>C61A</t>
  </si>
  <si>
    <t>NEURO &amp; VASCLR DIS EYE, MAJC</t>
  </si>
  <si>
    <t>C61B</t>
  </si>
  <si>
    <t>NEURO &amp; VASCLR DIS EYE, MINC</t>
  </si>
  <si>
    <t>C62A</t>
  </si>
  <si>
    <t>HYPH &amp; MED M TRAUMA EYE, MAJC</t>
  </si>
  <si>
    <t>C62B</t>
  </si>
  <si>
    <t>HYPH &amp; MED M TRAUMA EYE, MINC</t>
  </si>
  <si>
    <t>C63A</t>
  </si>
  <si>
    <t>OTH DIS OF THE EYE, MAJC</t>
  </si>
  <si>
    <t>C63B</t>
  </si>
  <si>
    <t>OTH DIS OF THE EYE, MINC</t>
  </si>
  <si>
    <t>D01Z</t>
  </si>
  <si>
    <t>COCHLEAR IMPLANT</t>
  </si>
  <si>
    <t>D02A</t>
  </si>
  <si>
    <t>D02B</t>
  </si>
  <si>
    <t>D03A</t>
  </si>
  <si>
    <t>REPR CLEFT LIP/PALATE, MAJC</t>
  </si>
  <si>
    <t>D03B</t>
  </si>
  <si>
    <t>REPR CLEFT LIP/PALATE, MINC</t>
  </si>
  <si>
    <t>D04A</t>
  </si>
  <si>
    <t>MAXILLO SURGERY, MAJC</t>
  </si>
  <si>
    <t>D04B</t>
  </si>
  <si>
    <t>MAXILLO SURGERY, MINC</t>
  </si>
  <si>
    <t>D05Z</t>
  </si>
  <si>
    <t>D06Z</t>
  </si>
  <si>
    <t>D10Z</t>
  </si>
  <si>
    <t>D11Z</t>
  </si>
  <si>
    <t>TONSILLECTOMY, ADENOIDECTOMY</t>
  </si>
  <si>
    <t>D12A</t>
  </si>
  <si>
    <t>D12B</t>
  </si>
  <si>
    <t>D13Z</t>
  </si>
  <si>
    <t>MYRINGOTOMY + TUBE INSERTION</t>
  </si>
  <si>
    <t>D14A</t>
  </si>
  <si>
    <t>D14B</t>
  </si>
  <si>
    <t>D15Z</t>
  </si>
  <si>
    <t>D40Z</t>
  </si>
  <si>
    <t>DENTAL EXTRACT &amp; RESTORATIONS</t>
  </si>
  <si>
    <t>D60A</t>
  </si>
  <si>
    <t>EAR,NOSE,MTH&amp;THRT MALIG, MAJC</t>
  </si>
  <si>
    <t>D60B</t>
  </si>
  <si>
    <t>EAR,NOSE,MTH&amp;THRT MALIG, MINC</t>
  </si>
  <si>
    <t>D61A</t>
  </si>
  <si>
    <t>DYSEQUILIBRIUM, MAJC</t>
  </si>
  <si>
    <t>D61B</t>
  </si>
  <si>
    <t>DYSEQUILIBRIUM, MINC</t>
  </si>
  <si>
    <t>D62A</t>
  </si>
  <si>
    <t>EPISTAXIS, MAJC</t>
  </si>
  <si>
    <t>D62B</t>
  </si>
  <si>
    <t>EPISTAXIS, MINC</t>
  </si>
  <si>
    <t>D63A</t>
  </si>
  <si>
    <t>D63B</t>
  </si>
  <si>
    <t>D64A</t>
  </si>
  <si>
    <t>D64B</t>
  </si>
  <si>
    <t>D65A</t>
  </si>
  <si>
    <t>NASAL TRAUMA &amp; DEFORMITY, MAJC</t>
  </si>
  <si>
    <t>D65B</t>
  </si>
  <si>
    <t>NASAL TRAUMA &amp; DEFORMITY, MINC</t>
  </si>
  <si>
    <t>D66A</t>
  </si>
  <si>
    <t>D66B</t>
  </si>
  <si>
    <t>D67A</t>
  </si>
  <si>
    <t>ORAL &amp; DENTAL DISORDERS, MAJC</t>
  </si>
  <si>
    <t>D67B</t>
  </si>
  <si>
    <t>ORAL &amp; DENTAL DISORDERS, MINC</t>
  </si>
  <si>
    <t>E01A</t>
  </si>
  <si>
    <t>E01B</t>
  </si>
  <si>
    <t>E01C</t>
  </si>
  <si>
    <t>E02A</t>
  </si>
  <si>
    <t>OTHER RESPIRATORY SYS GI, MAJC</t>
  </si>
  <si>
    <t>E02B</t>
  </si>
  <si>
    <t>OTHER RESPIRATORY SYS GI, INTC</t>
  </si>
  <si>
    <t>E02C</t>
  </si>
  <si>
    <t>OTHER RESPIRATORY SYS GI, MINC</t>
  </si>
  <si>
    <t>E03Z</t>
  </si>
  <si>
    <t>LUNG OR HEART-LUNG TRANSPLANT</t>
  </si>
  <si>
    <t>E40A</t>
  </si>
  <si>
    <t>RESP SYS DIS, VENT SUPP, MAJC</t>
  </si>
  <si>
    <t>E40B</t>
  </si>
  <si>
    <t>RESP SYS DIS, VENT SUPP, MINC</t>
  </si>
  <si>
    <t>E41A</t>
  </si>
  <si>
    <t>E41B</t>
  </si>
  <si>
    <t>E42A</t>
  </si>
  <si>
    <t>BRONCHOSCOPY, MAJC</t>
  </si>
  <si>
    <t>E42B</t>
  </si>
  <si>
    <t>BRONCHOSCOPY, INTC</t>
  </si>
  <si>
    <t>E42C</t>
  </si>
  <si>
    <t>BRONCHOSCOPY, MINC</t>
  </si>
  <si>
    <t>E60A</t>
  </si>
  <si>
    <t>CYSTIC FIBROSIS, MAJC</t>
  </si>
  <si>
    <t>E60B</t>
  </si>
  <si>
    <t>CYSTIC FIBROSIS, MINC</t>
  </si>
  <si>
    <t>E61A</t>
  </si>
  <si>
    <t>PULMONARY EMBOLISM, MAJC</t>
  </si>
  <si>
    <t>E61B</t>
  </si>
  <si>
    <t>PULMONARY EMBOLISM, MINC</t>
  </si>
  <si>
    <t>E62A</t>
  </si>
  <si>
    <t>RESPIR INFECTN/INFLAMM, MAJC</t>
  </si>
  <si>
    <t>E62B</t>
  </si>
  <si>
    <t>RESPIR INFECTN/INFLAMM, MINC</t>
  </si>
  <si>
    <t>E63A</t>
  </si>
  <si>
    <t>SLEEP APNOEA, MAJC</t>
  </si>
  <si>
    <t>E63B</t>
  </si>
  <si>
    <t>SLEEP APNOEA, MINC</t>
  </si>
  <si>
    <t>E64A</t>
  </si>
  <si>
    <t>PULM OEDEMA &amp; RESP FAIL, MAJC</t>
  </si>
  <si>
    <t>E64B</t>
  </si>
  <si>
    <t>PULM OEDEMA &amp; RESP FAIL, MINC</t>
  </si>
  <si>
    <t>E65A</t>
  </si>
  <si>
    <t>E65B</t>
  </si>
  <si>
    <t>E66A</t>
  </si>
  <si>
    <t>MAJOR CHEST TRAUMA, MAJC</t>
  </si>
  <si>
    <t>E66B</t>
  </si>
  <si>
    <t>MAJOR CHEST TRAUMA, MINC</t>
  </si>
  <si>
    <t>E67A</t>
  </si>
  <si>
    <t>RESP SIGNS &amp; SYMPTOMS, MAJC</t>
  </si>
  <si>
    <t>E67B</t>
  </si>
  <si>
    <t>RESP SIGNS &amp; SYMPTOMS, MINC</t>
  </si>
  <si>
    <t>E68A</t>
  </si>
  <si>
    <t>PNEUMOTHORAX, MAJC</t>
  </si>
  <si>
    <t>E68B</t>
  </si>
  <si>
    <t>PNEUMOTHORAX, MINC</t>
  </si>
  <si>
    <t>E69A</t>
  </si>
  <si>
    <t>BRONCHITIS &amp; ASTHMA, MAJC</t>
  </si>
  <si>
    <t>E69B</t>
  </si>
  <si>
    <t>BRONCHITIS &amp; ASTHMA, MINC</t>
  </si>
  <si>
    <t>E70A</t>
  </si>
  <si>
    <t>WHOOPNG CGH&amp;ACTE BRNCHIO, MAJC</t>
  </si>
  <si>
    <t>E70B</t>
  </si>
  <si>
    <t>WHOOPNG CGH&amp;ACTE BRNCHIO, MINC</t>
  </si>
  <si>
    <t>E71A</t>
  </si>
  <si>
    <t>RESPIRATORY NEOPLASMS, MAJC</t>
  </si>
  <si>
    <t>E71B</t>
  </si>
  <si>
    <t>RESPIRATORY NEOPLASMS, MINC</t>
  </si>
  <si>
    <t>E72Z</t>
  </si>
  <si>
    <t>RESP PROBS FROM NEONATL PERIOD</t>
  </si>
  <si>
    <t>E73A</t>
  </si>
  <si>
    <t>PLEURAL EFFUSION, MAJC</t>
  </si>
  <si>
    <t>E73B</t>
  </si>
  <si>
    <t>PLEURAL EFFUSION, INTC</t>
  </si>
  <si>
    <t>E73C</t>
  </si>
  <si>
    <t>PLEURAL EFFUSION, MINC</t>
  </si>
  <si>
    <t>E74A</t>
  </si>
  <si>
    <t>INTERSTITIAL LUNG DIS, MAJC</t>
  </si>
  <si>
    <t>E74B</t>
  </si>
  <si>
    <t>INTERSTITIAL LUNG DIS, MINC</t>
  </si>
  <si>
    <t>E75A</t>
  </si>
  <si>
    <t>OTHER RESP SYS DIS, MAJC</t>
  </si>
  <si>
    <t>E75B</t>
  </si>
  <si>
    <t>OTHER RESP SYS DIS, MINC</t>
  </si>
  <si>
    <t>E77A</t>
  </si>
  <si>
    <t>BRONCHIECTASIS, MAJC</t>
  </si>
  <si>
    <t>E77B</t>
  </si>
  <si>
    <t>BRONCHIECTASIS, MINC</t>
  </si>
  <si>
    <t>F01A</t>
  </si>
  <si>
    <t>IMPL/REPL AICD, TOT SYS, MAJC</t>
  </si>
  <si>
    <t>F01B</t>
  </si>
  <si>
    <t>IMPL/REPL AICD, TOT SYS, MINC</t>
  </si>
  <si>
    <t>F02Z</t>
  </si>
  <si>
    <t>F03A</t>
  </si>
  <si>
    <t>F03B</t>
  </si>
  <si>
    <t>F04A</t>
  </si>
  <si>
    <t>F04B</t>
  </si>
  <si>
    <t>F04C</t>
  </si>
  <si>
    <t>F05A</t>
  </si>
  <si>
    <t>CRNRY BYPSS+INV INVES, MAJC</t>
  </si>
  <si>
    <t>F05B</t>
  </si>
  <si>
    <t>CRNRY BYPSS+INV INVES, MINC</t>
  </si>
  <si>
    <t>F06A</t>
  </si>
  <si>
    <t>CRNRY BYPSS-INV INVES, MAJC</t>
  </si>
  <si>
    <t>F06B</t>
  </si>
  <si>
    <t>CRNRY BYPSS-INV INVES, INTC</t>
  </si>
  <si>
    <t>F06C</t>
  </si>
  <si>
    <t>CRNRY BYPSS-INV INVES, MINC</t>
  </si>
  <si>
    <t>F07A</t>
  </si>
  <si>
    <t>F07B</t>
  </si>
  <si>
    <t>F08A</t>
  </si>
  <si>
    <t>F08B</t>
  </si>
  <si>
    <t>F08C</t>
  </si>
  <si>
    <t>F09A</t>
  </si>
  <si>
    <t>F09B</t>
  </si>
  <si>
    <t>F10A</t>
  </si>
  <si>
    <t>F10B</t>
  </si>
  <si>
    <t>F11A</t>
  </si>
  <si>
    <t>AMP CIRC DIS-UP LMB&amp;TOE, MAJC</t>
  </si>
  <si>
    <t>F11B</t>
  </si>
  <si>
    <t>AMP CIRC DIS-UP LMB&amp;TOE, MINC</t>
  </si>
  <si>
    <t>F12A</t>
  </si>
  <si>
    <t>IMPL/REPL PM, TOT SYS, MAJC</t>
  </si>
  <si>
    <t>F12B</t>
  </si>
  <si>
    <t>IMPL/REPL PM, TOT SYS, MINC</t>
  </si>
  <si>
    <t>F13A</t>
  </si>
  <si>
    <t>AMP CIRC DIS,UPP LMB&amp;TOE, MAJC</t>
  </si>
  <si>
    <t>F13B</t>
  </si>
  <si>
    <t>AMP CIRC DIS,UPP LMB&amp;TOE, MINC</t>
  </si>
  <si>
    <t>F14A</t>
  </si>
  <si>
    <t>F14B</t>
  </si>
  <si>
    <t>F14C</t>
  </si>
  <si>
    <t>F17A</t>
  </si>
  <si>
    <t>INSERT/REPLACE PACEM GEN, MAJC</t>
  </si>
  <si>
    <t>F17B</t>
  </si>
  <si>
    <t>INSERT/REPLACE PACEM GEN, MINC</t>
  </si>
  <si>
    <t>F18Z</t>
  </si>
  <si>
    <t>F19A</t>
  </si>
  <si>
    <t>F19B</t>
  </si>
  <si>
    <t>F20Z</t>
  </si>
  <si>
    <t>VEIN LIGATION &amp; STRIPPING</t>
  </si>
  <si>
    <t>F21A</t>
  </si>
  <si>
    <t>OTH CIRCULATORY SYS GI, MAJC</t>
  </si>
  <si>
    <t>F21B</t>
  </si>
  <si>
    <t>OTH CIRCULATORY SYS GI, INTC</t>
  </si>
  <si>
    <t>F21C</t>
  </si>
  <si>
    <t>OTH CIRCULATORY SYS GI, MINC</t>
  </si>
  <si>
    <t>F22Z</t>
  </si>
  <si>
    <t>INSERT ARTIFICIAL HEART DEVICE</t>
  </si>
  <si>
    <t>F23Z</t>
  </si>
  <si>
    <t>HEART TRANSPLANT</t>
  </si>
  <si>
    <t>F24A</t>
  </si>
  <si>
    <t>F24B</t>
  </si>
  <si>
    <t>F40A</t>
  </si>
  <si>
    <t>CIRC DIS +VENT SUPP, MAJC</t>
  </si>
  <si>
    <t>F40B</t>
  </si>
  <si>
    <t>CIRC DIS +VENT SUPP, MINC</t>
  </si>
  <si>
    <t>F41A</t>
  </si>
  <si>
    <t>F41B</t>
  </si>
  <si>
    <t>F42A</t>
  </si>
  <si>
    <t>F42B</t>
  </si>
  <si>
    <t>F43A</t>
  </si>
  <si>
    <t>CIRC DIS +N-INVAS VENT, MAJC</t>
  </si>
  <si>
    <t>F43B</t>
  </si>
  <si>
    <t>CIRC DIS +N-INVAS VENT, MINC</t>
  </si>
  <si>
    <t>F60A</t>
  </si>
  <si>
    <t>CIRC DIS+AMI-INVA INV PR</t>
  </si>
  <si>
    <t>F60B</t>
  </si>
  <si>
    <t>CIRC DIS+AMI-INVA INV PR,T&lt;5D</t>
  </si>
  <si>
    <t>F61A</t>
  </si>
  <si>
    <t>INFECTIVE ENDOCARDITIS, MAJC</t>
  </si>
  <si>
    <t>F61B</t>
  </si>
  <si>
    <t>INFECTIVE ENDOCARDITIS, MINC</t>
  </si>
  <si>
    <t>F62A</t>
  </si>
  <si>
    <t>HEART FAILURE &amp; SHOCK, MAJC</t>
  </si>
  <si>
    <t>F62B</t>
  </si>
  <si>
    <t>HEART FAILURE &amp; SHOCK, MINC</t>
  </si>
  <si>
    <t>F62C</t>
  </si>
  <si>
    <t>HEART FAILURE &amp; SHOCK, TR&lt;5D</t>
  </si>
  <si>
    <t>F63A</t>
  </si>
  <si>
    <t>VENOUS THROMBOSIS, MAJC</t>
  </si>
  <si>
    <t>F63B</t>
  </si>
  <si>
    <t>VENOUS THROMBOSIS, MINC</t>
  </si>
  <si>
    <t>F64A</t>
  </si>
  <si>
    <t>SKN ULCERS IN CIRC DIS, MAJC</t>
  </si>
  <si>
    <t>F64B</t>
  </si>
  <si>
    <t>SKN ULCERS IN CIRC DIS, INTC</t>
  </si>
  <si>
    <t>F64C</t>
  </si>
  <si>
    <t>SKN ULCERS IN CIRC DIS, MINC</t>
  </si>
  <si>
    <t>F65A</t>
  </si>
  <si>
    <t>PERIPHERAL VASCULAR DIS, MAJC</t>
  </si>
  <si>
    <t>F65B</t>
  </si>
  <si>
    <t>PERIPHERAL VASCULAR DIS, MINC</t>
  </si>
  <si>
    <t>F66A</t>
  </si>
  <si>
    <t>CORONARY ATHEROSCLEROSIS, MAJC</t>
  </si>
  <si>
    <t>F66B</t>
  </si>
  <si>
    <t>CORONARY ATHEROSCLEROSIS, MINC</t>
  </si>
  <si>
    <t>F67A</t>
  </si>
  <si>
    <t>HYPERTENSION, MAJC</t>
  </si>
  <si>
    <t>F67B</t>
  </si>
  <si>
    <t>HYPERTENSION, MINC</t>
  </si>
  <si>
    <t>F68Z</t>
  </si>
  <si>
    <t>CONGENITAL HEART DISEASE</t>
  </si>
  <si>
    <t>F69A</t>
  </si>
  <si>
    <t>VALVULAR DISORDERS, MAJC</t>
  </si>
  <si>
    <t>F69B</t>
  </si>
  <si>
    <t>VALVULAR DISORDERS, MINC</t>
  </si>
  <si>
    <t>F72A</t>
  </si>
  <si>
    <t>UNSTABLE ANGINA, MAJC</t>
  </si>
  <si>
    <t>F72B</t>
  </si>
  <si>
    <t>UNSTABLE ANGINA, MINC</t>
  </si>
  <si>
    <t>F73A</t>
  </si>
  <si>
    <t>SYNCOPE &amp; COLLAPSE, MAJC</t>
  </si>
  <si>
    <t>F73B</t>
  </si>
  <si>
    <t>SYNCOPE &amp; COLLAPSE, MINC</t>
  </si>
  <si>
    <t>F74A</t>
  </si>
  <si>
    <t>CHEST PAIN, MAJC</t>
  </si>
  <si>
    <t>F74B</t>
  </si>
  <si>
    <t>CHEST PAIN, MINC</t>
  </si>
  <si>
    <t>F75A</t>
  </si>
  <si>
    <t>OTHER CIRCULATORY DIS, MAJC</t>
  </si>
  <si>
    <t>F75B</t>
  </si>
  <si>
    <t>OTHER CIRCULATORY DIS, MINC</t>
  </si>
  <si>
    <t>F76A</t>
  </si>
  <si>
    <t>F76B</t>
  </si>
  <si>
    <t>G01A</t>
  </si>
  <si>
    <t>RECTAL RESECTION, MAJC</t>
  </si>
  <si>
    <t>G01B</t>
  </si>
  <si>
    <t>RECTAL RESECTION, INTC</t>
  </si>
  <si>
    <t>G01C</t>
  </si>
  <si>
    <t>RECTAL RESECTION, MINC</t>
  </si>
  <si>
    <t>G02A</t>
  </si>
  <si>
    <t>G02B</t>
  </si>
  <si>
    <t>G02C</t>
  </si>
  <si>
    <t>G03A</t>
  </si>
  <si>
    <t>G03B</t>
  </si>
  <si>
    <t>G03C</t>
  </si>
  <si>
    <t>G04A</t>
  </si>
  <si>
    <t>PERITONEAL ADHESOLYSIS, MAJC</t>
  </si>
  <si>
    <t>G04B</t>
  </si>
  <si>
    <t>PERITONEAL ADHESOLYSIS, INTC</t>
  </si>
  <si>
    <t>G04C</t>
  </si>
  <si>
    <t>PERITONEAL ADHESOLYSIS, MINC</t>
  </si>
  <si>
    <t>G05A</t>
  </si>
  <si>
    <t>G05B</t>
  </si>
  <si>
    <t>G06Z</t>
  </si>
  <si>
    <t>PYLOROMYOTOMY</t>
  </si>
  <si>
    <t>G07A</t>
  </si>
  <si>
    <t>APPENDICECTOMY, MAJC</t>
  </si>
  <si>
    <t>G07B</t>
  </si>
  <si>
    <t>APPENDICECTOMY, MINC</t>
  </si>
  <si>
    <t>G10A</t>
  </si>
  <si>
    <t>G10B</t>
  </si>
  <si>
    <t>G11A</t>
  </si>
  <si>
    <t>G11B</t>
  </si>
  <si>
    <t>G12A</t>
  </si>
  <si>
    <t>OTH DIGESTIVE SYS GI, MAJC</t>
  </si>
  <si>
    <t>G12B</t>
  </si>
  <si>
    <t>OTH DIGESTIVE SYS GI, INTC</t>
  </si>
  <si>
    <t>G12C</t>
  </si>
  <si>
    <t>OTH DIGESTIVE SYS GI, MINC</t>
  </si>
  <si>
    <t>G46A</t>
  </si>
  <si>
    <t>COMPLEX ENDOSCOPY, MAJC</t>
  </si>
  <si>
    <t>G46B</t>
  </si>
  <si>
    <t>COMPLEX ENDOSCOPY, MINC</t>
  </si>
  <si>
    <t>G47A</t>
  </si>
  <si>
    <t>GASTROSCOPY, MAJC</t>
  </si>
  <si>
    <t>G47B</t>
  </si>
  <si>
    <t>GASTROSCOPY&amp;COLONOSCOPY, INTC</t>
  </si>
  <si>
    <t>G47C</t>
  </si>
  <si>
    <t>GASTROSCOPY, MINC</t>
  </si>
  <si>
    <t>G48A</t>
  </si>
  <si>
    <t>COLONOSCOPY, MAJC</t>
  </si>
  <si>
    <t>G48B</t>
  </si>
  <si>
    <t>COLONOSCOPY, MINC</t>
  </si>
  <si>
    <t>G60A</t>
  </si>
  <si>
    <t>DIGESTIVE MALIGNANCY, MAJC</t>
  </si>
  <si>
    <t>G60B</t>
  </si>
  <si>
    <t>DIGESTIVE MALIGNANCY, MINC</t>
  </si>
  <si>
    <t>G61A</t>
  </si>
  <si>
    <t>GASTROINT HAEMORRHAGE, MAJC</t>
  </si>
  <si>
    <t>G61B</t>
  </si>
  <si>
    <t>GASTROINT HAEMORRHAGE, MINC</t>
  </si>
  <si>
    <t>G65A</t>
  </si>
  <si>
    <t>GASTROINT OBSTRUCTION, MAJC</t>
  </si>
  <si>
    <t>G65B</t>
  </si>
  <si>
    <t>GASTROINT OBSTRUCTION, MINC</t>
  </si>
  <si>
    <t>G66A</t>
  </si>
  <si>
    <t>ABDMNL PAIN/MESENT ADNTS, MAJC</t>
  </si>
  <si>
    <t>G66B</t>
  </si>
  <si>
    <t>ABDMNL PAIN/MESENT ADNTS, MINC</t>
  </si>
  <si>
    <t>G67A</t>
  </si>
  <si>
    <t>OESOPHS &amp; GASTROENTS, MAJC</t>
  </si>
  <si>
    <t>G67B</t>
  </si>
  <si>
    <t>OESOPHS &amp; GASTROENTS, MINC</t>
  </si>
  <si>
    <t>G70A</t>
  </si>
  <si>
    <t>OTHER DIGESTIVE SYS DIS, MAJC</t>
  </si>
  <si>
    <t>G70B</t>
  </si>
  <si>
    <t>OTHER DIGESTIVE SYS DIS, INTC</t>
  </si>
  <si>
    <t>G70C</t>
  </si>
  <si>
    <t>OTHER DIGESTIVE SYS DIS, MINC</t>
  </si>
  <si>
    <t>H01A</t>
  </si>
  <si>
    <t>H01B</t>
  </si>
  <si>
    <t>H01C</t>
  </si>
  <si>
    <t>H02A</t>
  </si>
  <si>
    <t>H02B</t>
  </si>
  <si>
    <t>H02C</t>
  </si>
  <si>
    <t>H05A</t>
  </si>
  <si>
    <t>H05B</t>
  </si>
  <si>
    <t>H05C</t>
  </si>
  <si>
    <t>H06A</t>
  </si>
  <si>
    <t>OTH HEPTOBILRY&amp;PANCRS GI, MAJC</t>
  </si>
  <si>
    <t>H06B</t>
  </si>
  <si>
    <t>OTH HEPTOBILRY&amp;PANCRS GI, INTC</t>
  </si>
  <si>
    <t>H06C</t>
  </si>
  <si>
    <t>OTH HEPTOBILRY&amp;PANCRS GI, MINC</t>
  </si>
  <si>
    <t>H07A</t>
  </si>
  <si>
    <t>OPEN CHOLECYSTECTOMY, MAJC</t>
  </si>
  <si>
    <t>H07B</t>
  </si>
  <si>
    <t>OPEN CHOLECYSTECTOMY, INTC</t>
  </si>
  <si>
    <t>H07C</t>
  </si>
  <si>
    <t>OPEN CHOLECYSTECTOMY, MINC</t>
  </si>
  <si>
    <t>H08A</t>
  </si>
  <si>
    <t>LAP CHOLECYSTECTOMY, MAJC</t>
  </si>
  <si>
    <t>H08B</t>
  </si>
  <si>
    <t>LAP CHOLECYSTECTOMY, MINC</t>
  </si>
  <si>
    <t>H09Z</t>
  </si>
  <si>
    <t>LIVER TRANSPLANT</t>
  </si>
  <si>
    <t>H60A</t>
  </si>
  <si>
    <t>CIRRHOSIS&amp;ALC HEPATITIS, MAJC</t>
  </si>
  <si>
    <t>H60B</t>
  </si>
  <si>
    <t>CIRRHOSIS&amp;ALC HEPATITIS, INTC</t>
  </si>
  <si>
    <t>H60C</t>
  </si>
  <si>
    <t>CIRRHOSIS&amp;ALC HEPATITIS, MINC</t>
  </si>
  <si>
    <t>H61A</t>
  </si>
  <si>
    <t>MALG HEPATOBIL SYS&amp;PANCR, MAJC</t>
  </si>
  <si>
    <t>H61B</t>
  </si>
  <si>
    <t>MALG HEPATOBIL SYS&amp;PANCR, MINC</t>
  </si>
  <si>
    <t>H62A</t>
  </si>
  <si>
    <t>PANCREAS DIS -MALIG, MAJC</t>
  </si>
  <si>
    <t>H62B</t>
  </si>
  <si>
    <t>PANCREAS DIS -MALIG, MINC</t>
  </si>
  <si>
    <t>H63A</t>
  </si>
  <si>
    <t>OTH DISORDERS OF LIVER, MAJC</t>
  </si>
  <si>
    <t>H63B</t>
  </si>
  <si>
    <t>OTH DISORDERS OF LIVER, INTC</t>
  </si>
  <si>
    <t>H63C</t>
  </si>
  <si>
    <t>OTH DISORDERS OF LIVER, MINC</t>
  </si>
  <si>
    <t>H64A</t>
  </si>
  <si>
    <t>BILIARY TRACT DISORDERS, MAJC</t>
  </si>
  <si>
    <t>H64B</t>
  </si>
  <si>
    <t>BILIARY TRACT DISORDERS, MINC</t>
  </si>
  <si>
    <t>H65A</t>
  </si>
  <si>
    <t>H65B</t>
  </si>
  <si>
    <t>H65C</t>
  </si>
  <si>
    <t>I01A</t>
  </si>
  <si>
    <t>I01B</t>
  </si>
  <si>
    <t>I02A</t>
  </si>
  <si>
    <t>I02B</t>
  </si>
  <si>
    <t>I02C</t>
  </si>
  <si>
    <t>I03A</t>
  </si>
  <si>
    <t>HIP REPLACEMENT, TRAUMA, MAJC</t>
  </si>
  <si>
    <t>I03B</t>
  </si>
  <si>
    <t>HIP REPLACEMENT, TRAUMA, MINC</t>
  </si>
  <si>
    <t>I04A</t>
  </si>
  <si>
    <t>KNEE REPLACEMENT, MAJC</t>
  </si>
  <si>
    <t>I04B</t>
  </si>
  <si>
    <t>KNEE REPLACEMENT, MINC</t>
  </si>
  <si>
    <t>I05A</t>
  </si>
  <si>
    <t>OTHER JOINT REPLACEMENT, MAJC</t>
  </si>
  <si>
    <t>I05B</t>
  </si>
  <si>
    <t>OTHER JOINT REPLACEMENT, MINC</t>
  </si>
  <si>
    <t>I06Z</t>
  </si>
  <si>
    <t>SPINAL FUSION FOR DEFORMITY</t>
  </si>
  <si>
    <t>I07Z</t>
  </si>
  <si>
    <t>AMPUTATION</t>
  </si>
  <si>
    <t>I08A</t>
  </si>
  <si>
    <t>I08B</t>
  </si>
  <si>
    <t>I08C</t>
  </si>
  <si>
    <t>I09A</t>
  </si>
  <si>
    <t>SPINAL FUSION, MAJC</t>
  </si>
  <si>
    <t>I09B</t>
  </si>
  <si>
    <t>SPINAL FUSION, INTC</t>
  </si>
  <si>
    <t>I09C</t>
  </si>
  <si>
    <t>SPINAL FUSION, MINC</t>
  </si>
  <si>
    <t>I10A</t>
  </si>
  <si>
    <t>I10B</t>
  </si>
  <si>
    <t>I11Z</t>
  </si>
  <si>
    <t>I12A</t>
  </si>
  <si>
    <t>I12B</t>
  </si>
  <si>
    <t>I12C</t>
  </si>
  <si>
    <t>I13A</t>
  </si>
  <si>
    <t>I13B</t>
  </si>
  <si>
    <t>I13C</t>
  </si>
  <si>
    <t>I15Z</t>
  </si>
  <si>
    <t>CRANIO-FACIAL SURGERY</t>
  </si>
  <si>
    <t>I16Z</t>
  </si>
  <si>
    <t>I17A</t>
  </si>
  <si>
    <t>MAXILLO-FACIAL SURGERY, MAJC</t>
  </si>
  <si>
    <t>I17B</t>
  </si>
  <si>
    <t>MAXILLO-FACIAL SURGERY, MINC</t>
  </si>
  <si>
    <t>I18A</t>
  </si>
  <si>
    <t>I18B</t>
  </si>
  <si>
    <t>I19A</t>
  </si>
  <si>
    <t>I19B</t>
  </si>
  <si>
    <t>I20A</t>
  </si>
  <si>
    <t>I20B</t>
  </si>
  <si>
    <t>I21A</t>
  </si>
  <si>
    <t>LOC EX&amp;REM DEV HP&amp;FMR, MAJC</t>
  </si>
  <si>
    <t>I21B</t>
  </si>
  <si>
    <t>LOC EX&amp;REM DEV HP&amp;FMR, MINC</t>
  </si>
  <si>
    <t>I23A</t>
  </si>
  <si>
    <t>I23B</t>
  </si>
  <si>
    <t>I24A</t>
  </si>
  <si>
    <t>ARTHROSCOPY, MAJC</t>
  </si>
  <si>
    <t>I24B</t>
  </si>
  <si>
    <t>ARTHROSCOPY, MINC</t>
  </si>
  <si>
    <t>I25A</t>
  </si>
  <si>
    <t>I25B</t>
  </si>
  <si>
    <t>I27A</t>
  </si>
  <si>
    <t>I27B</t>
  </si>
  <si>
    <t>I28A</t>
  </si>
  <si>
    <t>I28B</t>
  </si>
  <si>
    <t>I28C</t>
  </si>
  <si>
    <t>I29Z</t>
  </si>
  <si>
    <t>KNEE RECONSTRUCTION/REVISION</t>
  </si>
  <si>
    <t>I30Z</t>
  </si>
  <si>
    <t>I31A</t>
  </si>
  <si>
    <t>REV OF HIP REPLACEMENT, MAJC</t>
  </si>
  <si>
    <t>I31B</t>
  </si>
  <si>
    <t>REV OF HIP REPLACEMENT, INTC</t>
  </si>
  <si>
    <t>I31C</t>
  </si>
  <si>
    <t>REV OF HIP REPLACEMENT, MINC</t>
  </si>
  <si>
    <t>I32A</t>
  </si>
  <si>
    <t>REV OF KNEE REPLACEMENT, MAJC</t>
  </si>
  <si>
    <t>I32B</t>
  </si>
  <si>
    <t>REV OF KNEE REPLACEMENT, MINC</t>
  </si>
  <si>
    <t>I33A</t>
  </si>
  <si>
    <t>HIP REPLACE, NON-TRAUMA, MAJC</t>
  </si>
  <si>
    <t>I33B</t>
  </si>
  <si>
    <t>HIP REPLACE, NON-TRAUMA, MINC</t>
  </si>
  <si>
    <t>I60Z</t>
  </si>
  <si>
    <t>FEMORAL SHAFT FRACTURES</t>
  </si>
  <si>
    <t>I63A</t>
  </si>
  <si>
    <t>I63B</t>
  </si>
  <si>
    <t>I64A</t>
  </si>
  <si>
    <t>OSTEOMYELITIS, MAJC</t>
  </si>
  <si>
    <t>I64B</t>
  </si>
  <si>
    <t>OSTEOMYELITIS, MINC</t>
  </si>
  <si>
    <t>I65A</t>
  </si>
  <si>
    <t>MUSCULOSK MALIG NEOPLASM, MAJC</t>
  </si>
  <si>
    <t>I65B</t>
  </si>
  <si>
    <t>MUSCULOSK MALIG NEOPLASM, MINC</t>
  </si>
  <si>
    <t>I66A</t>
  </si>
  <si>
    <t>INFLAM MUSCULOSK DIS, MAJC</t>
  </si>
  <si>
    <t>I66B</t>
  </si>
  <si>
    <t>INFLAM MUSCULOSK DIS, MINC</t>
  </si>
  <si>
    <t>I67A</t>
  </si>
  <si>
    <t>SEPTIC ARTHRITIS, MAJC</t>
  </si>
  <si>
    <t>I67B</t>
  </si>
  <si>
    <t>SEPTIC ARTHRITIS, MINC</t>
  </si>
  <si>
    <t>I68A</t>
  </si>
  <si>
    <t>NON-SURG SPINAL DIS, MAJC</t>
  </si>
  <si>
    <t>I68B</t>
  </si>
  <si>
    <t>NON-SURG SPINAL DIS, MINC</t>
  </si>
  <si>
    <t>I69A</t>
  </si>
  <si>
    <t>BONE DISEASES &amp; ARTHROP, MAJC</t>
  </si>
  <si>
    <t>I69B</t>
  </si>
  <si>
    <t>BONE DISEASES &amp; ARTHROP, MINC</t>
  </si>
  <si>
    <t>I71A</t>
  </si>
  <si>
    <t>OTH MUSCULOTENDINOUS DIS, MAJC</t>
  </si>
  <si>
    <t>I71B</t>
  </si>
  <si>
    <t>OTH MUSCULOTENDINOUS DIS, MINC</t>
  </si>
  <si>
    <t>I72A</t>
  </si>
  <si>
    <t>SPECIFIC MUSCTENDIN DIS, MAJC</t>
  </si>
  <si>
    <t>I72B</t>
  </si>
  <si>
    <t>SPECIFIC MUSCTENDIN DIS, MINC</t>
  </si>
  <si>
    <t>I73A</t>
  </si>
  <si>
    <t>AFTCARE MUSCSK IMPL/PROS, MAJC</t>
  </si>
  <si>
    <t>I73B</t>
  </si>
  <si>
    <t>AFTCARE MUSCSK IMPL/PROS, MINC</t>
  </si>
  <si>
    <t>I74A</t>
  </si>
  <si>
    <t>I74B</t>
  </si>
  <si>
    <t>I75A</t>
  </si>
  <si>
    <t>I75B</t>
  </si>
  <si>
    <t>I75C</t>
  </si>
  <si>
    <t>I76A</t>
  </si>
  <si>
    <t>OTH MUSCULOSKELETAL DIS, MAJC</t>
  </si>
  <si>
    <t>I76B</t>
  </si>
  <si>
    <t>OTH MUSCULOSKELETAL DIS, MINC</t>
  </si>
  <si>
    <t>I77A</t>
  </si>
  <si>
    <t>FRACTURES OF PELVIS, MAJC</t>
  </si>
  <si>
    <t>I77B</t>
  </si>
  <si>
    <t>FRACTURES OF PELVIS, MINC</t>
  </si>
  <si>
    <t>I78A</t>
  </si>
  <si>
    <t>FRACTURES NECK OF FEMUR, MAJC</t>
  </si>
  <si>
    <t>I78B</t>
  </si>
  <si>
    <t>FRACTURES NECK OF FEMUR, MINC</t>
  </si>
  <si>
    <t>I79A</t>
  </si>
  <si>
    <t>PATHOLOGICAL FRACTURES, MAJC</t>
  </si>
  <si>
    <t>I79B</t>
  </si>
  <si>
    <t>PATHOLOGICAL FRACTURES, MINC</t>
  </si>
  <si>
    <t>I80Z</t>
  </si>
  <si>
    <t>FEMORAL FRACT, TRANSFERRED &lt;2D</t>
  </si>
  <si>
    <t>J01A</t>
  </si>
  <si>
    <t>MICRVS TSS TRNS SKN/BRST, MAJC</t>
  </si>
  <si>
    <t>J01B</t>
  </si>
  <si>
    <t>MICRVS TSS TRNS SKN/BRST, MINC</t>
  </si>
  <si>
    <t>J06A</t>
  </si>
  <si>
    <t>J06B</t>
  </si>
  <si>
    <t>J07Z</t>
  </si>
  <si>
    <t>J08A</t>
  </si>
  <si>
    <t>J08B</t>
  </si>
  <si>
    <t>J08C</t>
  </si>
  <si>
    <t>J09Z</t>
  </si>
  <si>
    <t>J10A</t>
  </si>
  <si>
    <t>SKN,TIS&amp;BRST PLASTIC GI, MAJC</t>
  </si>
  <si>
    <t>J10B</t>
  </si>
  <si>
    <t>SKN,TIS&amp;BRST PLASTIC GI, MINC</t>
  </si>
  <si>
    <t>J11A</t>
  </si>
  <si>
    <t>J11B</t>
  </si>
  <si>
    <t>J12A</t>
  </si>
  <si>
    <t>J12B</t>
  </si>
  <si>
    <t>J13A</t>
  </si>
  <si>
    <t>J13B</t>
  </si>
  <si>
    <t>J14Z</t>
  </si>
  <si>
    <t>MAJOR BREAST RECONSTRUCTIONS</t>
  </si>
  <si>
    <t>J60A</t>
  </si>
  <si>
    <t>SKIN ULCERS, MAJC</t>
  </si>
  <si>
    <t>J60B</t>
  </si>
  <si>
    <t>SKIN ULCERS, INTC</t>
  </si>
  <si>
    <t>J60C</t>
  </si>
  <si>
    <t>SKIN ULCERS, MINC</t>
  </si>
  <si>
    <t>J62A</t>
  </si>
  <si>
    <t>MALIGNANT BREAST DIS, MAJC</t>
  </si>
  <si>
    <t>J62B</t>
  </si>
  <si>
    <t>MALIGNANT BREAST DIS, MINC</t>
  </si>
  <si>
    <t>J64A</t>
  </si>
  <si>
    <t>CELLULITIS, MAJC</t>
  </si>
  <si>
    <t>J64B</t>
  </si>
  <si>
    <t>CELLULITIS, MINC</t>
  </si>
  <si>
    <t>J65A</t>
  </si>
  <si>
    <t>J65B</t>
  </si>
  <si>
    <t>J67A</t>
  </si>
  <si>
    <t>MINOR SKIN DISORDERS, MAJC</t>
  </si>
  <si>
    <t>J67B</t>
  </si>
  <si>
    <t>MINOR SKIN DISORDERS, MINC</t>
  </si>
  <si>
    <t>J68A</t>
  </si>
  <si>
    <t>MAJOR SKIN DISORDERS, MAJC</t>
  </si>
  <si>
    <t>J68B</t>
  </si>
  <si>
    <t>MAJOR SKIN DISORDERS, MINC</t>
  </si>
  <si>
    <t>J69A</t>
  </si>
  <si>
    <t>SKIN MALIGNANCY, MAJC</t>
  </si>
  <si>
    <t>J69B</t>
  </si>
  <si>
    <t>SKIN MALIGNANCY, MINC</t>
  </si>
  <si>
    <t>K01A</t>
  </si>
  <si>
    <t>GI FOR DIABETIC COMPL, MAJC</t>
  </si>
  <si>
    <t>K01B</t>
  </si>
  <si>
    <t>GI FOR DIABETIC COMPL, INTC</t>
  </si>
  <si>
    <t>K01C</t>
  </si>
  <si>
    <t>GI FOR DIABETIC COMPL, MINC</t>
  </si>
  <si>
    <t>K02Z</t>
  </si>
  <si>
    <t>K03Z</t>
  </si>
  <si>
    <t>K05A</t>
  </si>
  <si>
    <t>K05B</t>
  </si>
  <si>
    <t>K06A</t>
  </si>
  <si>
    <t>K06B</t>
  </si>
  <si>
    <t>K08Z</t>
  </si>
  <si>
    <t>K09A</t>
  </si>
  <si>
    <t>OTH ENDCRN,NUTR&amp;METAB GI, MAJC</t>
  </si>
  <si>
    <t>K09B</t>
  </si>
  <si>
    <t>OTH ENDCRN,NUTR&amp;METAB GI, MINC</t>
  </si>
  <si>
    <t>K10Z</t>
  </si>
  <si>
    <t>K12Z</t>
  </si>
  <si>
    <t>K13Z</t>
  </si>
  <si>
    <t>PLAS GI - END,NUT,MET DIS</t>
  </si>
  <si>
    <t>K40A</t>
  </si>
  <si>
    <t>K40B</t>
  </si>
  <si>
    <t>K60A</t>
  </si>
  <si>
    <t>DIABETES, MAJC</t>
  </si>
  <si>
    <t>K60B</t>
  </si>
  <si>
    <t>DIABETES, MINC</t>
  </si>
  <si>
    <t>K61A</t>
  </si>
  <si>
    <t>SEV NUTRIT DISTURBANCE, MAJC</t>
  </si>
  <si>
    <t>K61B</t>
  </si>
  <si>
    <t>SEV NUTRIT DISTURBANCE, MINC</t>
  </si>
  <si>
    <t>K62A</t>
  </si>
  <si>
    <t>MISC METABOLIC DISORDERS, MAJC</t>
  </si>
  <si>
    <t>K62B</t>
  </si>
  <si>
    <t>MISC METABOLIC DISORDERS, INTC</t>
  </si>
  <si>
    <t>K62C</t>
  </si>
  <si>
    <t>MISC METABOLIC DISORDERS, MINC</t>
  </si>
  <si>
    <t>K63A</t>
  </si>
  <si>
    <t>INBORN ERR OF METABOLISM, MAJC</t>
  </si>
  <si>
    <t>K63B</t>
  </si>
  <si>
    <t>INBORN ERR OF METABOLISM, MINC</t>
  </si>
  <si>
    <t>K64A</t>
  </si>
  <si>
    <t>ENDOCRINE DISORDERS, MAJC</t>
  </si>
  <si>
    <t>K64B</t>
  </si>
  <si>
    <t>ENDOCRINE DISORDERS, MINC</t>
  </si>
  <si>
    <t>L02A</t>
  </si>
  <si>
    <t>OP INS PERI CTH DIALYSIS, MAJC</t>
  </si>
  <si>
    <t>L02B</t>
  </si>
  <si>
    <t>OP INS PERI CTH DIALYSIS, MINC</t>
  </si>
  <si>
    <t>L03A</t>
  </si>
  <si>
    <t>L03B</t>
  </si>
  <si>
    <t>L03C</t>
  </si>
  <si>
    <t>L04A</t>
  </si>
  <si>
    <t>L04B</t>
  </si>
  <si>
    <t>L04C</t>
  </si>
  <si>
    <t>L05A</t>
  </si>
  <si>
    <t>L05B</t>
  </si>
  <si>
    <t>L06A</t>
  </si>
  <si>
    <t>L06B</t>
  </si>
  <si>
    <t>L06C</t>
  </si>
  <si>
    <t>L07A</t>
  </si>
  <si>
    <t>L07B</t>
  </si>
  <si>
    <t>L09A</t>
  </si>
  <si>
    <t>L09B</t>
  </si>
  <si>
    <t>L09C</t>
  </si>
  <si>
    <t>L10A</t>
  </si>
  <si>
    <t>KDNY TRANSPLNT, AGE&lt;=16Y/MAJC</t>
  </si>
  <si>
    <t>L10B</t>
  </si>
  <si>
    <t>KDNY TRANSPLNT, AGE&gt;=17Y+MINC</t>
  </si>
  <si>
    <t>L60A</t>
  </si>
  <si>
    <t>KIDNEY FAILURE, MAJC</t>
  </si>
  <si>
    <t>L60B</t>
  </si>
  <si>
    <t>KIDNEY FAILURE, INTC</t>
  </si>
  <si>
    <t>L60C</t>
  </si>
  <si>
    <t>KIDNEY FAILURE, MINC</t>
  </si>
  <si>
    <t>L61Z</t>
  </si>
  <si>
    <t>HAEMODIALYSIS</t>
  </si>
  <si>
    <t>L62A</t>
  </si>
  <si>
    <t>KDNY&amp;UNRY TR NEOPLASMS, MAJC</t>
  </si>
  <si>
    <t>L62B</t>
  </si>
  <si>
    <t>KDNY&amp;UNRY TR NEOPLASMS, INTC</t>
  </si>
  <si>
    <t>L62C</t>
  </si>
  <si>
    <t>KDNY&amp;UNRY TR NEOPLASMS, MINC</t>
  </si>
  <si>
    <t>L63A</t>
  </si>
  <si>
    <t>KDNY&amp;UNRY TR INFECTIONS, MAJC</t>
  </si>
  <si>
    <t>L63B</t>
  </si>
  <si>
    <t>KDNY&amp;UNRY TR INFECTIONS, MINC</t>
  </si>
  <si>
    <t>L64A</t>
  </si>
  <si>
    <t>URINARY STONES &amp; OBSTR, MAJC</t>
  </si>
  <si>
    <t>L64B</t>
  </si>
  <si>
    <t>URINARY STONES &amp; OBSTR, MINC</t>
  </si>
  <si>
    <t>L65A</t>
  </si>
  <si>
    <t>KDNY&amp;UNRY TR SGNS&amp;SYMPS, MAJC</t>
  </si>
  <si>
    <t>L65B</t>
  </si>
  <si>
    <t>KDNY&amp;UNRY TR SGNS&amp;SYMPS, MINC</t>
  </si>
  <si>
    <t>L66Z</t>
  </si>
  <si>
    <t>URETHRAL STRICTURE</t>
  </si>
  <si>
    <t>L67A</t>
  </si>
  <si>
    <t>OTH KIDNY&amp;URNRY TRCT DIS, MAJC</t>
  </si>
  <si>
    <t>L67B</t>
  </si>
  <si>
    <t>OTH KIDNY&amp;URNRY TRCT DIS, INTC</t>
  </si>
  <si>
    <t>L67C</t>
  </si>
  <si>
    <t>OTH KIDNY&amp;URNRY TRCT DIS, MINC</t>
  </si>
  <si>
    <t>L68Z</t>
  </si>
  <si>
    <t>PERITONEAL DIALYSIS</t>
  </si>
  <si>
    <t>M01A</t>
  </si>
  <si>
    <t>M01B</t>
  </si>
  <si>
    <t>M02A</t>
  </si>
  <si>
    <t>M02B</t>
  </si>
  <si>
    <t>M03A</t>
  </si>
  <si>
    <t>M03B</t>
  </si>
  <si>
    <t>M04Z</t>
  </si>
  <si>
    <t>M05Z</t>
  </si>
  <si>
    <t>CIRCUMCISION</t>
  </si>
  <si>
    <t>M06A</t>
  </si>
  <si>
    <t>M06B</t>
  </si>
  <si>
    <t>M40Z</t>
  </si>
  <si>
    <t>CYSTURTHRSCPY,MALE REPR DIS,SD</t>
  </si>
  <si>
    <t>M60A</t>
  </si>
  <si>
    <t>MALE REPR SYS MALIG, MAJC</t>
  </si>
  <si>
    <t>M60B</t>
  </si>
  <si>
    <t>MALE REPR SYS MALIG, MINC</t>
  </si>
  <si>
    <t>M61A</t>
  </si>
  <si>
    <t>BENIGN PROSTATIC HYPERTR, MAJC</t>
  </si>
  <si>
    <t>M61B</t>
  </si>
  <si>
    <t>BENIGN PROSTATIC HYPERTR, MINC</t>
  </si>
  <si>
    <t>M62A</t>
  </si>
  <si>
    <t>MALE REPROD SYS INFLAMM, MAJC</t>
  </si>
  <si>
    <t>M62B</t>
  </si>
  <si>
    <t>MALE REPROD SYS INFLAMM, MINC</t>
  </si>
  <si>
    <t>M63Z</t>
  </si>
  <si>
    <t>M64A</t>
  </si>
  <si>
    <t>M64B</t>
  </si>
  <si>
    <t>N01Z</t>
  </si>
  <si>
    <t>PELVIC EVISC &amp; RAD VLVMY</t>
  </si>
  <si>
    <t>N04A</t>
  </si>
  <si>
    <t>HYSTERECTOMY FOR N-MAL, MAJC</t>
  </si>
  <si>
    <t>N04B</t>
  </si>
  <si>
    <t>HYSTERECTOMY FOR N-MAL, MINC</t>
  </si>
  <si>
    <t>N05A</t>
  </si>
  <si>
    <t>N05B</t>
  </si>
  <si>
    <t>N06A</t>
  </si>
  <si>
    <t>N06B</t>
  </si>
  <si>
    <t>N07A</t>
  </si>
  <si>
    <t>N07B</t>
  </si>
  <si>
    <t>N08Z</t>
  </si>
  <si>
    <t>N09A</t>
  </si>
  <si>
    <t>N09B</t>
  </si>
  <si>
    <t>N10Z</t>
  </si>
  <si>
    <t>DXC CURETTGE, DXC HYSTEROSCOPY</t>
  </si>
  <si>
    <t>N11A</t>
  </si>
  <si>
    <t>OTH FEM REPROD SYS GI, MAJC</t>
  </si>
  <si>
    <t>N11B</t>
  </si>
  <si>
    <t>OTH FEM REPROD SYS GI, MINC</t>
  </si>
  <si>
    <t>N12A</t>
  </si>
  <si>
    <t>N12B</t>
  </si>
  <si>
    <t>N12C</t>
  </si>
  <si>
    <t>N60A</t>
  </si>
  <si>
    <t>FEMALE REPROD SYS MALIG, MAJC</t>
  </si>
  <si>
    <t>N60B</t>
  </si>
  <si>
    <t>FEMALE REPROD SYS MALIG, MINC</t>
  </si>
  <si>
    <t>N61A</t>
  </si>
  <si>
    <t>FEM REPROD SYS INFECT, MAJC</t>
  </si>
  <si>
    <t>N61B</t>
  </si>
  <si>
    <t>FEM REPROD SYS INFECT, MINC</t>
  </si>
  <si>
    <t>N62A</t>
  </si>
  <si>
    <t>MNSTRL&amp;OTH FEM REPR DIS, MAJC</t>
  </si>
  <si>
    <t>N62B</t>
  </si>
  <si>
    <t>MNSTRL&amp;OTH FEM REPR DIS, MINC</t>
  </si>
  <si>
    <t>CAESAREAN DELIVERY, MAJC</t>
  </si>
  <si>
    <t>CAESAREAN DELIVERY, INTC</t>
  </si>
  <si>
    <t>CAESAREAN DELIVERY, MINC</t>
  </si>
  <si>
    <t>VAGINAL DELIVERY +GI, MAJC</t>
  </si>
  <si>
    <t>VAGINAL DELIVERY +GI, MINC</t>
  </si>
  <si>
    <t>O03Z</t>
  </si>
  <si>
    <t>ECTOPIC PREGNANCY</t>
  </si>
  <si>
    <t>ABORTION WITH GI</t>
  </si>
  <si>
    <t>VAGINAL DELIVERY, MAJC</t>
  </si>
  <si>
    <t>VAGINAL DELIVERY, INTC</t>
  </si>
  <si>
    <t>VAGINAL DELIVERY, MINC</t>
  </si>
  <si>
    <t>O61A</t>
  </si>
  <si>
    <t>POSTPART&amp;POST ABORTN -GI, MAJC</t>
  </si>
  <si>
    <t>O61B</t>
  </si>
  <si>
    <t>POSTPART&amp;POST ABORTN -GI, MINC</t>
  </si>
  <si>
    <t>O63A</t>
  </si>
  <si>
    <t>ABORTION W/O GI, MAJC</t>
  </si>
  <si>
    <t>O63B</t>
  </si>
  <si>
    <t>ABORTION W/O GI, MINC</t>
  </si>
  <si>
    <t>O66A</t>
  </si>
  <si>
    <t>ANTENATAL&amp;OTH OBS ADM, MAJC</t>
  </si>
  <si>
    <t>O66B</t>
  </si>
  <si>
    <t>ANTENATAL&amp;OTH OBS ADM, INTC</t>
  </si>
  <si>
    <t>O66C</t>
  </si>
  <si>
    <t>ANTENATAL&amp;OTH OBS ADM, MINC</t>
  </si>
  <si>
    <t>P01Z</t>
  </si>
  <si>
    <t>NEONATE W SIG GI/VENT, D/TR&lt;5D</t>
  </si>
  <si>
    <t>P02Z</t>
  </si>
  <si>
    <t>P03A</t>
  </si>
  <si>
    <t>P03B</t>
  </si>
  <si>
    <t>P04A</t>
  </si>
  <si>
    <t>P04B</t>
  </si>
  <si>
    <t>P05A</t>
  </si>
  <si>
    <t>P05B</t>
  </si>
  <si>
    <t>P06A</t>
  </si>
  <si>
    <t>P06B</t>
  </si>
  <si>
    <t>P07Z</t>
  </si>
  <si>
    <t>NEONATE, ADMWT &lt;750G +GI</t>
  </si>
  <si>
    <t>P08Z</t>
  </si>
  <si>
    <t>NEONATE, ADMWT 750-999G +GI</t>
  </si>
  <si>
    <t>P60A</t>
  </si>
  <si>
    <t>NEONATE -GI/V, D/TR&lt;5D, MAJC</t>
  </si>
  <si>
    <t>P60B</t>
  </si>
  <si>
    <t>NEONATE -GI/V, D/TR&lt;5D, MINC</t>
  </si>
  <si>
    <t>P61Z</t>
  </si>
  <si>
    <t>NEONATE, ADMWT &lt;750G -GI</t>
  </si>
  <si>
    <t>P62A</t>
  </si>
  <si>
    <t>NEO, ADMWT 750-999G -GI, MAJC</t>
  </si>
  <si>
    <t>P62B</t>
  </si>
  <si>
    <t>NEO, ADMWT 750-999G -GI, MINC</t>
  </si>
  <si>
    <t>P63A</t>
  </si>
  <si>
    <t>P63B</t>
  </si>
  <si>
    <t>P64A</t>
  </si>
  <si>
    <t>P64B</t>
  </si>
  <si>
    <t>P65A</t>
  </si>
  <si>
    <t>P65B</t>
  </si>
  <si>
    <t>P65C</t>
  </si>
  <si>
    <t>P65D</t>
  </si>
  <si>
    <t>P66A</t>
  </si>
  <si>
    <t>P66B</t>
  </si>
  <si>
    <t>P66C</t>
  </si>
  <si>
    <t>P66D</t>
  </si>
  <si>
    <t>P67A</t>
  </si>
  <si>
    <t>P67B</t>
  </si>
  <si>
    <t>P67C</t>
  </si>
  <si>
    <t>P67D</t>
  </si>
  <si>
    <t>P68A</t>
  </si>
  <si>
    <t>P68B</t>
  </si>
  <si>
    <t>P68C</t>
  </si>
  <si>
    <t>P68D</t>
  </si>
  <si>
    <t>Q01Z</t>
  </si>
  <si>
    <t>SPLENECTOMY</t>
  </si>
  <si>
    <t>Q02A</t>
  </si>
  <si>
    <t>Q02B</t>
  </si>
  <si>
    <t>Q60A</t>
  </si>
  <si>
    <t>RETICLENDO&amp;IMMUNITY DIS, MAJC</t>
  </si>
  <si>
    <t>Q60B</t>
  </si>
  <si>
    <t>RETICLENDO&amp;IMMUNITY DIS, MINC</t>
  </si>
  <si>
    <t>Q61A</t>
  </si>
  <si>
    <t>RED BLOOD CELL DISORDERS, MAJC</t>
  </si>
  <si>
    <t>Q61B</t>
  </si>
  <si>
    <t>RED BLOOD CELL DISORDERS, INTC</t>
  </si>
  <si>
    <t>Q61C</t>
  </si>
  <si>
    <t>RED BLOOD CELL DISORDERS, MINC</t>
  </si>
  <si>
    <t>Q62A</t>
  </si>
  <si>
    <t>COAGULATION DISORDERS, MAJC</t>
  </si>
  <si>
    <t>Q62B</t>
  </si>
  <si>
    <t>COAGULATION DISORDERS, MINC</t>
  </si>
  <si>
    <t>R01A</t>
  </si>
  <si>
    <t>LYMPHMA&amp;LEUKMA+MJR GI, MAJC</t>
  </si>
  <si>
    <t>R01B</t>
  </si>
  <si>
    <t>LYMPHMA&amp;LEUKMA+MJR GI, MINC</t>
  </si>
  <si>
    <t>R02A</t>
  </si>
  <si>
    <t>OTH NPLSTC DIS+MJR GI, MAJC</t>
  </si>
  <si>
    <t>R02B</t>
  </si>
  <si>
    <t>OTH NPLSTC DIS+MJR GI, INTC</t>
  </si>
  <si>
    <t>R02C</t>
  </si>
  <si>
    <t>OTH NPLSTC DIS+MJR GI, MINC</t>
  </si>
  <si>
    <t>R03A</t>
  </si>
  <si>
    <t>LYMPHMA&amp;LEUKMA+OTH GI, MAJC</t>
  </si>
  <si>
    <t>R03B</t>
  </si>
  <si>
    <t>LYMPHMA&amp;LEUKMA+OTH GI, INTC</t>
  </si>
  <si>
    <t>R03C</t>
  </si>
  <si>
    <t>LYMPHMA&amp;LEUKMA+OTH GI, MINC</t>
  </si>
  <si>
    <t>R04A</t>
  </si>
  <si>
    <t>OTH NPLSTC DIS+OTH GI, MAJC</t>
  </si>
  <si>
    <t>R04B</t>
  </si>
  <si>
    <t>OTH NPLSTC DIS+OTH GI, MINC</t>
  </si>
  <si>
    <t>R05A</t>
  </si>
  <si>
    <t>ALLOGENEIC BMT, AGE&lt;=16Y/MAJC</t>
  </si>
  <si>
    <t>R05B</t>
  </si>
  <si>
    <t>ALLOGENEIC BMT, AGE&gt;=17Y+MINC</t>
  </si>
  <si>
    <t>R06A</t>
  </si>
  <si>
    <t>AUTOLOGOUS BMT, MAJC</t>
  </si>
  <si>
    <t>R06B</t>
  </si>
  <si>
    <t>AUTOLOGOUS BMT, MINC</t>
  </si>
  <si>
    <t>R60A</t>
  </si>
  <si>
    <t>ACUTE LEUKAEMIA, MAJC</t>
  </si>
  <si>
    <t>R60B</t>
  </si>
  <si>
    <t>ACUTE LEUKAEMIA, INTC</t>
  </si>
  <si>
    <t>R60C</t>
  </si>
  <si>
    <t>ACUTE LEUKAEMIA, MINC</t>
  </si>
  <si>
    <t>R61A</t>
  </si>
  <si>
    <t>LYMPHOMA&amp;N-ACUTE LEUK, MAJC</t>
  </si>
  <si>
    <t>R61B</t>
  </si>
  <si>
    <t>LYMPHOMA&amp;N-ACUTE LEUK, INTC</t>
  </si>
  <si>
    <t>R61C</t>
  </si>
  <si>
    <t>LYMPHOMA&amp;N-ACUTE LEUK, MINC</t>
  </si>
  <si>
    <t>R62A</t>
  </si>
  <si>
    <t>OTHER NEOPLASTIC DIS, MAJC</t>
  </si>
  <si>
    <t>R62B</t>
  </si>
  <si>
    <t>OTHER NEOPLASTIC DIS, INTC</t>
  </si>
  <si>
    <t>R62C</t>
  </si>
  <si>
    <t>OTHER NEOPLASTIC DIS, MINC</t>
  </si>
  <si>
    <t>R63Z</t>
  </si>
  <si>
    <t>CHEMOTHERAPY</t>
  </si>
  <si>
    <t>T01A</t>
  </si>
  <si>
    <t>INFECT&amp;PARAS DIS +GI, MAJC</t>
  </si>
  <si>
    <t>T01B</t>
  </si>
  <si>
    <t>INFECT&amp;PARAS DIS +GI, INTC</t>
  </si>
  <si>
    <t>T01C</t>
  </si>
  <si>
    <t>INFECT&amp;PARAS DIS +GI, MINC</t>
  </si>
  <si>
    <t>T40Z</t>
  </si>
  <si>
    <t>INFECT&amp;PARASTIC DIS +VENT SUPP</t>
  </si>
  <si>
    <t>T60A</t>
  </si>
  <si>
    <t>SEPTICAEMIA, MAJC</t>
  </si>
  <si>
    <t>T60B</t>
  </si>
  <si>
    <t>SEPTICAEMIA, INTC</t>
  </si>
  <si>
    <t>T60C</t>
  </si>
  <si>
    <t>SEPTICAEMIA, MINC</t>
  </si>
  <si>
    <t>T61A</t>
  </si>
  <si>
    <t>POSTOP INFECT, MAJC</t>
  </si>
  <si>
    <t>T61B</t>
  </si>
  <si>
    <t>POSTOP INFECT, MINC</t>
  </si>
  <si>
    <t>T62A</t>
  </si>
  <si>
    <t>FEVER OF UNKNOWN ORIGIN, MAJC</t>
  </si>
  <si>
    <t>T62B</t>
  </si>
  <si>
    <t>FEVER OF UNKNOWN ORIGIN, MINC</t>
  </si>
  <si>
    <t>T63A</t>
  </si>
  <si>
    <t>VIRAL ILLNESS, MAJC</t>
  </si>
  <si>
    <t>T63B</t>
  </si>
  <si>
    <t>VIRAL ILLNESS, MINC</t>
  </si>
  <si>
    <t>T64A</t>
  </si>
  <si>
    <t>OTH INFECT&amp;PARASITIC DIS, MAJC</t>
  </si>
  <si>
    <t>T64B</t>
  </si>
  <si>
    <t>OTH INFECT&amp;PARASITIC DIS, INTC</t>
  </si>
  <si>
    <t>T64C</t>
  </si>
  <si>
    <t>OTH INFECT&amp;PARASITIC DIS, MINC</t>
  </si>
  <si>
    <t>U60Z</t>
  </si>
  <si>
    <t>MENTAL HEALTH -ECT, SD</t>
  </si>
  <si>
    <t>U61A</t>
  </si>
  <si>
    <t>SCHIZOPHRENIA DISORDERS, MAJC</t>
  </si>
  <si>
    <t>U61B</t>
  </si>
  <si>
    <t>SCHIZOPHRENIA DISORDERS, MINC</t>
  </si>
  <si>
    <t>U62A</t>
  </si>
  <si>
    <t>PARA&amp;ACUTE PSYCH DIS, MAJC</t>
  </si>
  <si>
    <t>U62B</t>
  </si>
  <si>
    <t>PARA&amp;ACUTE PSYCH DIS, MINC</t>
  </si>
  <si>
    <t>U63A</t>
  </si>
  <si>
    <t>MAJOR AFFECTIVE DIS, MAJC</t>
  </si>
  <si>
    <t>U63B</t>
  </si>
  <si>
    <t>MAJOR AFFECTIVE DIS, MINC</t>
  </si>
  <si>
    <t>U64A</t>
  </si>
  <si>
    <t>OTH AFFECT&amp;SOMATOFRM DIS, MAJC</t>
  </si>
  <si>
    <t>U64B</t>
  </si>
  <si>
    <t>OTH AFFECT&amp;SOMATOFRM DIS, MINC</t>
  </si>
  <si>
    <t>U65A</t>
  </si>
  <si>
    <t>ANXIETY DISORDERS, MAJC</t>
  </si>
  <si>
    <t>U65B</t>
  </si>
  <si>
    <t>ANXIETY DISORDERS, MINC</t>
  </si>
  <si>
    <t>U66A</t>
  </si>
  <si>
    <t>U66B</t>
  </si>
  <si>
    <t>U67A</t>
  </si>
  <si>
    <t>U67B</t>
  </si>
  <si>
    <t>U68A</t>
  </si>
  <si>
    <t>CHILDHOOD MENTAL DIS, MAJC</t>
  </si>
  <si>
    <t>U68B</t>
  </si>
  <si>
    <t>CHILDHOOD MENTAL DIS, MINC</t>
  </si>
  <si>
    <t>V60A</t>
  </si>
  <si>
    <t>ALCOHOL INTOX &amp; WITHDRWL, MAJC</t>
  </si>
  <si>
    <t>V60B</t>
  </si>
  <si>
    <t>ALCOHOL INTOX &amp; WITHDRWL, MINC</t>
  </si>
  <si>
    <t>V61A</t>
  </si>
  <si>
    <t>DRUG INTOXN&amp;WITHDRAWAL, MAJC</t>
  </si>
  <si>
    <t>V61B</t>
  </si>
  <si>
    <t>DRUG INTOXN&amp;WITHDRAWAL, MINC</t>
  </si>
  <si>
    <t>V62A</t>
  </si>
  <si>
    <t>ALCOHOL USE &amp; DEPENDENCE, MAJC</t>
  </si>
  <si>
    <t>V62B</t>
  </si>
  <si>
    <t>ALCOHOL USE &amp; DEPENDENCE, MINC</t>
  </si>
  <si>
    <t>V63Z</t>
  </si>
  <si>
    <t>OPIOID USE &amp; DEPENDENCE</t>
  </si>
  <si>
    <t>V64A</t>
  </si>
  <si>
    <t>OTH DRUG USE&amp;DEPENDENCE, MAJC</t>
  </si>
  <si>
    <t>V64B</t>
  </si>
  <si>
    <t>OTH DRUG USE&amp;DEPENDENCE, MINC</t>
  </si>
  <si>
    <t>W01A</t>
  </si>
  <si>
    <t>W01B</t>
  </si>
  <si>
    <t>W01C</t>
  </si>
  <si>
    <t>W02A</t>
  </si>
  <si>
    <t>W02B</t>
  </si>
  <si>
    <t>W03Z</t>
  </si>
  <si>
    <t>W04A</t>
  </si>
  <si>
    <t>W04B</t>
  </si>
  <si>
    <t>W60Z</t>
  </si>
  <si>
    <t>MULT SIG TRAUMA, TRAN&lt;5D</t>
  </si>
  <si>
    <t>W61A</t>
  </si>
  <si>
    <t>MULT SIG TRAUMA -GI, MAJC</t>
  </si>
  <si>
    <t>W61B</t>
  </si>
  <si>
    <t>MULT SIG TRAUMA -GI, MINC</t>
  </si>
  <si>
    <t>X02A</t>
  </si>
  <si>
    <t>X02B</t>
  </si>
  <si>
    <t>X04A</t>
  </si>
  <si>
    <t>X04B</t>
  </si>
  <si>
    <t>X05A</t>
  </si>
  <si>
    <t>X05B</t>
  </si>
  <si>
    <t>X06A</t>
  </si>
  <si>
    <t>X06B</t>
  </si>
  <si>
    <t>X06C</t>
  </si>
  <si>
    <t>X07A</t>
  </si>
  <si>
    <t>X07B</t>
  </si>
  <si>
    <t>X07C</t>
  </si>
  <si>
    <t>X40A</t>
  </si>
  <si>
    <t>X40B</t>
  </si>
  <si>
    <t>X60A</t>
  </si>
  <si>
    <t>INJURIES, MAJC</t>
  </si>
  <si>
    <t>X60B</t>
  </si>
  <si>
    <t>INJURIES, MINC</t>
  </si>
  <si>
    <t>X61A</t>
  </si>
  <si>
    <t>ALLERGIC REACTIONS, MAJC</t>
  </si>
  <si>
    <t>X61B</t>
  </si>
  <si>
    <t>ALLERGIC REACTIONS, MINC</t>
  </si>
  <si>
    <t>X62A</t>
  </si>
  <si>
    <t>POISON/TOXIC EFF DRUGS, MAJC</t>
  </si>
  <si>
    <t>X62B</t>
  </si>
  <si>
    <t>POISON/TOXIC EFF DRUGS, MINC</t>
  </si>
  <si>
    <t>X63A</t>
  </si>
  <si>
    <t>SEQUELAE OF TREATMENT, MAJC</t>
  </si>
  <si>
    <t>X63B</t>
  </si>
  <si>
    <t>SEQUELAE OF TREATMENT, MINC</t>
  </si>
  <si>
    <t>X64A</t>
  </si>
  <si>
    <t>X64B</t>
  </si>
  <si>
    <t>X64C</t>
  </si>
  <si>
    <t>Y01Z</t>
  </si>
  <si>
    <t>VENT/TRACH/GI SEV BURN</t>
  </si>
  <si>
    <t>Y02A</t>
  </si>
  <si>
    <t>SKIN GRAFT OTHER BURNS, MAJC</t>
  </si>
  <si>
    <t>Y02B</t>
  </si>
  <si>
    <t>SKIN GRAFT OTHER BURNS, INTC</t>
  </si>
  <si>
    <t>Y02C</t>
  </si>
  <si>
    <t>SKIN GRAFT OTHER BURNS, MINC</t>
  </si>
  <si>
    <t>Y03A</t>
  </si>
  <si>
    <t>Y03B</t>
  </si>
  <si>
    <t>Y60Z</t>
  </si>
  <si>
    <t>BURNS, TR&lt;5D</t>
  </si>
  <si>
    <t>Y61Z</t>
  </si>
  <si>
    <t>SEVERE BURNS</t>
  </si>
  <si>
    <t>Y62A</t>
  </si>
  <si>
    <t>OTHER BURNS, MAJC</t>
  </si>
  <si>
    <t>Y62B</t>
  </si>
  <si>
    <t>OTHER BURNS, MINC</t>
  </si>
  <si>
    <t>Z01A</t>
  </si>
  <si>
    <t>OTH CNT HLTH SRV +GI, MAJC</t>
  </si>
  <si>
    <t>Z01B</t>
  </si>
  <si>
    <t>OTH CNT HLTH SRV +GI, MINC</t>
  </si>
  <si>
    <t>Z40Z</t>
  </si>
  <si>
    <t>OTH CONTCT HLTH SRV +ENDOSCOPY</t>
  </si>
  <si>
    <t>Z61A</t>
  </si>
  <si>
    <t>SIGNS &amp; SYMPTOMS, MAJC</t>
  </si>
  <si>
    <t>Z61B</t>
  </si>
  <si>
    <t>SIGNS &amp; SYMPTOMS, MINC</t>
  </si>
  <si>
    <t>Z63A</t>
  </si>
  <si>
    <t>Z63B</t>
  </si>
  <si>
    <t>Z64A</t>
  </si>
  <si>
    <t>OTH FACTORS INFL HLTH ST, MAJC</t>
  </si>
  <si>
    <t>Z64B</t>
  </si>
  <si>
    <t>OTH FACTORS INFL HLTH ST, MINC</t>
  </si>
  <si>
    <t>Z65Z</t>
  </si>
  <si>
    <t>CONGNTL ANML&amp;PROB FR NEO PERD</t>
  </si>
  <si>
    <t>Z66Z</t>
  </si>
  <si>
    <t xml:space="preserve">National Hospital Cost Data Collection </t>
  </si>
  <si>
    <t>Product</t>
  </si>
  <si>
    <t>Type</t>
  </si>
  <si>
    <t>weight</t>
  </si>
  <si>
    <t xml:space="preserve">Number of </t>
  </si>
  <si>
    <t>Metro and inner regional</t>
  </si>
  <si>
    <t>Outer regional, remote and very remote</t>
  </si>
  <si>
    <t>Patient Travel</t>
  </si>
  <si>
    <t>wardmedDir</t>
  </si>
  <si>
    <t>wardmedOhd</t>
  </si>
  <si>
    <t>PatTravDir</t>
  </si>
  <si>
    <t>PatTravOhd</t>
  </si>
  <si>
    <t>CRANIAL INTERVTN, MAJC</t>
  </si>
  <si>
    <t>CRANIAL INTERVTN, INTC</t>
  </si>
  <si>
    <t>CRANIAL INTERVTN, MINC</t>
  </si>
  <si>
    <t>SPINAL INTERVTN, MAJC</t>
  </si>
  <si>
    <t>SPINAL INTERVTN, INTC</t>
  </si>
  <si>
    <t>SPINAL INTERVTN, MINC</t>
  </si>
  <si>
    <t>EXTRACRANIAL VASCULAR INTERVTN, MAJC</t>
  </si>
  <si>
    <t>EXTRACRANIAL VASCULAR INTERVTN, INTC</t>
  </si>
  <si>
    <t>EXTRACRANIAL VASCULAR INTERVTN, MINC</t>
  </si>
  <si>
    <t>CBL PSY,MUS DYSY,NPTHY INTERVT, MAJC</t>
  </si>
  <si>
    <t>CBL PSY,MUS DYSY,NPTHY INTERVT, INTC</t>
  </si>
  <si>
    <t>CBL PSY,MUS DYSY,NPTHY INTERVT, MINC</t>
  </si>
  <si>
    <t>CRANL/PRPHL NERV&amp;OTH INTERVTN, MAJC</t>
  </si>
  <si>
    <t>CRANL/PRPHL NERV&amp;OTH INTERVTN, MINC</t>
  </si>
  <si>
    <t>DMNTIA&amp;CHRNIC DIST CBL FN, MAJC</t>
  </si>
  <si>
    <t>DMNTIA&amp;CHRNIC DIST CBL FN, MINC</t>
  </si>
  <si>
    <t>NRVS SYS INF EX VRL MNGTS, MAJC</t>
  </si>
  <si>
    <t>NRVS SYS INF EX VRL MNGTS, MINC</t>
  </si>
  <si>
    <t>C01Z</t>
  </si>
  <si>
    <t>INTERVTN FOR PENETRTNG EYE INJ</t>
  </si>
  <si>
    <t>ENUCLE &amp; ORBITAL INTERVTN, MAJC</t>
  </si>
  <si>
    <t>ENUCLE &amp; ORBITAL INTERVTN, MINC</t>
  </si>
  <si>
    <t>RETINAL INTERVENTIONS, MAJC</t>
  </si>
  <si>
    <t>RETINAL INTERVENTIONS, MINC</t>
  </si>
  <si>
    <t>MJR CORN,SCLERL&amp;CNJNCT INTERVT, MAJC</t>
  </si>
  <si>
    <t>MJR CORN,SCLERL&amp;CNJNCT INTERVT, MINC</t>
  </si>
  <si>
    <t>STRABISMUS INTERVENTIONS</t>
  </si>
  <si>
    <t>EYELID INTERVENTIONS</t>
  </si>
  <si>
    <t>OTH CORN SCLERAL&amp;CONJ INTERVTN, MAJC</t>
  </si>
  <si>
    <t>OTH CORN SCLERAL&amp;CONJ INTERVTN, MINC</t>
  </si>
  <si>
    <t>LACRIMAL INTERVENTIONS</t>
  </si>
  <si>
    <t>OTHER EYE INTERVENTIONS, MAJC</t>
  </si>
  <si>
    <t>OTHER EYE INTERVENTIONS, MINC</t>
  </si>
  <si>
    <t>C15A</t>
  </si>
  <si>
    <t>GLAUCOMA/CMPLX CATARACT INTERV, MAJC</t>
  </si>
  <si>
    <t>C15B</t>
  </si>
  <si>
    <t>GLAUCOMA/CMPLX CATARACT INTERV, MINC</t>
  </si>
  <si>
    <t>LENS INTERVENTIONS</t>
  </si>
  <si>
    <t>HEAD &amp; NECK INTERVENTIONS, MAJC</t>
  </si>
  <si>
    <t>HEAD &amp; NECK INTERVENTIONS, INTC</t>
  </si>
  <si>
    <t>D02C</t>
  </si>
  <si>
    <t>HEAD &amp; NECK INTERVENTIONS, MINC</t>
  </si>
  <si>
    <t>PAROTID GLAND INTERVENTIONS</t>
  </si>
  <si>
    <t>SINUS &amp; COMPLEX MIDDLE EAR INT</t>
  </si>
  <si>
    <t>NASAL INTERVENTIONS</t>
  </si>
  <si>
    <t>OTH EAR,NOSE,MTH&amp;THRT INTERVTN, MAJC</t>
  </si>
  <si>
    <t>OTH EAR,NOSE,MTH&amp;THRT INTERVTN, MINC</t>
  </si>
  <si>
    <t>MOUTH&amp;SALIVRY GLAND INTERVTN, MAJC</t>
  </si>
  <si>
    <t>MOUTH&amp;SALIVRY GLAND INTERVTN, MINC</t>
  </si>
  <si>
    <t>MASTOID INTERVENTIONS</t>
  </si>
  <si>
    <t>OTITIS MEDIA&amp;UPP RESP INF, MAJC</t>
  </si>
  <si>
    <t>OTITIS MEDIA&amp;UPP RESP INF, MINC</t>
  </si>
  <si>
    <t>LARYNGOTRTIS&amp;EPIGLOTTITIS, MAJC</t>
  </si>
  <si>
    <t>LARYNGOTRTIS&amp;EPIGLOTTITIS, MINC</t>
  </si>
  <si>
    <t>OTH EAR,NOSE,MTH&amp;THRT DIS, MAJC</t>
  </si>
  <si>
    <t>OTH EAR,NOSE,MTH&amp;THRT DIS, MINC</t>
  </si>
  <si>
    <t>MAJOR CHEST INTERVENTIONS, MAJC</t>
  </si>
  <si>
    <t>MAJOR CHEST INTERVENTIONS, INTC</t>
  </si>
  <si>
    <t>MAJOR CHEST INTERVENTIONS, MINC</t>
  </si>
  <si>
    <t>RESP SYS DIS,NON-INV VENT, MAJC</t>
  </si>
  <si>
    <t>RESP SYS DIS,NON-INV VENT, MINC</t>
  </si>
  <si>
    <t>CHORNIC OBSTR AIRWAY DIS, MAJC</t>
  </si>
  <si>
    <t>CHORNIC OBSTR AIRWAY DIS, MINC</t>
  </si>
  <si>
    <t>E76A</t>
  </si>
  <si>
    <t>RESPIRATORY TUBERCULOSIS, MAJC</t>
  </si>
  <si>
    <t>E76B</t>
  </si>
  <si>
    <t>RESPIRATORY TUBERCULOSIS, MINC</t>
  </si>
  <si>
    <t>OTHER AICD INTERVENTIONS</t>
  </si>
  <si>
    <t>CRD VLV INTERVTN+PMP+INV INVES, MAJC</t>
  </si>
  <si>
    <t>CRD VLV INTERVTN+PMP+INV INVES, MINC</t>
  </si>
  <si>
    <t>CRD VLV INTERVTN+PMP-INV INVES, MAJC</t>
  </si>
  <si>
    <t>CRD VLV INTERVTN+PMP-INV INVES, INTC</t>
  </si>
  <si>
    <t>CRD VLV INTERVTN+PMP-INV INVES, MINC</t>
  </si>
  <si>
    <t>OTH CARDTHOR/VASC INTERVTN+PMP, MAJC</t>
  </si>
  <si>
    <t>OTH CARDTHOR/VASC INTERVTN+PMP, INTC</t>
  </si>
  <si>
    <t>F07C</t>
  </si>
  <si>
    <t>OTH CARDTHOR/VASC INTERVTN+PMP, MINC</t>
  </si>
  <si>
    <t>MJR RECNSTR VASC INTERVTN-PUMP, MAJC</t>
  </si>
  <si>
    <t>MJR RECNSTR VASC INTERVTN-PUMP, INTC</t>
  </si>
  <si>
    <t>MJR RECNSTR VASC INTERVTN-PUMP, MINC</t>
  </si>
  <si>
    <t>OTH CARDIOTHR INTERVTN-CPB PMP, MAJC</t>
  </si>
  <si>
    <t>OTH CARDIOTHR INTERVTN-CPB PMP, MINC</t>
  </si>
  <si>
    <t>INTERVENTIONAL CRNRY PR + AMI, MAJC</t>
  </si>
  <si>
    <t>INTERVENTIONAL CRNRY PR + AMI, MINC</t>
  </si>
  <si>
    <t>VASC INTERVTN-MJR RECONSTR-PMP, MAJC</t>
  </si>
  <si>
    <t>VASC INTERVTN-MJR RECONSTR-PMP, INTC</t>
  </si>
  <si>
    <t>VASC INTERVTN-MJR RECONSTR-PMP, MINC</t>
  </si>
  <si>
    <t>OTHER PACEMAKER INTERVENTIONS</t>
  </si>
  <si>
    <t>TRNS-VSCLR PERC CRDC INTERVTN, MAJC</t>
  </si>
  <si>
    <t>TRNS-VSCLR PERC CRDC INTERVTN, MINC</t>
  </si>
  <si>
    <t>INTERVENTIONAL CRNRY PR-AMI, MAJC</t>
  </si>
  <si>
    <t>INTERVENTIONAL CRNRY PR-AMI, MINC</t>
  </si>
  <si>
    <t>CRC DSRD+AMI+INVA INV INTERVTN, MAJC</t>
  </si>
  <si>
    <t>CRC DSRD+AMI+INVA INV INTERVTN, MINC</t>
  </si>
  <si>
    <t>CIRC DIS-AMI+INVA INV INTERVTN, MAJC</t>
  </si>
  <si>
    <t>CIRC DIS-AMI+INVA INV INTERVTN, MINC</t>
  </si>
  <si>
    <t>ARRHY,CARD ARRST&amp;COND DIS, MAJC</t>
  </si>
  <si>
    <t>ARRHY,CARD ARRST&amp;COND DIS, MINC</t>
  </si>
  <si>
    <t>MJR SMALL&amp;LARGE BOWEL INTERVTN, MAJC</t>
  </si>
  <si>
    <t>MJR SMALL&amp;LARGE BOWEL INTERVTN, INTC</t>
  </si>
  <si>
    <t>MJR SMALL&amp;LARGE BOWEL INTERVTN, MINC</t>
  </si>
  <si>
    <t>STOMCH,OESHPGL&amp;DUODNL INTERVTN, MAJC</t>
  </si>
  <si>
    <t>STOMCH,OESHPGL&amp;DUODNL INTERVTN, INTC</t>
  </si>
  <si>
    <t>STOMCH,OESHPGL&amp;DUODNL INTERVTN, MINC</t>
  </si>
  <si>
    <t>MNR SMALL&amp;LARGE BOWEL INTERVTN, MAJC</t>
  </si>
  <si>
    <t>MNR SMALL&amp;LARGE BOWEL INTERVTN, MINC</t>
  </si>
  <si>
    <t>HERNIA INTERVENTIONS, MAJC</t>
  </si>
  <si>
    <t>HERNIA INTERVENTIONS, MINC</t>
  </si>
  <si>
    <t>ANAL &amp; STOMAL INTERVENTIONS, MAJC</t>
  </si>
  <si>
    <t>ANAL &amp; STOMAL INTERVENTIONS, MINC</t>
  </si>
  <si>
    <t>G64Z</t>
  </si>
  <si>
    <t>INFLAM BOWEL DISEASE</t>
  </si>
  <si>
    <t>PANCREAS,LIVER&amp;SHUNT INTERVTN, MAJC</t>
  </si>
  <si>
    <t>PANCREAS,LIVER&amp;SHUNT INTERVTN, INTC</t>
  </si>
  <si>
    <t>PANCREAS,LIVER&amp;SHUNT INTERVTN, MINC</t>
  </si>
  <si>
    <t>MJR BILIARY TRACT INTERVTN, MAJC</t>
  </si>
  <si>
    <t>MJR BILIARY TRACT INTERVTN, INTC</t>
  </si>
  <si>
    <t>MJR BILIARY TRACT INTERVTN, MINC</t>
  </si>
  <si>
    <t>HEPATOBILIARY DIAG INTERVTN, MAJC</t>
  </si>
  <si>
    <t>HEPATOBILIARY DIAG INTERVTN, INTC</t>
  </si>
  <si>
    <t>HEPATOBILIARY DIAG INTERVTN, MINC</t>
  </si>
  <si>
    <t>BLEED OESOPHAGEAL VARICES, MAJC</t>
  </si>
  <si>
    <t>BLEED OESOPHAGEAL VARICES, INTC</t>
  </si>
  <si>
    <t>BLEED OESOPHAGEAL VARICES, MINC</t>
  </si>
  <si>
    <t>BL&amp;MLT MJR JNT INTERVT LWR LMB, MAJC</t>
  </si>
  <si>
    <t>BL&amp;MLT MJR JNT INTERVT LWR LMB, MINC</t>
  </si>
  <si>
    <t>MCRVAS TT/SKIN GRAFT-HAND, MAJC</t>
  </si>
  <si>
    <t>MCRVAS TT/SKIN GRAFT-HAND, INTC</t>
  </si>
  <si>
    <t>MCRVAS TT/SKIN GRAFT-HAND, MINC</t>
  </si>
  <si>
    <t>OTHER HIP &amp; FEMUR INTERVTN, MAJC</t>
  </si>
  <si>
    <t>OTHER HIP &amp; FEMUR INTERVTN, INTC</t>
  </si>
  <si>
    <t>OTHER HIP &amp; FEMUR INTERVTN, MINC</t>
  </si>
  <si>
    <t>OTHER BACK &amp; NECK INTERVTN, MAJC</t>
  </si>
  <si>
    <t>OTHER BACK &amp; NECK INTERVTN, MINC</t>
  </si>
  <si>
    <t>LIMB LENGTHENING INTERVENTIONS</t>
  </si>
  <si>
    <t>MISC INTERVTN INFC/INFM BNE/JN, MAJC</t>
  </si>
  <si>
    <t>MISC INTERVTN INFC/INFM BNE/JN, INTC</t>
  </si>
  <si>
    <t>MISC INTERVTN INFC/INFM BNE/JN, MINC</t>
  </si>
  <si>
    <t>HUMER,TIBIA,FIBUL,ANKL INTERVT, MAJC</t>
  </si>
  <si>
    <t>HUMER,TIBIA,FIBUL,ANKL INTERVT, INTC</t>
  </si>
  <si>
    <t>HUMER,TIBIA,FIBUL,ANKL INTERVT, MINC</t>
  </si>
  <si>
    <t>OTHER SHOULDER INTERVENTIONS</t>
  </si>
  <si>
    <t>OTHER KNEE INTERVENTIONS, MAJC</t>
  </si>
  <si>
    <t>OTHER KNEE INTERVENTIONS, MINC</t>
  </si>
  <si>
    <t>OTHER ELBOW &amp; FOREARM INTERVTN, MAJC</t>
  </si>
  <si>
    <t>OTHER ELBOW &amp; FOREARM INTERVTN, MINC</t>
  </si>
  <si>
    <t>OTHER FOOT INTERVENTIONS, MAJC</t>
  </si>
  <si>
    <t>OTHER FOOT INTERVENTIONS, MINC</t>
  </si>
  <si>
    <t>LOC EX&amp;REM INT DEV-HP&amp;FMR, MAJC</t>
  </si>
  <si>
    <t>LOC EX&amp;REM INT DEV-HP&amp;FMR, MINC</t>
  </si>
  <si>
    <t>BONE&amp;JNT DIAG INTERVTN INC BIO, MAJC</t>
  </si>
  <si>
    <t>BONE&amp;JNT DIAG INTERVTN INC BIO, MINC</t>
  </si>
  <si>
    <t>SOFT TISSUE INTERVENTIONS, MAJC</t>
  </si>
  <si>
    <t>SOFT TISSUE INTERVENTIONS, MINC</t>
  </si>
  <si>
    <t>OTH MUSCULOSKELETAL INTERVTN, MAJC</t>
  </si>
  <si>
    <t>OTH MUSCULOSKELETAL INTERVTN, INTC</t>
  </si>
  <si>
    <t>OTH MUSCULOSKELETAL INTERVTN, MINC</t>
  </si>
  <si>
    <t>HAND INTERVENTIONS</t>
  </si>
  <si>
    <t>I61Z</t>
  </si>
  <si>
    <t>DISTAL FEMORAL FRACTURES</t>
  </si>
  <si>
    <t>SPR,STR&amp;DSL HIP,PEL&amp;THIGH, MAJC</t>
  </si>
  <si>
    <t>SPR,STR&amp;DSL HIP,PEL&amp;THIGH, MINC</t>
  </si>
  <si>
    <t>INJ FOREARM,WRIST,HAND,FT, MAJC</t>
  </si>
  <si>
    <t>INJ FOREARM,WRIST,HAND,FT, MINC</t>
  </si>
  <si>
    <t>INJ SH,ARM,ELB,KN,LEG,ANK, MAJC</t>
  </si>
  <si>
    <t>INJ SH,ARM,ELB,KN,LEG,ANK, INTC</t>
  </si>
  <si>
    <t>INJ SH,ARM,ELB,KN,LEG,ANK, MINC</t>
  </si>
  <si>
    <t>MAJOR INTERVTN FOR BREAST DIS, MAJC</t>
  </si>
  <si>
    <t>MAJOR INTERVTN FOR BREAST DIS, MINC</t>
  </si>
  <si>
    <t>MINOR INTERVTN FOR BREAST DIS</t>
  </si>
  <si>
    <t>OTH SKN GRF&amp; DBRDMNT INTERVTN, MAJC</t>
  </si>
  <si>
    <t>OTH SKN GRF&amp; DBRDMNT INTERVTN, INTC</t>
  </si>
  <si>
    <t>OTH SKN GRF&amp; DBRDMNT INTERVTN, MINC</t>
  </si>
  <si>
    <t>PERIANAL &amp; PILONIDAL INTERVTNS</t>
  </si>
  <si>
    <t>OTH SKN,SUBC TIS&amp;BRST INTERVTN, MAJC</t>
  </si>
  <si>
    <t>OTH SKN,SUBC TIS&amp;BRST INTERVTN, MINC</t>
  </si>
  <si>
    <t>LWR LMB INTERVTN +ULC/CEL, MAJC</t>
  </si>
  <si>
    <t>LWR LMB INTERVTN +ULC/CEL, MINC</t>
  </si>
  <si>
    <t>LWR LMB INTERVTN -ULC/CEL, MAJC</t>
  </si>
  <si>
    <t>LWR LMB INTERVTN -ULC/CEL, MINC</t>
  </si>
  <si>
    <t>J63Z</t>
  </si>
  <si>
    <t>NON-MALIGNANT BREAST DIS</t>
  </si>
  <si>
    <t>TRAUMA TO SKN,SUB TIS&amp;BST, MAJC</t>
  </si>
  <si>
    <t>TRAUMA TO SKN,SUB TIS&amp;BST, MINC</t>
  </si>
  <si>
    <t>PITUITARY INTERVENTIONS</t>
  </si>
  <si>
    <t>ADRENAL INTERVENTIONS</t>
  </si>
  <si>
    <t>PARATHYROID INTERVENTIONS, MAJC</t>
  </si>
  <si>
    <t>PARATHYROID INTERVENTIONS, MINC</t>
  </si>
  <si>
    <t>THYROID INTERVENTIONS, MAJC</t>
  </si>
  <si>
    <t>THYROID INTERVENTIONS, MINC</t>
  </si>
  <si>
    <t>THYROGLOSSAL INTERVENTIONS</t>
  </si>
  <si>
    <t>REV &amp; OPEN BARIATRIC INTERVTN</t>
  </si>
  <si>
    <t>K11A</t>
  </si>
  <si>
    <t>MAJOR LAP BARIATRIC INTERVTN, MAJC</t>
  </si>
  <si>
    <t>K11B</t>
  </si>
  <si>
    <t>MAJOR LAP BARIATRIC INTERVTN, MINC</t>
  </si>
  <si>
    <t>OTHER BARIATRIC INTERVTNS</t>
  </si>
  <si>
    <t>ENDO&amp;INVEST INTERVTN METAB DIS, MAJC</t>
  </si>
  <si>
    <t>ENDO&amp;INVEST INTERVTN METAB DIS, MINC</t>
  </si>
  <si>
    <t>KDNY,URT&amp;MJR BLDR INTERVT NPSM, MAJC</t>
  </si>
  <si>
    <t>KDNY,URT&amp;MJR BLDR INTERVT NPSM, INTC</t>
  </si>
  <si>
    <t>KDNY,URT&amp;MJR BLDR INTERVT NPSM, MINC</t>
  </si>
  <si>
    <t>KDY,URT&amp;MJR BLDR INTERVT N-NPM, MAJC</t>
  </si>
  <si>
    <t>KDY,URT&amp;MJR BLDR INTERVT N-NPM, INTC</t>
  </si>
  <si>
    <t>KDY,URT&amp;MJR BLDR INTERVT N-NPM, MINC</t>
  </si>
  <si>
    <t>TRANSURTH PROSTMY,URI DIS, MAJC</t>
  </si>
  <si>
    <t>TRANSURTH PROSTMY,URI DIS, MINC</t>
  </si>
  <si>
    <t>MINOR BLADDER INTERVENTIONS, MAJC</t>
  </si>
  <si>
    <t>MINOR BLADDER INTERVENTIONS, INTC</t>
  </si>
  <si>
    <t>MINOR BLADDER INTERVENTIONS, MINC</t>
  </si>
  <si>
    <t>OTH TRANSURETHRAL INTERVTNS, MAJC</t>
  </si>
  <si>
    <t>OTH TRANSURETHRAL INTERVTNS, MINC</t>
  </si>
  <si>
    <t>L08Z</t>
  </si>
  <si>
    <t>URETHRAL INTERVENTIONS</t>
  </si>
  <si>
    <t>OTH INTERVTN KIDNY&amp;URNRY TR DI, MAJC</t>
  </si>
  <si>
    <t>OTH INTERVTN KIDNY&amp;URNRY TR DI, INTC</t>
  </si>
  <si>
    <t>OTH INTERVTN KIDNY&amp;URNRY TR DI, MINC</t>
  </si>
  <si>
    <t>L43A</t>
  </si>
  <si>
    <t>NEPHROLITHIASIS INTERVTN, MAJC</t>
  </si>
  <si>
    <t>L43B</t>
  </si>
  <si>
    <t>NEPHROLITHIASIS INTERVTN, MINC</t>
  </si>
  <si>
    <t>L44A</t>
  </si>
  <si>
    <t>CYSTURTHRSCPY URIN DISRD, MAJC</t>
  </si>
  <si>
    <t>L44B</t>
  </si>
  <si>
    <t>CYSTURTHRSCPY URIN DISRD, MINC</t>
  </si>
  <si>
    <t>MAJOR MALE PELVIC INTERVTNS, MAJC</t>
  </si>
  <si>
    <t>MAJOR MALE PELVIC INTERVTNS, MINC</t>
  </si>
  <si>
    <t>TRANSURTH PROSTMY,REP DIS, MAJC</t>
  </si>
  <si>
    <t>TRANSURTH PROSTMY,REP DIS, MINC</t>
  </si>
  <si>
    <t>PENIS INTERVENTIONS, MAJC</t>
  </si>
  <si>
    <t>PENIS INTERVENTIONS, MINC</t>
  </si>
  <si>
    <t>TESTES INTERVENTIONS</t>
  </si>
  <si>
    <t>OTH MALE REPROD SYS GI, MAJC</t>
  </si>
  <si>
    <t>OTH MALE REPROD SYS GI, MINC</t>
  </si>
  <si>
    <t>MALE STERILISATION INTERVTNS</t>
  </si>
  <si>
    <t>OTHER MALE REPROD SYS DIS, MAJC</t>
  </si>
  <si>
    <t>OTHER MALE REPROD SYS DIS, MINC</t>
  </si>
  <si>
    <t>OOPH&amp;COM FAL TBE INTERVT N-MAL, MAJC</t>
  </si>
  <si>
    <t>OOPH&amp;COM FAL TBE INTERVT N-MAL, MINC</t>
  </si>
  <si>
    <t>FEM REP SYS RECON INTERVTN, MAJC</t>
  </si>
  <si>
    <t>FEM REP SYS RECON INTERVTN, MINC</t>
  </si>
  <si>
    <t>OTH UTRS &amp; ADNX INTERVTN N-MAL, MAJC</t>
  </si>
  <si>
    <t>OTH UTRS &amp; ADNX INTERVTN N-MAL, MINC</t>
  </si>
  <si>
    <t>ENDOS &amp; LAPAR INTERV, FE RE SY</t>
  </si>
  <si>
    <t>OTH VAG,CERVIX&amp;VULVA INTERVTN, MAJC</t>
  </si>
  <si>
    <t>OTH VAG,CERVIX&amp;VULVA INTERVTN, MINC</t>
  </si>
  <si>
    <t>UTERUS &amp; ADNEXA INTERVTN MALIG, MAJC</t>
  </si>
  <si>
    <t>UTERUS &amp; ADNEXA INTERVTN MALIG, INTC</t>
  </si>
  <si>
    <t>UTERUS &amp; ADNEXA INTERVTN MALIG, MINC</t>
  </si>
  <si>
    <t>POSTPARTUM&amp;POST ABORTN+GI, MAJC</t>
  </si>
  <si>
    <t>POSTPARTUM&amp;POST ABORTN+GI, MINC</t>
  </si>
  <si>
    <t>NEO,CARDIOTHORACIC/VASCULAR IN</t>
  </si>
  <si>
    <t>NEO,ADMWT 1000-1499G+GI/V, MAJC</t>
  </si>
  <si>
    <t>NEO,ADMWT 1000-1499G+GI/V, MINC</t>
  </si>
  <si>
    <t>NEO,ADMWT 1500-1999G+GI/V, MAJC</t>
  </si>
  <si>
    <t>NEO,ADMWT 1500-1999G+GI/V, MINC</t>
  </si>
  <si>
    <t>NEO,ADMWT 2000-2499G+GI/V, MAJC</t>
  </si>
  <si>
    <t>NEO,ADMWT 2000-2499G+GI/V, MINC</t>
  </si>
  <si>
    <t>NEO,ADMWT &gt;=2500G+GI/VENT, MAJC</t>
  </si>
  <si>
    <t>NEO,ADMWT &gt;=2500G+GI/VENT, MINC</t>
  </si>
  <si>
    <t>NEO,ADMWT 1000-1249G-GI/V, MAJC</t>
  </si>
  <si>
    <t>NEO,ADMWT 1000-1249G-GI/V, MINC</t>
  </si>
  <si>
    <t>NEO,ADMWT 1250-1499G-GI/V, MAJC</t>
  </si>
  <si>
    <t>NEO,ADMWT 1250-1499G-GI/V, MINC</t>
  </si>
  <si>
    <t>NEO,ADMWT 1500-1999G-GI/V, EXTC</t>
  </si>
  <si>
    <t>NEO,ADMWT 1500-1999G-GI/V, MAJC</t>
  </si>
  <si>
    <t>NEO,ADMWT 1500-1999G-GI/V, INTC</t>
  </si>
  <si>
    <t>NEO,ADMWT 1500-1999G-GI/V, MINC</t>
  </si>
  <si>
    <t>NEO,ADMWT 2000-2499G-GI/V, EXTC</t>
  </si>
  <si>
    <t>NEO,ADMWT 2000-2499G-GI/V, MAJC</t>
  </si>
  <si>
    <t>NEO,ADMWT 2000-2499G-GI/V, INTC</t>
  </si>
  <si>
    <t>NEO,ADMWT 2000-2499G-GI/V, MINC</t>
  </si>
  <si>
    <t>NEO,WT&gt;=2500G-GI/V,&lt;37WKS, EXTC</t>
  </si>
  <si>
    <t>NEO,WT&gt;=2500G-GI/V,&lt;37WKS, MAJC</t>
  </si>
  <si>
    <t>NEO,WT&gt;=2500G-GI/V,&lt;37WKS, INTC</t>
  </si>
  <si>
    <t>NEO,WT&gt;=2500G-GI/V,&lt;37WKS, MINC</t>
  </si>
  <si>
    <t>NEO,W&gt;=2500G-GI/V,&gt;=37WKS, EXTC</t>
  </si>
  <si>
    <t>NEO,W&gt;=2500G-GI/V,&gt;=37WKS, MAJC</t>
  </si>
  <si>
    <t>NEO,W&gt;=2500G-GI/V,&gt;=37WKS, INTC</t>
  </si>
  <si>
    <t>NEO,W&gt;=2500G-GI/V,&gt;=37WKS, MINC</t>
  </si>
  <si>
    <t>BLD&amp;IMM SYS DIS+OTH GI, MAJC</t>
  </si>
  <si>
    <t>BLD&amp;IMM SYS DIS+OTH GI, MINC</t>
  </si>
  <si>
    <t>AUTOLOGOUS BMT, INTC</t>
  </si>
  <si>
    <t>R06C</t>
  </si>
  <si>
    <t>U40Z</t>
  </si>
  <si>
    <t>MTL HEALTH TREAT+ECT, SD</t>
  </si>
  <si>
    <t>EATNG&amp;OBSESSV-COMPLSV DIS, MAJC</t>
  </si>
  <si>
    <t>EATNG&amp;OBSESSV-COMPLSV DIS, MINC</t>
  </si>
  <si>
    <t>PERSONLTY DIS&amp;ACUTE REACT, MAJC</t>
  </si>
  <si>
    <t>PERSONLTY DIS&amp;ACUTE REACT, MINC</t>
  </si>
  <si>
    <t>VENT/TRACH/CRA INTERVTN FOR MT, MAJC</t>
  </si>
  <si>
    <t>VENT/TRACH/CRA INTERVTN FOR MT, INTC</t>
  </si>
  <si>
    <t>VENT/TRACH/CRA INTERVTN FOR MT, MINC</t>
  </si>
  <si>
    <t>HIP,FMR&amp;LWR LMB INTERVT FOR MT, MAJC</t>
  </si>
  <si>
    <t>HIP,FMR&amp;LWR LMB INTERVT FOR MT, MINC</t>
  </si>
  <si>
    <t>ABDOMINAL INTERVTN MULT SIG TR</t>
  </si>
  <si>
    <t>MULT SIG TRAUMA+OTH GI, MAJC</t>
  </si>
  <si>
    <t>MULT SIG TRAUMA+OTH GI, MINC</t>
  </si>
  <si>
    <t>MVSCLR TT/SKN GR INJ HAND, MAJC</t>
  </si>
  <si>
    <t>MVSCLR TT/SKN GR INJ HAND, MINC</t>
  </si>
  <si>
    <t>OTH INTERVTN INJURIES LWR LIMB, MAJC</t>
  </si>
  <si>
    <t>OTH INTERVTN INJURIES LWR LIMB, MINC</t>
  </si>
  <si>
    <t>OTH INTERVTN FOR INJ TO HAND, MAJC</t>
  </si>
  <si>
    <t>OTH INTERVTN FOR INJ TO HAND, MINC</t>
  </si>
  <si>
    <t>OTH INTERVTN FOR OTH INJURIES, MAJC</t>
  </si>
  <si>
    <t>OTH INTERVTN FOR OTH INJURIES, INTC</t>
  </si>
  <si>
    <t>OTH INTERVTN FOR OTH INJURIES, MINC</t>
  </si>
  <si>
    <t>SKIN GRAFT, INJ EXCL HAND, MAJC</t>
  </si>
  <si>
    <t>SKIN GRAFT, INJ EXCL HAND, INTC</t>
  </si>
  <si>
    <t>SKIN GRAFT, INJ EXCL HAND, MINC</t>
  </si>
  <si>
    <t>INJ,POIS,TOX EF+VENT SUPP, MAJC</t>
  </si>
  <si>
    <t>INJ,POIS,TOX EF+VENT SUPP, MINC</t>
  </si>
  <si>
    <t>OTH INJ,POIS&amp;TOXIC EFFCTS, MAJC</t>
  </si>
  <si>
    <t>OTH INJ,POIS&amp;TOXIC EFFCTS, INTC</t>
  </si>
  <si>
    <t>OTH INJ,POIS&amp;TOXIC EFFCTS, MINC</t>
  </si>
  <si>
    <t>OTH GI FOR OTHER BURNS, MAJC</t>
  </si>
  <si>
    <t>OTH GI FOR OTHER BURNS, MINC</t>
  </si>
  <si>
    <t>OTH FLLW UP SURG/MED CARE, MAJC</t>
  </si>
  <si>
    <t>OTH FLLW UP SURG/MED CARE, MINC</t>
  </si>
  <si>
    <t>SLEEP DISORDER</t>
  </si>
  <si>
    <t>COST WEIGHTS FOR AR-DRG VERSION 10.0, Round 22 (2017-18)</t>
  </si>
  <si>
    <t>Stroke, weighted FIM motor 36-50, Age = 68</t>
  </si>
  <si>
    <t>Stroke, weighted FIM motor 36-50, Age = 67</t>
  </si>
  <si>
    <t>Stroke, weighted FIM motor 19-35, Age = 68</t>
  </si>
  <si>
    <t>Stroke, weighted FIM motor 19-35, Age = 67</t>
  </si>
  <si>
    <t>Spinal cord dysfunction, Age = 50, weighted FIM motor 42-91</t>
  </si>
  <si>
    <t>Spinal cord dysfunction, Age = 50, weighted FIM motor 19-41</t>
  </si>
  <si>
    <t>Spinal cord dysfunction, Age = 49, weighted FIM motor 34-91</t>
  </si>
  <si>
    <t>Spinal cord dysfunction, Age = 49, weighted FIM motor 19-33</t>
  </si>
  <si>
    <t>Amputation of limb, Age = 54, weighted FIM motor 68-91</t>
  </si>
  <si>
    <t>Amputation of limb, Age = 54, weighted FIM motor 31-67</t>
  </si>
  <si>
    <t>Amputation of limb, Age = 54, weighted FIM motor 19-30</t>
  </si>
  <si>
    <t>Amputation of limb, Age = 53, weighted FIM motor 19-91</t>
  </si>
  <si>
    <t>Weighted FIM motor score 13-18, Brain, Spine, MMT, Age = 49</t>
  </si>
  <si>
    <t>Weighted FIM motor score 13-18, Brain, Spine, MMT, Age = 48</t>
  </si>
  <si>
    <t>Weighted FIM motor score 13-18, All other impairments, Age = 65</t>
  </si>
  <si>
    <t>Weighted FIM motor score 13-18, All other impairments, Age = 64</t>
  </si>
  <si>
    <t>Deteriorating phase, RUG-ADL 15-18, Age = 75</t>
  </si>
  <si>
    <t>Deteriorating phase, RUG-ADL 15-18, Age = 54</t>
  </si>
  <si>
    <t>HoNOS 65+ Overactive behaviour 3-4, LOS = 91</t>
  </si>
  <si>
    <t>HoNOS 65+ Overactive behaviour 1-2, HoNOS 65+ ADL 4, LOS = 91</t>
  </si>
  <si>
    <t>HoNOS 65+ Overactive behaviour 1-2, HoNOS 65+ ADL 0-3, LOS = 91</t>
  </si>
  <si>
    <t>HoNOS 65+ Overactive behaviour 0, HoNOS 65+ total 18-48, LOS = 91</t>
  </si>
  <si>
    <t>HoNOS 65+ Overactive behaviour 0, HoNOS 65+ total 0-17, LOS = 91</t>
  </si>
  <si>
    <t>Age = 60, RUG-ADL 4-11, LOS = 91</t>
  </si>
  <si>
    <t>Age = 60, RUG-ADL 12-15, LOS = 91</t>
  </si>
  <si>
    <t>Age = 60, RUG-ADL 16-18, LOS = 91</t>
  </si>
  <si>
    <t>Age 18-59, LOS = 91</t>
  </si>
  <si>
    <t>Age = 17, LOS = 91</t>
  </si>
  <si>
    <t>Rehabilitation, Age = 3</t>
  </si>
  <si>
    <t>Rehabilitation, Age = 4, Spinal cord dysfunction</t>
  </si>
  <si>
    <t>Rehabilitation, Age = 4, Brain dysfunction</t>
  </si>
  <si>
    <t>Rehabilitation, Age = 4, Neurological conditions</t>
  </si>
  <si>
    <t>Rehabilitation, Age = 4, All other impairments</t>
  </si>
  <si>
    <t>Palliative Care, Stable phase, Age = 1 year</t>
  </si>
  <si>
    <t>Palliative Care, Unstable or Deteriorating phase, Age = 1 year</t>
  </si>
  <si>
    <t>Episode_Type</t>
  </si>
  <si>
    <t>_TEMA001</t>
  </si>
  <si>
    <t>_TEMA002</t>
  </si>
  <si>
    <t>_TEMA003</t>
  </si>
  <si>
    <t>_TEMA004</t>
  </si>
  <si>
    <t>_TEMA005</t>
  </si>
  <si>
    <t>_TEMA006</t>
  </si>
  <si>
    <t>_TEMA007</t>
  </si>
  <si>
    <t>_TEMA008</t>
  </si>
  <si>
    <t>_TEMA009</t>
  </si>
  <si>
    <t>_TEMA010</t>
  </si>
  <si>
    <t>URG_1</t>
  </si>
  <si>
    <t>_TEMA011</t>
  </si>
  <si>
    <t>_TEMA012</t>
  </si>
  <si>
    <t>_TEMA013</t>
  </si>
  <si>
    <t>_TEMA014</t>
  </si>
  <si>
    <t>_TEMA015</t>
  </si>
  <si>
    <t>_TEMA016</t>
  </si>
  <si>
    <t>_TEMA017</t>
  </si>
  <si>
    <t>_TEMA018</t>
  </si>
  <si>
    <t>_TEMA019</t>
  </si>
  <si>
    <t>_TEMA020</t>
  </si>
  <si>
    <t>_TEMA021</t>
  </si>
  <si>
    <t>_TEMA022</t>
  </si>
  <si>
    <t>_TEMA023</t>
  </si>
  <si>
    <t>_TEMA024</t>
  </si>
  <si>
    <t>_TEMA025</t>
  </si>
  <si>
    <t>_TEMA026</t>
  </si>
  <si>
    <t>_TEMA027</t>
  </si>
  <si>
    <t>_TEMA028</t>
  </si>
  <si>
    <t>_TEMA029</t>
  </si>
  <si>
    <t>_TEMA030</t>
  </si>
  <si>
    <t>_TEMA031</t>
  </si>
  <si>
    <t>_TEMA032</t>
  </si>
  <si>
    <t>D</t>
  </si>
  <si>
    <t>Tier2_name</t>
  </si>
  <si>
    <t xml:space="preserve">No. of </t>
  </si>
  <si>
    <t>Description1</t>
  </si>
  <si>
    <t>101Z</t>
  </si>
  <si>
    <t>Admitted, Assessment Only, 0-17 years</t>
  </si>
  <si>
    <t>102Z</t>
  </si>
  <si>
    <t>Admitted, Assessment Only, 18-64 years</t>
  </si>
  <si>
    <t>103Z</t>
  </si>
  <si>
    <t>Admitted, Assessment Only, 65+ years</t>
  </si>
  <si>
    <t>111A</t>
  </si>
  <si>
    <t>Admitted, Acute, 0-17 years, High HoNOS Complexity</t>
  </si>
  <si>
    <t>111B</t>
  </si>
  <si>
    <t>Admitted, Acute, 0-17 years, Moderate HoNOS Complexity</t>
  </si>
  <si>
    <t>111Z</t>
  </si>
  <si>
    <t>Admitted, Acute, 0-17 years, Unknown HoNOS</t>
  </si>
  <si>
    <t>1121A</t>
  </si>
  <si>
    <t>Admitted, Acute, 18-64 years, Involuntary, High HoNOS Complexity</t>
  </si>
  <si>
    <t>1121B</t>
  </si>
  <si>
    <t>Admitted, Acute, 18-64 years, Involuntary, Moderate HoNOS Complexity</t>
  </si>
  <si>
    <t>1121Z</t>
  </si>
  <si>
    <t>Admitted, Acute, 18-64 years, Involuntary, Unknown HoNOS</t>
  </si>
  <si>
    <t>1122A</t>
  </si>
  <si>
    <t>Admitted, Acute, 18-64 years, Voluntary, High HoNOS Complexity</t>
  </si>
  <si>
    <t>1122B</t>
  </si>
  <si>
    <t>Admitted, Acute, 18-64 years, Voluntary, Moderate HoNOS Complexity</t>
  </si>
  <si>
    <t>1122Z</t>
  </si>
  <si>
    <t>Admitted, Acute, 18-64 years, Voluntary, Unknown HoNOS</t>
  </si>
  <si>
    <t>113A</t>
  </si>
  <si>
    <t>Admitted, Acute, 65+ years, High HoNOS Complexity</t>
  </si>
  <si>
    <t>113B</t>
  </si>
  <si>
    <t>Admitted, Acute, 65+ years, Moderate HoNOS Complexity</t>
  </si>
  <si>
    <t>113Z</t>
  </si>
  <si>
    <t>Admitted, Acute, 65+ years, Unknown HoNOS</t>
  </si>
  <si>
    <t>121A</t>
  </si>
  <si>
    <t>Admitted, Functional Gain, 0-17 years, High HoNOS Complexity</t>
  </si>
  <si>
    <t>121B</t>
  </si>
  <si>
    <t>Admitted, Functional Gain, 0-17 years, Moderate HoNOS Complexity</t>
  </si>
  <si>
    <t>121Z</t>
  </si>
  <si>
    <t>Admitted, Functional Gain, 0-17 years, Unknown HoNOS</t>
  </si>
  <si>
    <t>122A</t>
  </si>
  <si>
    <t>Admitted, Functional Gain, 18-64 years, High HoNOS Complexity</t>
  </si>
  <si>
    <t>122B</t>
  </si>
  <si>
    <t>Admitted, Functional Gain, 18-64 years, Moderate HoNOS Complexity</t>
  </si>
  <si>
    <t>122Z</t>
  </si>
  <si>
    <t>Admitted, Functional Gain, 18-64 years, Unknown HoNOS</t>
  </si>
  <si>
    <t>123A</t>
  </si>
  <si>
    <t>Admitted, Functional Gain, 65+ years, High HoNOS Complexity</t>
  </si>
  <si>
    <t>123B</t>
  </si>
  <si>
    <t>Admitted, Functional Gain, 65+ years, Moderate HoNOS Complexity</t>
  </si>
  <si>
    <t>123Z</t>
  </si>
  <si>
    <t>Admitted, Functional Gain, 65+ years, Unknown HoNOS</t>
  </si>
  <si>
    <t>131A</t>
  </si>
  <si>
    <t>Admitted, Intensive Extended, 0-17 years, High HoNOS Complexity</t>
  </si>
  <si>
    <t>131B</t>
  </si>
  <si>
    <t>Admitted, Intensive Extended, 0-17 years, Moderate HoNOS Complexity</t>
  </si>
  <si>
    <t>131Z</t>
  </si>
  <si>
    <t>Admitted, Intensive Extended, 0-17 years, Unknown HoNOS</t>
  </si>
  <si>
    <t>132A</t>
  </si>
  <si>
    <t>Admitted, Intensive Extended, 18-64 years, High HoNOS Complexity</t>
  </si>
  <si>
    <t>132B</t>
  </si>
  <si>
    <t>Admitted, Intensive Extended, 18-64 years, Moderate HoNOS Complexity</t>
  </si>
  <si>
    <t>132Z</t>
  </si>
  <si>
    <t>Admitted, Intensive Extended, 18-64 years, Unknown HoNOS</t>
  </si>
  <si>
    <t>133A</t>
  </si>
  <si>
    <t>Admitted, Intensive Extended, 65+ years, High HoNOS Complexity</t>
  </si>
  <si>
    <t>133B</t>
  </si>
  <si>
    <t>Admitted, Intensive Extended, 65+ years, Moderate HoNOS Complexity</t>
  </si>
  <si>
    <t>133Z</t>
  </si>
  <si>
    <t>Admitted, Intensive Extended, 65+ years, Unknown HoNOS</t>
  </si>
  <si>
    <t>141A</t>
  </si>
  <si>
    <t>Admitted, Consolidating Gain, 0-17 years, High HoNOS Complexity</t>
  </si>
  <si>
    <t>141B</t>
  </si>
  <si>
    <t>Admitted, Consolidating Gain, 0-17 years, Moderate HoNOS Complexity</t>
  </si>
  <si>
    <t>141Z</t>
  </si>
  <si>
    <t>Admitted, Consolidating Gain, 0-17 years, Unknown HoNOS</t>
  </si>
  <si>
    <t>142A</t>
  </si>
  <si>
    <t>Admitted, Consolidating Gain, 18-64 years, High HoNOS Complexity</t>
  </si>
  <si>
    <t>142B</t>
  </si>
  <si>
    <t>Admitted, Consolidating Gain, 18-64 years, Moderate HoNOS Complexity</t>
  </si>
  <si>
    <t>142Z</t>
  </si>
  <si>
    <t>Admitted, Consolidating Gain, 18-64 years, Unknown HoNOS</t>
  </si>
  <si>
    <t>143A</t>
  </si>
  <si>
    <t>Admitted, Consolidating Gain, 65+ years, High HoNOS Complexity</t>
  </si>
  <si>
    <t>143B</t>
  </si>
  <si>
    <t>Admitted, Consolidating Gain, 65+ years, Moderate HoNOS Complexity</t>
  </si>
  <si>
    <t>143Z</t>
  </si>
  <si>
    <t>Admitted, Consolidating Gain, 65+ years, Unknown HoNOS</t>
  </si>
  <si>
    <t>191Z</t>
  </si>
  <si>
    <t>Admitted, Unknown Phase, 0-17 years</t>
  </si>
  <si>
    <t>192Z</t>
  </si>
  <si>
    <t>Admitted, Unknown Phase, 18-64 years</t>
  </si>
  <si>
    <t>193Z</t>
  </si>
  <si>
    <t>Admitted, Unknown Phase, 65+ years</t>
  </si>
  <si>
    <t>201Z</t>
  </si>
  <si>
    <t>Community, Assessment Only, 0-17 years</t>
  </si>
  <si>
    <t>202Z</t>
  </si>
  <si>
    <t>Community, Assessment Only, 18-64 years</t>
  </si>
  <si>
    <t>203Z</t>
  </si>
  <si>
    <t>Community, Assessment Only, 65+ years</t>
  </si>
  <si>
    <t>211A</t>
  </si>
  <si>
    <t>Community, Acute, 0-17 years, High HoNOS Complexity</t>
  </si>
  <si>
    <t>211B</t>
  </si>
  <si>
    <t>Community, Acute, 0-17 years, Moderate HoNOS Complexity</t>
  </si>
  <si>
    <t>211Z</t>
  </si>
  <si>
    <t>Community, Acute, 0-17 years, Unknown HoNOS</t>
  </si>
  <si>
    <t>212A</t>
  </si>
  <si>
    <t>Community, Acute, 18-64 years, High HoNOS Complexity</t>
  </si>
  <si>
    <t>212B1</t>
  </si>
  <si>
    <t>Community, Acute, 18-64 years, Moderate HoNOS Complexity with High LSP Complexity</t>
  </si>
  <si>
    <t>212B2</t>
  </si>
  <si>
    <t>Community, Acute, 18-64 years, Moderate HoNOS Complexity with Moderate LSP Complexity</t>
  </si>
  <si>
    <t>212Z</t>
  </si>
  <si>
    <t>Community, Acute, 18-64 years, Unknown HoNOS</t>
  </si>
  <si>
    <t>213A</t>
  </si>
  <si>
    <t>Community, Acute, 65+ years, High HoNOS Complexity</t>
  </si>
  <si>
    <t>213B</t>
  </si>
  <si>
    <t>Community, Acute, 65+ years, Moderate HoNOS Complexity</t>
  </si>
  <si>
    <t>213Z</t>
  </si>
  <si>
    <t>Community, Acute, 65+ years, Unknown HoNOS</t>
  </si>
  <si>
    <t>221A</t>
  </si>
  <si>
    <t>Community, Functional Gain, 0-17 years, High HoNOS Complexity</t>
  </si>
  <si>
    <t>221B</t>
  </si>
  <si>
    <t>Community, Functional Gain, 0-17 years, Moderate HoNOS Complexity</t>
  </si>
  <si>
    <t>221Z</t>
  </si>
  <si>
    <t>Community, Functional Gain, 0-17 years, Unknown HoNOS</t>
  </si>
  <si>
    <t>222A</t>
  </si>
  <si>
    <t>Community, Functional Gain, 18-64 years, High HoNOS Complexity</t>
  </si>
  <si>
    <t>222B1</t>
  </si>
  <si>
    <t>Community, Functional Gain, 18-64 years, Moderate HoNOS Complexity with High LSP Complexity</t>
  </si>
  <si>
    <t>222B2</t>
  </si>
  <si>
    <t>Community, Functional Gain, 18-64 years, Moderate HoNOS Complexity with Moderate LSP Complexity</t>
  </si>
  <si>
    <t>222Z</t>
  </si>
  <si>
    <t>Community, Functional Gain, 18-64 years, Unknown HoNOS</t>
  </si>
  <si>
    <t>223A</t>
  </si>
  <si>
    <t>Community, Functional Gain, 65+ years, High HoNOS Complexity</t>
  </si>
  <si>
    <t>223B</t>
  </si>
  <si>
    <t>Community, Functional Gain, 65+ years, Moderate HoNOS Complexity</t>
  </si>
  <si>
    <t>223Z</t>
  </si>
  <si>
    <t>Community, Functional Gain, 65+ years, Unknown HoNOS</t>
  </si>
  <si>
    <t>231A</t>
  </si>
  <si>
    <t>Community, Intensive Extended, 0-17 years, High HoNOS Complexity</t>
  </si>
  <si>
    <t>231B</t>
  </si>
  <si>
    <t>Community, Intensive Extended, 0-17 years, Moderate HoNOS Complexity</t>
  </si>
  <si>
    <t>231Z</t>
  </si>
  <si>
    <t>Community, Intensive Extended, 0-17 years, Unknown HoNOS</t>
  </si>
  <si>
    <t>232A</t>
  </si>
  <si>
    <t>Community, Intensive Extended, 18-64 years, High HoNOS Complexity</t>
  </si>
  <si>
    <t>232B1</t>
  </si>
  <si>
    <t>Community, Intensive Extended, 18-64 years, Moderate HoNOS Complexity with High LSP Complexity</t>
  </si>
  <si>
    <t>232B2</t>
  </si>
  <si>
    <t>Community, Intensive Extended, 18-64 years, Moderate HoNOS Complexity with Moderate LSP Complexity</t>
  </si>
  <si>
    <t>232Z</t>
  </si>
  <si>
    <t>Community, Intensive Extended, 18-64 years, Unknown HoNOS</t>
  </si>
  <si>
    <t>233A</t>
  </si>
  <si>
    <t>Community, Intensive Extended, 65+ years, High HoNOS Complexity</t>
  </si>
  <si>
    <t>233B</t>
  </si>
  <si>
    <t>Community, Intensive Extended, 65+ years, Moderate HoNOS Complexity</t>
  </si>
  <si>
    <t>233Z</t>
  </si>
  <si>
    <t>Community, Intensive Extended, 65+ years, Unknown HoNOS</t>
  </si>
  <si>
    <t>241A</t>
  </si>
  <si>
    <t>Community, Consolidating Gain, 0-17 years, High HoNOS Complexity</t>
  </si>
  <si>
    <t>241B</t>
  </si>
  <si>
    <t>Community, Consolidating Gain, 0-17 years, Moderate HoNOS Complexity</t>
  </si>
  <si>
    <t>241Z</t>
  </si>
  <si>
    <t>Community, Consolidating Gain, 0-17 years, Unknown HoNOS</t>
  </si>
  <si>
    <t>242A</t>
  </si>
  <si>
    <t>Community, Consolidating Gain, 18-64 years, High HoNOS Complexity</t>
  </si>
  <si>
    <t>242B1</t>
  </si>
  <si>
    <t>Community, Consolidating Gain, 18-64 years, Moderate HoNOS Complexity with High LSP Complexity</t>
  </si>
  <si>
    <t>242B2</t>
  </si>
  <si>
    <t>Community, Consolidating Gain, 18-64 years, Moderate HoNOS Complexity with Moderate LSP Complexity</t>
  </si>
  <si>
    <t>242Z</t>
  </si>
  <si>
    <t>Community, Consolidating Gain, 18-64 years, Unknown HoNOS</t>
  </si>
  <si>
    <t>243A</t>
  </si>
  <si>
    <t>Community, Consolidating Gain, 65+ years, High HoNOS Complexity</t>
  </si>
  <si>
    <t>243B</t>
  </si>
  <si>
    <t>Community, Consolidating Gain, 65+ years, Moderate HoNOS Complexity</t>
  </si>
  <si>
    <t>243Z</t>
  </si>
  <si>
    <t>Community, Consolidating Gain, 65+ years, Unknown HoNOS</t>
  </si>
  <si>
    <t>291Z</t>
  </si>
  <si>
    <t>Community, Unknown Phase, 0-17 years</t>
  </si>
  <si>
    <t>292Z</t>
  </si>
  <si>
    <t>Community, Unknown Phase, 18-64 years</t>
  </si>
  <si>
    <t>293Z</t>
  </si>
  <si>
    <t>Community, Unknown Phase, 65+ years</t>
  </si>
  <si>
    <t>999Z</t>
  </si>
  <si>
    <t>Ungroupable (Missing Setting and/or Age Group)</t>
  </si>
  <si>
    <t>Total in Mental health</t>
  </si>
  <si>
    <t>Pat Trav</t>
  </si>
  <si>
    <t>Mental Health, Round 22 (2017-18) - Includes all episodes admitted between 1/7/2016-30/06/2018</t>
  </si>
  <si>
    <t>Non-admitted care summary table, Tier 2 Version 4.1 , Round 22 (2017-18)</t>
  </si>
  <si>
    <t>Line Item</t>
  </si>
  <si>
    <t>Womens and childrens</t>
  </si>
  <si>
    <t>Tab title</t>
  </si>
  <si>
    <t>Table title</t>
  </si>
  <si>
    <t>1 Overview</t>
  </si>
  <si>
    <t>2 Direct-Overhead</t>
  </si>
  <si>
    <t>3 Acute Cost wghts V10</t>
  </si>
  <si>
    <t>4 Acute by Jurisdiction</t>
  </si>
  <si>
    <t>5 Peer Group</t>
  </si>
  <si>
    <t>6 Acute Cost Bucket</t>
  </si>
  <si>
    <t>7 Acute Line Item</t>
  </si>
  <si>
    <t>8 Acute SD Overnight</t>
  </si>
  <si>
    <t>9 Acute Urgency</t>
  </si>
  <si>
    <t>10 Acute Indigenous</t>
  </si>
  <si>
    <t>11 Acute Paediatric</t>
  </si>
  <si>
    <t>12 Acute Location</t>
  </si>
  <si>
    <t>13 ED by Jurisdiction</t>
  </si>
  <si>
    <t>14 URG table</t>
  </si>
  <si>
    <t>15 ED Cost Bucket</t>
  </si>
  <si>
    <t>16 ED Line Item</t>
  </si>
  <si>
    <t>17 Tier 2 class</t>
  </si>
  <si>
    <t>18 Tier 2 Class Movement</t>
  </si>
  <si>
    <t>19 NA by Jurisdiction</t>
  </si>
  <si>
    <t>20 NA Cost Bucket</t>
  </si>
  <si>
    <t>21 NA Line Item</t>
  </si>
  <si>
    <t>22 Subacute by Jursidiction</t>
  </si>
  <si>
    <t>23 Subacute ANSNAP class</t>
  </si>
  <si>
    <t>24 Subacute Cost Bucket</t>
  </si>
  <si>
    <t>25 Subacute Line Item</t>
  </si>
  <si>
    <t>26 Other stream Jursidicatio</t>
  </si>
  <si>
    <t>27 Organ Cost Bucket</t>
  </si>
  <si>
    <t>28 MH table</t>
  </si>
  <si>
    <t>29 MH Cost Bucket</t>
  </si>
  <si>
    <t>30 MH Line Item</t>
  </si>
  <si>
    <t>Variance Round 21 - 22 (%)</t>
  </si>
  <si>
    <t>Round 21 and 22</t>
  </si>
  <si>
    <t>Change in percentage of total Round 21 and 22</t>
  </si>
  <si>
    <t>Change in percentage of total Round 21 and 22 (%)</t>
  </si>
  <si>
    <t>Change Round 21 and 22 (%)</t>
  </si>
  <si>
    <t>Hospitals (No.)</t>
  </si>
  <si>
    <t>Presentations (No.)</t>
  </si>
  <si>
    <t>Cost per presentation ($)</t>
  </si>
  <si>
    <t>Peer Group</t>
  </si>
  <si>
    <t>Appendix 4.  NHCDC Round 20 to 22 admitted acute summary, by jurisdiction</t>
  </si>
  <si>
    <t>Appendix 2. NHCDC Round 20 to 22 Direct and Overhead Expenditure, by stream</t>
  </si>
  <si>
    <t>($M)</t>
  </si>
  <si>
    <t>Appendix 1. NHCDC Round 20 to 22 summary, actual, by jurisdiction and stream</t>
  </si>
  <si>
    <t>Appendix 5.  NHCDC Round 20 to 22 admitted acute summary, by peer group</t>
  </si>
  <si>
    <t>Appendix 6.  NHCDC Round 20 to 22 admitted acute cost bucket average cost per separation, by jurisdiction</t>
  </si>
  <si>
    <t>Appendix 7.  NHCDC Round 20 to 22 admitted acute line item average cost per separation, by jurisdiction</t>
  </si>
  <si>
    <t>Appendix 8.  NHCDC Round 20 to 22 admitted acute overnight and sameday, by jurisdiction</t>
  </si>
  <si>
    <t>Appendix 9.  NHCDC Round 20 to 22 admitted acute urgency of admission, by jurisdiction</t>
  </si>
  <si>
    <t>Appendix 10. NHCDC Round 20 to 22 admitted acute same day and overnight, Indigenous and non-Indigneous, by jurisdiction</t>
  </si>
  <si>
    <t>Appendix 11.  NHCDC Round 20 to 22 admitted acute paediatric , by jurisdiction</t>
  </si>
  <si>
    <t>Appendix 12.  NHCDC Round 20 to 22 admitted acute geographic location, by jurisdiction</t>
  </si>
  <si>
    <t xml:space="preserve">Appendix 13. NHCDC Round 20 to 22 Emergency Department by jurisdiction </t>
  </si>
  <si>
    <t>Appendix 15.  NHCDC Round 20 to 22 emergency department cost bucket average cost per separation, actual, by jurisdiction</t>
  </si>
  <si>
    <t>Appendix 16.  NHCDC Round 20 to 22 Emergency Department line item average cost per separation, actual, by jurisdiction</t>
  </si>
  <si>
    <t>Appendix 18.  NHCDC Round 20 to 22 Non-admitted summary by Tier 2 class</t>
  </si>
  <si>
    <t>Appendix .  NHCDC Round 20 to 22 Non-admitted summary by jurisdiction</t>
  </si>
  <si>
    <t>Appendix 20.  NHCDC Round 20 to 22 Non-admitted cost bucket  per service event by jurisdiction</t>
  </si>
  <si>
    <t>Appendix 21.  NHCDC Round 20 to 22 Non-admitted line item average cost per separation, actual, by jurisdiction</t>
  </si>
  <si>
    <t>Appendix 22.  NHCDC Round 20 to 22 subacute summary care type, by jurisdiction</t>
  </si>
  <si>
    <t>Appendix 23.  NHCDC Round 22 subacute ANSNAP V4summary</t>
  </si>
  <si>
    <t>Appendix 24.  NHCDC Round 20 to 22 admitted subacute cost bucket average cost per separation, actual, by jurisdiction</t>
  </si>
  <si>
    <t>Appendix 25.  NHCDC Round 20 to 22 subacute line item average cost per separation, actual, by jurisdiction</t>
  </si>
  <si>
    <t>Appendix 26.  NHCDC Round 20 to 22 Other stream summary, by jurisdiction</t>
  </si>
  <si>
    <t>Appendix 27.  NHCDC Round 20 to 22 Organ Procurement cost bucket average per separation by jurisdiction</t>
  </si>
  <si>
    <t>Appendix 29.  NHCDC Round 20 to 22 admitted acute cost bucket average cost per separation, actual, by jurisdiction</t>
  </si>
  <si>
    <t>Appendix 30.  NHCDC Round 20 to 22 admitted acute line item average cost per separation, actual, by jurisdiction</t>
  </si>
  <si>
    <t>Emergency care summary table, URG Version 1.45 Round 21 (2017-18)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</si>
</sst>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_-;\-* #,##0.0_-;_-* &quot;-&quot;??_-;_-@_-"/>
    <numFmt numFmtId="167" formatCode="#,##0.0"/>
    <numFmt numFmtId="168" formatCode="_(* #,##0_);\(* #,##0\);_(* &quot;-&quot;_);_(@_)"/>
    <numFmt numFmtId="169" formatCode="#,##0.0_ ;\-#,##0.0\ "/>
    <numFmt numFmtId="170" formatCode="#,##0_ ;\-#,##0\ 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0" tint="-0.34998626667073579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color indexed="8"/>
      <name val="Arial"/>
      <family val="2"/>
    </font>
    <font>
      <b/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i/>
      <sz val="9"/>
      <color theme="1"/>
      <name val="Arial"/>
      <family val="2"/>
    </font>
    <font>
      <sz val="9"/>
      <color theme="0"/>
      <name val="Arial"/>
      <family val="2"/>
    </font>
    <font>
      <i/>
      <sz val="9"/>
      <color rgb="FFFF0000"/>
      <name val="Arial"/>
      <family val="2"/>
    </font>
    <font>
      <sz val="9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indexed="8"/>
      <name val="Arial"/>
      <family val="2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u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</cellStyleXfs>
  <cellXfs count="102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4" fillId="0" borderId="0" xfId="0" applyFont="1" applyAlignment="1"/>
    <xf numFmtId="0" fontId="5" fillId="0" borderId="0" xfId="0" applyFont="1" applyBorder="1" applyAlignment="1"/>
    <xf numFmtId="0" fontId="7" fillId="0" borderId="0" xfId="0" applyFont="1" applyFill="1" applyBorder="1" applyAlignment="1">
      <alignment horizontal="right" wrapText="1"/>
    </xf>
    <xf numFmtId="0" fontId="7" fillId="0" borderId="1" xfId="0" applyFont="1" applyFill="1" applyBorder="1" applyAlignment="1">
      <alignment vertical="center"/>
    </xf>
    <xf numFmtId="164" fontId="4" fillId="0" borderId="0" xfId="1" applyNumberFormat="1" applyFont="1" applyBorder="1"/>
    <xf numFmtId="165" fontId="4" fillId="0" borderId="0" xfId="1" applyNumberFormat="1" applyFont="1" applyBorder="1"/>
    <xf numFmtId="0" fontId="7" fillId="0" borderId="0" xfId="0" applyFont="1" applyFill="1" applyBorder="1" applyAlignment="1">
      <alignment vertical="center"/>
    </xf>
    <xf numFmtId="44" fontId="3" fillId="0" borderId="2" xfId="2" applyFont="1" applyFill="1" applyBorder="1" applyAlignment="1">
      <alignment horizontal="left"/>
    </xf>
    <xf numFmtId="164" fontId="3" fillId="0" borderId="0" xfId="1" applyNumberFormat="1" applyFont="1" applyBorder="1"/>
    <xf numFmtId="165" fontId="3" fillId="0" borderId="2" xfId="3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5" fontId="4" fillId="0" borderId="0" xfId="0" applyNumberFormat="1" applyFont="1" applyBorder="1"/>
    <xf numFmtId="0" fontId="7" fillId="0" borderId="3" xfId="0" applyFont="1" applyFill="1" applyBorder="1" applyAlignment="1">
      <alignment vertical="center"/>
    </xf>
    <xf numFmtId="0" fontId="2" fillId="0" borderId="0" xfId="0" applyFont="1"/>
    <xf numFmtId="166" fontId="4" fillId="0" borderId="0" xfId="1" applyNumberFormat="1" applyFont="1" applyBorder="1"/>
    <xf numFmtId="0" fontId="8" fillId="0" borderId="0" xfId="0" applyFont="1"/>
    <xf numFmtId="0" fontId="8" fillId="0" borderId="0" xfId="0" applyFont="1" applyBorder="1"/>
    <xf numFmtId="0" fontId="5" fillId="0" borderId="0" xfId="0" applyFont="1" applyBorder="1" applyAlignment="1">
      <alignment horizontal="center"/>
    </xf>
    <xf numFmtId="0" fontId="4" fillId="0" borderId="1" xfId="0" applyFont="1" applyBorder="1"/>
    <xf numFmtId="0" fontId="3" fillId="0" borderId="0" xfId="0" applyFont="1" applyBorder="1"/>
    <xf numFmtId="0" fontId="3" fillId="0" borderId="0" xfId="0" applyFont="1" applyAlignment="1"/>
    <xf numFmtId="0" fontId="0" fillId="0" borderId="0" xfId="0" applyBorder="1"/>
    <xf numFmtId="0" fontId="7" fillId="0" borderId="0" xfId="0" applyFont="1" applyFill="1" applyBorder="1" applyAlignment="1">
      <alignment horizontal="left" vertical="center"/>
    </xf>
    <xf numFmtId="164" fontId="9" fillId="0" borderId="0" xfId="1" applyNumberFormat="1" applyFont="1" applyFill="1" applyBorder="1" applyAlignment="1">
      <alignment horizontal="right" vertical="center"/>
    </xf>
    <xf numFmtId="165" fontId="4" fillId="0" borderId="0" xfId="1" applyNumberFormat="1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left" vertical="center"/>
    </xf>
    <xf numFmtId="0" fontId="4" fillId="0" borderId="3" xfId="0" applyFont="1" applyBorder="1"/>
    <xf numFmtId="0" fontId="3" fillId="0" borderId="2" xfId="0" applyFont="1" applyBorder="1"/>
    <xf numFmtId="0" fontId="4" fillId="0" borderId="0" xfId="0" applyFont="1" applyBorder="1" applyAlignment="1">
      <alignment horizontal="center" vertical="center"/>
    </xf>
    <xf numFmtId="0" fontId="8" fillId="0" borderId="0" xfId="0" applyFont="1" applyFill="1" applyBorder="1"/>
    <xf numFmtId="165" fontId="4" fillId="0" borderId="0" xfId="3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164" fontId="4" fillId="0" borderId="0" xfId="0" applyNumberFormat="1" applyFont="1" applyBorder="1"/>
    <xf numFmtId="165" fontId="4" fillId="0" borderId="3" xfId="1" applyNumberFormat="1" applyFont="1" applyBorder="1"/>
    <xf numFmtId="0" fontId="3" fillId="2" borderId="0" xfId="0" applyFont="1" applyFill="1"/>
    <xf numFmtId="0" fontId="0" fillId="2" borderId="0" xfId="0" applyFill="1"/>
    <xf numFmtId="0" fontId="4" fillId="2" borderId="0" xfId="0" applyFont="1" applyFill="1" applyBorder="1"/>
    <xf numFmtId="0" fontId="4" fillId="0" borderId="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64" fontId="7" fillId="0" borderId="0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43" fontId="4" fillId="0" borderId="0" xfId="1" applyNumberFormat="1" applyFont="1" applyBorder="1"/>
    <xf numFmtId="164" fontId="4" fillId="0" borderId="3" xfId="1" applyNumberFormat="1" applyFont="1" applyBorder="1"/>
    <xf numFmtId="165" fontId="4" fillId="0" borderId="1" xfId="1" applyNumberFormat="1" applyFont="1" applyBorder="1"/>
    <xf numFmtId="1" fontId="4" fillId="0" borderId="0" xfId="1" applyNumberFormat="1" applyFont="1" applyBorder="1"/>
    <xf numFmtId="1" fontId="4" fillId="0" borderId="3" xfId="1" applyNumberFormat="1" applyFont="1" applyBorder="1"/>
    <xf numFmtId="164" fontId="4" fillId="0" borderId="0" xfId="1" applyNumberFormat="1" applyFont="1" applyBorder="1" applyAlignment="1">
      <alignment horizontal="right" vertical="center" wrapText="1"/>
    </xf>
    <xf numFmtId="0" fontId="4" fillId="0" borderId="2" xfId="0" applyFont="1" applyBorder="1"/>
    <xf numFmtId="0" fontId="14" fillId="0" borderId="0" xfId="0" applyNumberFormat="1" applyFont="1" applyFill="1" applyBorder="1" applyAlignment="1" applyProtection="1">
      <alignment horizontal="right" wrapText="1"/>
    </xf>
    <xf numFmtId="0" fontId="4" fillId="2" borderId="0" xfId="0" applyFont="1" applyFill="1"/>
    <xf numFmtId="0" fontId="4" fillId="2" borderId="1" xfId="0" applyFont="1" applyFill="1" applyBorder="1"/>
    <xf numFmtId="0" fontId="3" fillId="2" borderId="3" xfId="0" applyFont="1" applyFill="1" applyBorder="1" applyAlignment="1"/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4" fillId="0" borderId="0" xfId="1" applyNumberFormat="1" applyFont="1" applyFill="1" applyBorder="1"/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64" fontId="9" fillId="0" borderId="9" xfId="1" applyNumberFormat="1" applyFont="1" applyFill="1" applyBorder="1" applyAlignment="1">
      <alignment horizontal="right" vertical="center"/>
    </xf>
    <xf numFmtId="164" fontId="9" fillId="0" borderId="10" xfId="1" applyNumberFormat="1" applyFont="1" applyFill="1" applyBorder="1" applyAlignment="1">
      <alignment horizontal="right" vertical="center"/>
    </xf>
    <xf numFmtId="164" fontId="4" fillId="0" borderId="9" xfId="1" applyNumberFormat="1" applyFont="1" applyFill="1" applyBorder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4" fontId="4" fillId="0" borderId="10" xfId="1" applyNumberFormat="1" applyFont="1" applyBorder="1"/>
    <xf numFmtId="164" fontId="4" fillId="0" borderId="9" xfId="1" applyNumberFormat="1" applyFont="1" applyBorder="1"/>
    <xf numFmtId="165" fontId="4" fillId="0" borderId="9" xfId="1" applyNumberFormat="1" applyFont="1" applyFill="1" applyBorder="1" applyAlignment="1">
      <alignment horizontal="right" vertical="center"/>
    </xf>
    <xf numFmtId="165" fontId="4" fillId="0" borderId="10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165" fontId="4" fillId="0" borderId="10" xfId="0" applyNumberFormat="1" applyFont="1" applyBorder="1"/>
    <xf numFmtId="0" fontId="7" fillId="0" borderId="7" xfId="0" applyFont="1" applyFill="1" applyBorder="1" applyAlignment="1">
      <alignment vertical="center"/>
    </xf>
    <xf numFmtId="165" fontId="4" fillId="0" borderId="3" xfId="0" applyNumberFormat="1" applyFont="1" applyBorder="1"/>
    <xf numFmtId="165" fontId="4" fillId="0" borderId="8" xfId="0" applyNumberFormat="1" applyFont="1" applyBorder="1"/>
    <xf numFmtId="165" fontId="4" fillId="0" borderId="9" xfId="1" applyNumberFormat="1" applyFont="1" applyBorder="1"/>
    <xf numFmtId="165" fontId="4" fillId="0" borderId="10" xfId="1" applyNumberFormat="1" applyFont="1" applyBorder="1"/>
    <xf numFmtId="165" fontId="3" fillId="0" borderId="11" xfId="3" applyNumberFormat="1" applyFont="1" applyBorder="1" applyAlignment="1">
      <alignment horizontal="right" vertical="center"/>
    </xf>
    <xf numFmtId="165" fontId="3" fillId="0" borderId="12" xfId="3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5" fontId="4" fillId="0" borderId="7" xfId="1" applyNumberFormat="1" applyFont="1" applyBorder="1"/>
    <xf numFmtId="165" fontId="4" fillId="0" borderId="8" xfId="1" applyNumberFormat="1" applyFont="1" applyBorder="1"/>
    <xf numFmtId="166" fontId="4" fillId="0" borderId="10" xfId="1" applyNumberFormat="1" applyFont="1" applyBorder="1"/>
    <xf numFmtId="44" fontId="3" fillId="0" borderId="7" xfId="2" applyFont="1" applyFill="1" applyBorder="1" applyAlignment="1">
      <alignment horizontal="left"/>
    </xf>
    <xf numFmtId="164" fontId="4" fillId="0" borderId="1" xfId="1" applyNumberFormat="1" applyFont="1" applyBorder="1"/>
    <xf numFmtId="164" fontId="4" fillId="0" borderId="6" xfId="1" applyNumberFormat="1" applyFont="1" applyBorder="1"/>
    <xf numFmtId="164" fontId="4" fillId="0" borderId="8" xfId="1" applyNumberFormat="1" applyFont="1" applyBorder="1"/>
    <xf numFmtId="165" fontId="4" fillId="0" borderId="9" xfId="0" applyNumberFormat="1" applyFont="1" applyBorder="1"/>
    <xf numFmtId="165" fontId="4" fillId="0" borderId="7" xfId="0" applyNumberFormat="1" applyFont="1" applyBorder="1"/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164" fontId="4" fillId="0" borderId="5" xfId="1" applyNumberFormat="1" applyFont="1" applyBorder="1"/>
    <xf numFmtId="164" fontId="4" fillId="0" borderId="7" xfId="1" applyNumberFormat="1" applyFont="1" applyBorder="1"/>
    <xf numFmtId="0" fontId="10" fillId="0" borderId="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64" fontId="7" fillId="0" borderId="7" xfId="1" applyNumberFormat="1" applyFont="1" applyFill="1" applyBorder="1" applyAlignment="1">
      <alignment horizontal="center" vertical="center"/>
    </xf>
    <xf numFmtId="164" fontId="7" fillId="0" borderId="3" xfId="1" applyNumberFormat="1" applyFont="1" applyFill="1" applyBorder="1" applyAlignment="1">
      <alignment horizontal="center" vertical="center"/>
    </xf>
    <xf numFmtId="164" fontId="7" fillId="0" borderId="8" xfId="1" applyNumberFormat="1" applyFont="1" applyFill="1" applyBorder="1" applyAlignment="1">
      <alignment horizontal="center" vertical="center"/>
    </xf>
    <xf numFmtId="1" fontId="4" fillId="0" borderId="9" xfId="1" applyNumberFormat="1" applyFont="1" applyBorder="1"/>
    <xf numFmtId="1" fontId="4" fillId="0" borderId="10" xfId="1" applyNumberFormat="1" applyFont="1" applyBorder="1"/>
    <xf numFmtId="1" fontId="4" fillId="0" borderId="7" xfId="1" applyNumberFormat="1" applyFont="1" applyBorder="1"/>
    <xf numFmtId="1" fontId="4" fillId="0" borderId="8" xfId="1" applyNumberFormat="1" applyFont="1" applyBorder="1"/>
    <xf numFmtId="43" fontId="4" fillId="0" borderId="9" xfId="1" applyNumberFormat="1" applyFont="1" applyBorder="1"/>
    <xf numFmtId="43" fontId="4" fillId="0" borderId="10" xfId="1" applyNumberFormat="1" applyFont="1" applyBorder="1"/>
    <xf numFmtId="166" fontId="4" fillId="0" borderId="9" xfId="1" applyNumberFormat="1" applyFont="1" applyBorder="1"/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0" fillId="0" borderId="5" xfId="0" applyBorder="1"/>
    <xf numFmtId="0" fontId="0" fillId="0" borderId="9" xfId="0" applyBorder="1"/>
    <xf numFmtId="0" fontId="0" fillId="0" borderId="7" xfId="0" applyBorder="1"/>
    <xf numFmtId="0" fontId="12" fillId="0" borderId="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64" fontId="7" fillId="0" borderId="10" xfId="1" applyNumberFormat="1" applyFont="1" applyFill="1" applyBorder="1" applyAlignment="1">
      <alignment horizontal="center" vertical="center"/>
    </xf>
    <xf numFmtId="164" fontId="7" fillId="0" borderId="9" xfId="1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165" fontId="4" fillId="0" borderId="9" xfId="3" applyNumberFormat="1" applyFont="1" applyBorder="1" applyAlignment="1">
      <alignment horizontal="right" vertical="center"/>
    </xf>
    <xf numFmtId="165" fontId="4" fillId="0" borderId="10" xfId="3" applyNumberFormat="1" applyFont="1" applyBorder="1" applyAlignment="1">
      <alignment horizontal="right" vertical="center"/>
    </xf>
    <xf numFmtId="0" fontId="4" fillId="0" borderId="14" xfId="0" applyFont="1" applyBorder="1"/>
    <xf numFmtId="0" fontId="3" fillId="0" borderId="4" xfId="0" applyFont="1" applyBorder="1"/>
    <xf numFmtId="0" fontId="14" fillId="0" borderId="9" xfId="0" applyNumberFormat="1" applyFont="1" applyFill="1" applyBorder="1" applyAlignment="1" applyProtection="1">
      <alignment horizontal="right" wrapText="1"/>
    </xf>
    <xf numFmtId="44" fontId="4" fillId="0" borderId="9" xfId="2" applyFont="1" applyBorder="1" applyAlignment="1">
      <alignment horizontal="center" vertical="center" wrapText="1"/>
    </xf>
    <xf numFmtId="44" fontId="4" fillId="0" borderId="0" xfId="2" applyFont="1" applyBorder="1" applyAlignment="1">
      <alignment horizontal="center" vertical="center" wrapText="1"/>
    </xf>
    <xf numFmtId="44" fontId="4" fillId="0" borderId="10" xfId="2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65" fontId="4" fillId="0" borderId="5" xfId="1" applyNumberFormat="1" applyFont="1" applyBorder="1"/>
    <xf numFmtId="165" fontId="4" fillId="0" borderId="6" xfId="1" applyNumberFormat="1" applyFont="1" applyBorder="1"/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16" fillId="0" borderId="0" xfId="0" applyFont="1"/>
    <xf numFmtId="0" fontId="3" fillId="0" borderId="11" xfId="0" applyFont="1" applyBorder="1" applyAlignment="1">
      <alignment horizontal="left" vertical="center" wrapText="1"/>
    </xf>
    <xf numFmtId="164" fontId="4" fillId="0" borderId="9" xfId="0" applyNumberFormat="1" applyFont="1" applyBorder="1"/>
    <xf numFmtId="164" fontId="4" fillId="0" borderId="10" xfId="0" applyNumberFormat="1" applyFont="1" applyBorder="1"/>
    <xf numFmtId="0" fontId="4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64" fontId="4" fillId="0" borderId="11" xfId="0" applyNumberFormat="1" applyFont="1" applyBorder="1" applyAlignment="1">
      <alignment horizontal="left"/>
    </xf>
    <xf numFmtId="164" fontId="4" fillId="0" borderId="2" xfId="0" applyNumberFormat="1" applyFont="1" applyBorder="1" applyAlignment="1">
      <alignment horizontal="left"/>
    </xf>
    <xf numFmtId="164" fontId="4" fillId="0" borderId="12" xfId="0" applyNumberFormat="1" applyFont="1" applyBorder="1" applyAlignment="1">
      <alignment horizontal="left"/>
    </xf>
    <xf numFmtId="0" fontId="4" fillId="0" borderId="13" xfId="0" applyFont="1" applyBorder="1" applyAlignment="1">
      <alignment horizontal="left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166" fontId="4" fillId="0" borderId="7" xfId="1" applyNumberFormat="1" applyFont="1" applyBorder="1"/>
    <xf numFmtId="166" fontId="4" fillId="0" borderId="3" xfId="1" applyNumberFormat="1" applyFont="1" applyBorder="1"/>
    <xf numFmtId="166" fontId="4" fillId="0" borderId="8" xfId="1" applyNumberFormat="1" applyFont="1" applyBorder="1"/>
    <xf numFmtId="0" fontId="3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165" fontId="4" fillId="0" borderId="5" xfId="3" applyNumberFormat="1" applyFont="1" applyBorder="1" applyAlignment="1">
      <alignment horizontal="right" vertical="center"/>
    </xf>
    <xf numFmtId="165" fontId="4" fillId="0" borderId="1" xfId="3" applyNumberFormat="1" applyFont="1" applyBorder="1" applyAlignment="1">
      <alignment horizontal="right" vertical="center"/>
    </xf>
    <xf numFmtId="165" fontId="4" fillId="0" borderId="6" xfId="3" applyNumberFormat="1" applyFont="1" applyBorder="1" applyAlignment="1">
      <alignment horizontal="right" vertical="center"/>
    </xf>
    <xf numFmtId="167" fontId="4" fillId="0" borderId="1" xfId="1" applyNumberFormat="1" applyFont="1" applyBorder="1"/>
    <xf numFmtId="167" fontId="4" fillId="0" borderId="6" xfId="1" applyNumberFormat="1" applyFont="1" applyBorder="1"/>
    <xf numFmtId="167" fontId="4" fillId="0" borderId="9" xfId="1" applyNumberFormat="1" applyFont="1" applyBorder="1"/>
    <xf numFmtId="167" fontId="4" fillId="0" borderId="0" xfId="1" applyNumberFormat="1" applyFont="1" applyBorder="1"/>
    <xf numFmtId="167" fontId="4" fillId="0" borderId="10" xfId="1" applyNumberFormat="1" applyFont="1" applyBorder="1"/>
    <xf numFmtId="167" fontId="4" fillId="0" borderId="7" xfId="1" applyNumberFormat="1" applyFont="1" applyBorder="1"/>
    <xf numFmtId="167" fontId="4" fillId="0" borderId="3" xfId="1" applyNumberFormat="1" applyFont="1" applyBorder="1"/>
    <xf numFmtId="167" fontId="4" fillId="0" borderId="8" xfId="1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3" fillId="0" borderId="0" xfId="1" applyNumberFormat="1" applyFont="1" applyFill="1" applyBorder="1"/>
    <xf numFmtId="0" fontId="0" fillId="0" borderId="0" xfId="0" applyFill="1"/>
    <xf numFmtId="164" fontId="11" fillId="0" borderId="11" xfId="1" applyNumberFormat="1" applyFont="1" applyFill="1" applyBorder="1" applyAlignment="1">
      <alignment horizontal="right" vertical="center"/>
    </xf>
    <xf numFmtId="164" fontId="11" fillId="0" borderId="2" xfId="1" applyNumberFormat="1" applyFont="1" applyFill="1" applyBorder="1" applyAlignment="1">
      <alignment horizontal="right" vertical="center"/>
    </xf>
    <xf numFmtId="164" fontId="11" fillId="0" borderId="12" xfId="1" applyNumberFormat="1" applyFont="1" applyFill="1" applyBorder="1" applyAlignment="1">
      <alignment horizontal="right" vertical="center"/>
    </xf>
    <xf numFmtId="0" fontId="4" fillId="0" borderId="8" xfId="0" applyFont="1" applyBorder="1"/>
    <xf numFmtId="0" fontId="4" fillId="0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Border="1"/>
    <xf numFmtId="165" fontId="4" fillId="0" borderId="5" xfId="1" applyNumberFormat="1" applyFont="1" applyFill="1" applyBorder="1" applyAlignment="1">
      <alignment horizontal="right" vertical="center"/>
    </xf>
    <xf numFmtId="165" fontId="4" fillId="0" borderId="1" xfId="1" applyNumberFormat="1" applyFont="1" applyFill="1" applyBorder="1" applyAlignment="1">
      <alignment horizontal="right" vertical="center"/>
    </xf>
    <xf numFmtId="165" fontId="4" fillId="0" borderId="6" xfId="1" applyNumberFormat="1" applyFont="1" applyFill="1" applyBorder="1" applyAlignment="1">
      <alignment horizontal="right" vertical="center"/>
    </xf>
    <xf numFmtId="165" fontId="4" fillId="0" borderId="11" xfId="1" applyNumberFormat="1" applyFont="1" applyFill="1" applyBorder="1" applyAlignment="1">
      <alignment horizontal="right" vertical="center"/>
    </xf>
    <xf numFmtId="165" fontId="4" fillId="0" borderId="2" xfId="1" applyNumberFormat="1" applyFont="1" applyFill="1" applyBorder="1" applyAlignment="1">
      <alignment horizontal="right" vertical="center"/>
    </xf>
    <xf numFmtId="165" fontId="4" fillId="0" borderId="12" xfId="1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Continuous" vertical="center"/>
    </xf>
    <xf numFmtId="0" fontId="3" fillId="0" borderId="2" xfId="0" applyFont="1" applyFill="1" applyBorder="1" applyAlignment="1">
      <alignment horizontal="centerContinuous" vertical="center"/>
    </xf>
    <xf numFmtId="0" fontId="4" fillId="0" borderId="12" xfId="0" applyFont="1" applyBorder="1" applyAlignment="1">
      <alignment horizontal="centerContinuous"/>
    </xf>
    <xf numFmtId="165" fontId="4" fillId="0" borderId="11" xfId="1" applyNumberFormat="1" applyFont="1" applyBorder="1"/>
    <xf numFmtId="166" fontId="4" fillId="0" borderId="5" xfId="1" applyNumberFormat="1" applyFont="1" applyBorder="1" applyAlignment="1">
      <alignment horizontal="left" indent="1"/>
    </xf>
    <xf numFmtId="166" fontId="4" fillId="0" borderId="1" xfId="1" applyNumberFormat="1" applyFont="1" applyBorder="1" applyAlignment="1">
      <alignment horizontal="left" indent="1"/>
    </xf>
    <xf numFmtId="164" fontId="3" fillId="0" borderId="11" xfId="1" applyNumberFormat="1" applyFont="1" applyBorder="1"/>
    <xf numFmtId="164" fontId="3" fillId="0" borderId="2" xfId="1" applyNumberFormat="1" applyFont="1" applyBorder="1"/>
    <xf numFmtId="164" fontId="3" fillId="0" borderId="12" xfId="1" applyNumberFormat="1" applyFont="1" applyBorder="1"/>
    <xf numFmtId="0" fontId="10" fillId="2" borderId="0" xfId="5" applyNumberFormat="1" applyFont="1" applyFill="1" applyAlignment="1" applyProtection="1">
      <alignment horizontal="left" vertical="top"/>
    </xf>
    <xf numFmtId="164" fontId="4" fillId="2" borderId="0" xfId="1" applyNumberFormat="1" applyFont="1" applyFill="1"/>
    <xf numFmtId="3" fontId="3" fillId="2" borderId="0" xfId="0" applyNumberFormat="1" applyFont="1" applyFill="1"/>
    <xf numFmtId="3" fontId="4" fillId="2" borderId="0" xfId="0" applyNumberFormat="1" applyFont="1" applyFill="1" applyBorder="1"/>
    <xf numFmtId="0" fontId="7" fillId="2" borderId="0" xfId="5" applyNumberFormat="1" applyFont="1" applyFill="1" applyAlignment="1" applyProtection="1">
      <alignment vertical="top"/>
    </xf>
    <xf numFmtId="0" fontId="19" fillId="2" borderId="0" xfId="0" applyFont="1" applyFill="1"/>
    <xf numFmtId="164" fontId="19" fillId="2" borderId="0" xfId="1" applyNumberFormat="1" applyFont="1" applyFill="1"/>
    <xf numFmtId="3" fontId="19" fillId="2" borderId="0" xfId="0" applyNumberFormat="1" applyFont="1" applyFill="1"/>
    <xf numFmtId="0" fontId="3" fillId="2" borderId="11" xfId="0" applyFont="1" applyFill="1" applyBorder="1" applyAlignment="1">
      <alignment horizontal="center"/>
    </xf>
    <xf numFmtId="3" fontId="3" fillId="2" borderId="11" xfId="0" applyNumberFormat="1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4" fontId="3" fillId="2" borderId="7" xfId="1" applyNumberFormat="1" applyFont="1" applyFill="1" applyBorder="1" applyAlignment="1">
      <alignment horizontal="center"/>
    </xf>
    <xf numFmtId="3" fontId="3" fillId="2" borderId="12" xfId="0" applyNumberFormat="1" applyFont="1" applyFill="1" applyBorder="1" applyAlignment="1">
      <alignment horizontal="center"/>
    </xf>
    <xf numFmtId="3" fontId="4" fillId="2" borderId="11" xfId="0" applyNumberFormat="1" applyFont="1" applyFill="1" applyBorder="1" applyAlignment="1">
      <alignment horizontal="center"/>
    </xf>
    <xf numFmtId="3" fontId="4" fillId="2" borderId="12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0" fontId="4" fillId="2" borderId="9" xfId="0" applyFont="1" applyFill="1" applyBorder="1"/>
    <xf numFmtId="0" fontId="4" fillId="2" borderId="10" xfId="0" applyFont="1" applyFill="1" applyBorder="1"/>
    <xf numFmtId="164" fontId="4" fillId="2" borderId="9" xfId="1" applyNumberFormat="1" applyFont="1" applyFill="1" applyBorder="1"/>
    <xf numFmtId="3" fontId="4" fillId="2" borderId="9" xfId="0" applyNumberFormat="1" applyFont="1" applyFill="1" applyBorder="1"/>
    <xf numFmtId="3" fontId="4" fillId="2" borderId="10" xfId="0" applyNumberFormat="1" applyFont="1" applyFill="1" applyBorder="1"/>
    <xf numFmtId="3" fontId="4" fillId="2" borderId="14" xfId="0" applyNumberFormat="1" applyFont="1" applyFill="1" applyBorder="1"/>
    <xf numFmtId="0" fontId="4" fillId="2" borderId="9" xfId="0" applyFont="1" applyFill="1" applyBorder="1" applyAlignment="1">
      <alignment horizontal="center"/>
    </xf>
    <xf numFmtId="0" fontId="4" fillId="2" borderId="0" xfId="0" applyFont="1" applyFill="1" applyAlignment="1">
      <alignment horizontal="right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/>
    <xf numFmtId="164" fontId="4" fillId="2" borderId="16" xfId="1" applyNumberFormat="1" applyFont="1" applyFill="1" applyBorder="1"/>
    <xf numFmtId="3" fontId="4" fillId="2" borderId="16" xfId="0" applyNumberFormat="1" applyFont="1" applyFill="1" applyBorder="1"/>
    <xf numFmtId="3" fontId="4" fillId="2" borderId="18" xfId="0" applyNumberFormat="1" applyFont="1" applyFill="1" applyBorder="1"/>
    <xf numFmtId="3" fontId="4" fillId="2" borderId="17" xfId="0" applyNumberFormat="1" applyFont="1" applyFill="1" applyBorder="1"/>
    <xf numFmtId="3" fontId="4" fillId="2" borderId="19" xfId="0" applyNumberFormat="1" applyFont="1" applyFill="1" applyBorder="1"/>
    <xf numFmtId="3" fontId="4" fillId="2" borderId="0" xfId="0" applyNumberFormat="1" applyFont="1" applyFill="1"/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wrapText="1"/>
    </xf>
    <xf numFmtId="164" fontId="4" fillId="0" borderId="10" xfId="0" applyNumberFormat="1" applyFont="1" applyBorder="1" applyAlignment="1">
      <alignment vertical="center" wrapText="1"/>
    </xf>
    <xf numFmtId="166" fontId="4" fillId="0" borderId="1" xfId="1" applyNumberFormat="1" applyFont="1" applyBorder="1"/>
    <xf numFmtId="166" fontId="4" fillId="0" borderId="6" xfId="1" applyNumberFormat="1" applyFont="1" applyBorder="1"/>
    <xf numFmtId="0" fontId="4" fillId="0" borderId="0" xfId="0" applyFont="1" applyFill="1" applyBorder="1" applyAlignment="1">
      <alignment vertical="center"/>
    </xf>
    <xf numFmtId="0" fontId="7" fillId="0" borderId="0" xfId="0" applyFont="1" applyBorder="1"/>
    <xf numFmtId="165" fontId="7" fillId="0" borderId="9" xfId="3" applyNumberFormat="1" applyFont="1" applyBorder="1" applyAlignment="1">
      <alignment horizontal="right" vertical="center"/>
    </xf>
    <xf numFmtId="165" fontId="7" fillId="0" borderId="10" xfId="3" applyNumberFormat="1" applyFont="1" applyBorder="1" applyAlignment="1">
      <alignment horizontal="right" vertical="center"/>
    </xf>
    <xf numFmtId="0" fontId="7" fillId="0" borderId="0" xfId="0" applyFont="1"/>
    <xf numFmtId="43" fontId="4" fillId="0" borderId="0" xfId="1" applyNumberFormat="1" applyFont="1" applyBorder="1" applyAlignment="1">
      <alignment horizontal="right" vertical="center" wrapText="1"/>
    </xf>
    <xf numFmtId="165" fontId="4" fillId="0" borderId="5" xfId="0" applyNumberFormat="1" applyFont="1" applyBorder="1"/>
    <xf numFmtId="165" fontId="4" fillId="0" borderId="6" xfId="0" applyNumberFormat="1" applyFont="1" applyBorder="1"/>
    <xf numFmtId="0" fontId="20" fillId="2" borderId="0" xfId="0" applyFont="1" applyFill="1" applyBorder="1"/>
    <xf numFmtId="0" fontId="7" fillId="0" borderId="9" xfId="0" applyFont="1" applyBorder="1" applyAlignment="1">
      <alignment horizontal="center" vertical="center" wrapText="1"/>
    </xf>
    <xf numFmtId="164" fontId="4" fillId="2" borderId="6" xfId="1" applyNumberFormat="1" applyFont="1" applyFill="1" applyBorder="1"/>
    <xf numFmtId="164" fontId="4" fillId="2" borderId="10" xfId="1" applyNumberFormat="1" applyFont="1" applyFill="1" applyBorder="1"/>
    <xf numFmtId="0" fontId="4" fillId="2" borderId="5" xfId="0" applyFont="1" applyFill="1" applyBorder="1"/>
    <xf numFmtId="0" fontId="3" fillId="2" borderId="11" xfId="0" applyFont="1" applyFill="1" applyBorder="1"/>
    <xf numFmtId="0" fontId="3" fillId="2" borderId="2" xfId="0" applyFont="1" applyFill="1" applyBorder="1"/>
    <xf numFmtId="164" fontId="3" fillId="2" borderId="12" xfId="1" applyNumberFormat="1" applyFont="1" applyFill="1" applyBorder="1"/>
    <xf numFmtId="164" fontId="4" fillId="2" borderId="5" xfId="1" applyNumberFormat="1" applyFont="1" applyFill="1" applyBorder="1"/>
    <xf numFmtId="164" fontId="3" fillId="2" borderId="11" xfId="0" applyNumberFormat="1" applyFont="1" applyFill="1" applyBorder="1"/>
    <xf numFmtId="0" fontId="4" fillId="2" borderId="8" xfId="0" applyFont="1" applyFill="1" applyBorder="1"/>
    <xf numFmtId="0" fontId="12" fillId="2" borderId="0" xfId="0" applyFont="1" applyFill="1"/>
    <xf numFmtId="0" fontId="4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Continuous" vertical="center"/>
    </xf>
    <xf numFmtId="0" fontId="5" fillId="0" borderId="6" xfId="0" applyFont="1" applyFill="1" applyBorder="1" applyAlignment="1">
      <alignment horizontal="centerContinuous" vertical="center"/>
    </xf>
    <xf numFmtId="0" fontId="4" fillId="0" borderId="9" xfId="0" applyFont="1" applyBorder="1" applyAlignment="1">
      <alignment horizontal="center" vertical="center" wrapText="1"/>
    </xf>
    <xf numFmtId="165" fontId="4" fillId="0" borderId="1" xfId="0" applyNumberFormat="1" applyFont="1" applyBorder="1"/>
    <xf numFmtId="0" fontId="4" fillId="0" borderId="0" xfId="0" applyFont="1" applyFill="1" applyBorder="1"/>
    <xf numFmtId="0" fontId="8" fillId="0" borderId="0" xfId="0" applyFont="1" applyFill="1"/>
    <xf numFmtId="0" fontId="3" fillId="0" borderId="0" xfId="0" applyFont="1" applyFill="1"/>
    <xf numFmtId="0" fontId="3" fillId="0" borderId="0" xfId="0" applyFont="1" applyFill="1" applyBorder="1"/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12" xfId="0" applyFont="1" applyFill="1" applyBorder="1"/>
    <xf numFmtId="164" fontId="4" fillId="0" borderId="10" xfId="1" applyNumberFormat="1" applyFont="1" applyFill="1" applyBorder="1"/>
    <xf numFmtId="0" fontId="4" fillId="0" borderId="1" xfId="0" applyFont="1" applyFill="1" applyBorder="1"/>
    <xf numFmtId="0" fontId="4" fillId="0" borderId="0" xfId="0" applyFont="1" applyFill="1" applyBorder="1" applyAlignment="1">
      <alignment horizontal="left" vertical="center" wrapText="1"/>
    </xf>
    <xf numFmtId="164" fontId="4" fillId="0" borderId="0" xfId="1" applyNumberFormat="1" applyFont="1" applyFill="1" applyBorder="1" applyAlignment="1">
      <alignment horizontal="center"/>
    </xf>
    <xf numFmtId="0" fontId="9" fillId="0" borderId="5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164" fontId="9" fillId="0" borderId="5" xfId="1" applyNumberFormat="1" applyFont="1" applyFill="1" applyBorder="1" applyAlignment="1">
      <alignment vertical="center"/>
    </xf>
    <xf numFmtId="164" fontId="9" fillId="0" borderId="1" xfId="1" applyNumberFormat="1" applyFont="1" applyFill="1" applyBorder="1" applyAlignment="1">
      <alignment vertical="center"/>
    </xf>
    <xf numFmtId="164" fontId="9" fillId="0" borderId="6" xfId="1" applyNumberFormat="1" applyFont="1" applyFill="1" applyBorder="1" applyAlignment="1">
      <alignment vertical="center"/>
    </xf>
    <xf numFmtId="165" fontId="4" fillId="0" borderId="5" xfId="0" applyNumberFormat="1" applyFont="1" applyFill="1" applyBorder="1"/>
    <xf numFmtId="165" fontId="4" fillId="0" borderId="1" xfId="0" applyNumberFormat="1" applyFont="1" applyFill="1" applyBorder="1"/>
    <xf numFmtId="165" fontId="4" fillId="0" borderId="6" xfId="0" applyNumberFormat="1" applyFont="1" applyFill="1" applyBorder="1"/>
    <xf numFmtId="164" fontId="9" fillId="0" borderId="9" xfId="1" applyNumberFormat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vertical="center"/>
    </xf>
    <xf numFmtId="164" fontId="9" fillId="0" borderId="10" xfId="1" applyNumberFormat="1" applyFont="1" applyFill="1" applyBorder="1" applyAlignment="1">
      <alignment vertical="center"/>
    </xf>
    <xf numFmtId="165" fontId="4" fillId="0" borderId="9" xfId="0" applyNumberFormat="1" applyFont="1" applyFill="1" applyBorder="1"/>
    <xf numFmtId="165" fontId="4" fillId="0" borderId="0" xfId="0" applyNumberFormat="1" applyFont="1" applyFill="1" applyBorder="1"/>
    <xf numFmtId="165" fontId="4" fillId="0" borderId="10" xfId="0" applyNumberFormat="1" applyFont="1" applyFill="1" applyBorder="1"/>
    <xf numFmtId="0" fontId="9" fillId="0" borderId="7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10" fillId="0" borderId="0" xfId="6" applyNumberFormat="1" applyFont="1" applyFill="1" applyAlignment="1" applyProtection="1">
      <alignment horizontal="left" vertical="top"/>
    </xf>
    <xf numFmtId="4" fontId="3" fillId="0" borderId="0" xfId="0" applyNumberFormat="1" applyFont="1" applyFill="1"/>
    <xf numFmtId="164" fontId="4" fillId="0" borderId="0" xfId="1" applyNumberFormat="1" applyFont="1" applyFill="1"/>
    <xf numFmtId="166" fontId="3" fillId="0" borderId="0" xfId="1" applyNumberFormat="1" applyFont="1" applyFill="1"/>
    <xf numFmtId="3" fontId="3" fillId="0" borderId="0" xfId="0" applyNumberFormat="1" applyFont="1" applyFill="1"/>
    <xf numFmtId="3" fontId="4" fillId="0" borderId="0" xfId="0" applyNumberFormat="1" applyFont="1" applyFill="1" applyBorder="1"/>
    <xf numFmtId="0" fontId="10" fillId="0" borderId="0" xfId="6" applyNumberFormat="1" applyFont="1" applyFill="1" applyAlignment="1" applyProtection="1">
      <alignment vertical="top"/>
    </xf>
    <xf numFmtId="0" fontId="19" fillId="0" borderId="0" xfId="0" applyFont="1" applyFill="1"/>
    <xf numFmtId="4" fontId="19" fillId="0" borderId="0" xfId="0" applyNumberFormat="1" applyFont="1" applyFill="1"/>
    <xf numFmtId="164" fontId="19" fillId="0" borderId="0" xfId="1" applyNumberFormat="1" applyFont="1" applyFill="1"/>
    <xf numFmtId="166" fontId="19" fillId="0" borderId="0" xfId="1" applyNumberFormat="1" applyFont="1" applyFill="1"/>
    <xf numFmtId="3" fontId="19" fillId="0" borderId="0" xfId="0" applyNumberFormat="1" applyFont="1" applyFill="1"/>
    <xf numFmtId="168" fontId="10" fillId="0" borderId="0" xfId="6" applyNumberFormat="1" applyFont="1" applyFill="1" applyAlignment="1" applyProtection="1">
      <alignment vertical="top"/>
    </xf>
    <xf numFmtId="0" fontId="15" fillId="0" borderId="11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/>
    </xf>
    <xf numFmtId="164" fontId="15" fillId="0" borderId="4" xfId="1" applyNumberFormat="1" applyFont="1" applyFill="1" applyBorder="1" applyAlignment="1">
      <alignment horizontal="center"/>
    </xf>
    <xf numFmtId="166" fontId="15" fillId="0" borderId="12" xfId="1" applyNumberFormat="1" applyFont="1" applyFill="1" applyBorder="1" applyAlignment="1">
      <alignment horizontal="center"/>
    </xf>
    <xf numFmtId="3" fontId="15" fillId="0" borderId="5" xfId="0" applyNumberFormat="1" applyFont="1" applyFill="1" applyBorder="1" applyAlignment="1">
      <alignment horizontal="center"/>
    </xf>
    <xf numFmtId="3" fontId="15" fillId="0" borderId="1" xfId="0" applyNumberFormat="1" applyFont="1" applyFill="1" applyBorder="1" applyAlignment="1">
      <alignment horizontal="center"/>
    </xf>
    <xf numFmtId="3" fontId="15" fillId="0" borderId="6" xfId="0" applyNumberFormat="1" applyFont="1" applyFill="1" applyBorder="1" applyAlignment="1">
      <alignment horizontal="center"/>
    </xf>
    <xf numFmtId="3" fontId="15" fillId="0" borderId="5" xfId="0" applyNumberFormat="1" applyFont="1" applyFill="1" applyBorder="1" applyAlignment="1">
      <alignment horizontal="centerContinuous"/>
    </xf>
    <xf numFmtId="3" fontId="22" fillId="0" borderId="6" xfId="0" applyNumberFormat="1" applyFont="1" applyFill="1" applyBorder="1" applyAlignment="1">
      <alignment horizontal="centerContinuous"/>
    </xf>
    <xf numFmtId="3" fontId="15" fillId="0" borderId="4" xfId="0" applyNumberFormat="1" applyFont="1" applyFill="1" applyBorder="1" applyAlignment="1">
      <alignment horizontal="center"/>
    </xf>
    <xf numFmtId="3" fontId="22" fillId="0" borderId="1" xfId="0" applyNumberFormat="1" applyFont="1" applyFill="1" applyBorder="1" applyAlignment="1">
      <alignment horizontal="centerContinuous"/>
    </xf>
    <xf numFmtId="3" fontId="15" fillId="0" borderId="11" xfId="0" applyNumberFormat="1" applyFont="1" applyFill="1" applyBorder="1" applyAlignment="1">
      <alignment horizontal="center"/>
    </xf>
    <xf numFmtId="3" fontId="15" fillId="0" borderId="2" xfId="0" applyNumberFormat="1" applyFont="1" applyFill="1" applyBorder="1" applyAlignment="1">
      <alignment horizontal="center"/>
    </xf>
    <xf numFmtId="164" fontId="3" fillId="0" borderId="4" xfId="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22" fillId="0" borderId="7" xfId="0" applyFont="1" applyFill="1" applyBorder="1" applyAlignment="1">
      <alignment horizontal="center"/>
    </xf>
    <xf numFmtId="0" fontId="22" fillId="0" borderId="8" xfId="0" applyFont="1" applyFill="1" applyBorder="1" applyAlignment="1">
      <alignment horizontal="center"/>
    </xf>
    <xf numFmtId="164" fontId="15" fillId="0" borderId="15" xfId="1" applyNumberFormat="1" applyFont="1" applyFill="1" applyBorder="1" applyAlignment="1">
      <alignment horizontal="center"/>
    </xf>
    <xf numFmtId="166" fontId="15" fillId="0" borderId="8" xfId="1" applyNumberFormat="1" applyFont="1" applyFill="1" applyBorder="1" applyAlignment="1">
      <alignment horizontal="center"/>
    </xf>
    <xf numFmtId="3" fontId="15" fillId="0" borderId="12" xfId="0" applyNumberFormat="1" applyFont="1" applyFill="1" applyBorder="1" applyAlignment="1">
      <alignment horizontal="center"/>
    </xf>
    <xf numFmtId="3" fontId="22" fillId="0" borderId="11" xfId="0" applyNumberFormat="1" applyFont="1" applyFill="1" applyBorder="1" applyAlignment="1">
      <alignment horizontal="center"/>
    </xf>
    <xf numFmtId="3" fontId="22" fillId="0" borderId="12" xfId="0" applyNumberFormat="1" applyFont="1" applyFill="1" applyBorder="1" applyAlignment="1">
      <alignment horizontal="center"/>
    </xf>
    <xf numFmtId="3" fontId="22" fillId="0" borderId="2" xfId="0" applyNumberFormat="1" applyFont="1" applyFill="1" applyBorder="1" applyAlignment="1">
      <alignment horizontal="center"/>
    </xf>
    <xf numFmtId="3" fontId="22" fillId="0" borderId="4" xfId="0" applyNumberFormat="1" applyFont="1" applyFill="1" applyBorder="1" applyAlignment="1">
      <alignment horizontal="center"/>
    </xf>
    <xf numFmtId="164" fontId="4" fillId="0" borderId="4" xfId="1" applyNumberFormat="1" applyFont="1" applyFill="1" applyBorder="1" applyAlignment="1">
      <alignment horizontal="center"/>
    </xf>
    <xf numFmtId="0" fontId="4" fillId="0" borderId="9" xfId="0" applyFont="1" applyFill="1" applyBorder="1"/>
    <xf numFmtId="0" fontId="4" fillId="0" borderId="10" xfId="0" applyFont="1" applyFill="1" applyBorder="1"/>
    <xf numFmtId="4" fontId="4" fillId="0" borderId="0" xfId="0" applyNumberFormat="1" applyFont="1" applyFill="1"/>
    <xf numFmtId="166" fontId="4" fillId="0" borderId="10" xfId="1" applyNumberFormat="1" applyFont="1" applyFill="1" applyBorder="1"/>
    <xf numFmtId="3" fontId="4" fillId="0" borderId="9" xfId="0" applyNumberFormat="1" applyFont="1" applyFill="1" applyBorder="1"/>
    <xf numFmtId="3" fontId="4" fillId="0" borderId="10" xfId="0" applyNumberFormat="1" applyFont="1" applyFill="1" applyBorder="1"/>
    <xf numFmtId="3" fontId="4" fillId="0" borderId="14" xfId="0" applyNumberFormat="1" applyFont="1" applyFill="1" applyBorder="1"/>
    <xf numFmtId="164" fontId="4" fillId="0" borderId="14" xfId="1" applyNumberFormat="1" applyFont="1" applyFill="1" applyBorder="1"/>
    <xf numFmtId="0" fontId="4" fillId="0" borderId="9" xfId="0" applyFont="1" applyFill="1" applyBorder="1" applyAlignment="1">
      <alignment horizontal="center"/>
    </xf>
    <xf numFmtId="0" fontId="21" fillId="0" borderId="0" xfId="0" applyFont="1" applyFill="1" applyBorder="1"/>
    <xf numFmtId="0" fontId="21" fillId="0" borderId="0" xfId="0" applyFont="1" applyFill="1"/>
    <xf numFmtId="166" fontId="4" fillId="0" borderId="0" xfId="1" applyNumberFormat="1" applyFont="1" applyFill="1"/>
    <xf numFmtId="3" fontId="4" fillId="0" borderId="0" xfId="0" applyNumberFormat="1" applyFont="1" applyFill="1"/>
    <xf numFmtId="0" fontId="3" fillId="0" borderId="5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5" fillId="0" borderId="0" xfId="0" applyFont="1" applyFill="1" applyBorder="1" applyAlignment="1"/>
    <xf numFmtId="0" fontId="4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64" fontId="4" fillId="0" borderId="5" xfId="1" applyNumberFormat="1" applyFont="1" applyFill="1" applyBorder="1"/>
    <xf numFmtId="164" fontId="4" fillId="0" borderId="1" xfId="1" applyNumberFormat="1" applyFont="1" applyFill="1" applyBorder="1"/>
    <xf numFmtId="164" fontId="4" fillId="0" borderId="6" xfId="1" applyNumberFormat="1" applyFont="1" applyFill="1" applyBorder="1"/>
    <xf numFmtId="0" fontId="4" fillId="0" borderId="9" xfId="0" applyFont="1" applyFill="1" applyBorder="1" applyAlignment="1">
      <alignment horizontal="left" vertical="center" wrapText="1"/>
    </xf>
    <xf numFmtId="164" fontId="4" fillId="0" borderId="7" xfId="1" applyNumberFormat="1" applyFont="1" applyFill="1" applyBorder="1"/>
    <xf numFmtId="164" fontId="4" fillId="0" borderId="3" xfId="1" applyNumberFormat="1" applyFont="1" applyFill="1" applyBorder="1"/>
    <xf numFmtId="164" fontId="4" fillId="0" borderId="8" xfId="1" applyNumberFormat="1" applyFont="1" applyFill="1" applyBorder="1"/>
    <xf numFmtId="0" fontId="4" fillId="0" borderId="1" xfId="0" applyFont="1" applyFill="1" applyBorder="1" applyAlignment="1">
      <alignment horizontal="left" vertical="center" wrapText="1"/>
    </xf>
    <xf numFmtId="165" fontId="4" fillId="0" borderId="5" xfId="1" applyNumberFormat="1" applyFont="1" applyFill="1" applyBorder="1"/>
    <xf numFmtId="165" fontId="4" fillId="0" borderId="0" xfId="1" applyNumberFormat="1" applyFont="1" applyFill="1" applyBorder="1"/>
    <xf numFmtId="0" fontId="3" fillId="0" borderId="5" xfId="0" applyFont="1" applyFill="1" applyBorder="1" applyAlignment="1">
      <alignment horizontal="centerContinuous" vertical="top"/>
    </xf>
    <xf numFmtId="0" fontId="3" fillId="0" borderId="1" xfId="0" applyFont="1" applyFill="1" applyBorder="1" applyAlignment="1">
      <alignment horizontal="centerContinuous" vertical="top"/>
    </xf>
    <xf numFmtId="0" fontId="3" fillId="0" borderId="6" xfId="0" applyFont="1" applyFill="1" applyBorder="1" applyAlignment="1">
      <alignment horizontal="centerContinuous" vertical="top"/>
    </xf>
    <xf numFmtId="0" fontId="4" fillId="0" borderId="3" xfId="0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left" vertical="center" wrapText="1"/>
    </xf>
    <xf numFmtId="164" fontId="4" fillId="0" borderId="0" xfId="1" applyNumberFormat="1" applyFont="1" applyFill="1" applyBorder="1" applyAlignment="1">
      <alignment horizontal="left" vertical="center" wrapText="1"/>
    </xf>
    <xf numFmtId="166" fontId="4" fillId="0" borderId="0" xfId="1" applyNumberFormat="1" applyFont="1" applyFill="1" applyBorder="1" applyAlignment="1">
      <alignment horizontal="left" vertical="center" wrapText="1"/>
    </xf>
    <xf numFmtId="166" fontId="4" fillId="0" borderId="9" xfId="1" applyNumberFormat="1" applyFont="1" applyFill="1" applyBorder="1"/>
    <xf numFmtId="166" fontId="4" fillId="0" borderId="0" xfId="1" applyNumberFormat="1" applyFont="1" applyFill="1" applyBorder="1"/>
    <xf numFmtId="166" fontId="4" fillId="0" borderId="0" xfId="0" applyNumberFormat="1" applyFont="1" applyFill="1"/>
    <xf numFmtId="164" fontId="4" fillId="0" borderId="3" xfId="1" applyNumberFormat="1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Continuous" vertical="center" wrapText="1"/>
    </xf>
    <xf numFmtId="0" fontId="3" fillId="0" borderId="2" xfId="0" applyFont="1" applyFill="1" applyBorder="1" applyAlignment="1">
      <alignment horizontal="centerContinuous" vertical="center" wrapText="1"/>
    </xf>
    <xf numFmtId="0" fontId="3" fillId="0" borderId="12" xfId="0" applyFont="1" applyFill="1" applyBorder="1" applyAlignment="1">
      <alignment horizontal="centerContinuous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Continuous" vertical="center" wrapText="1"/>
    </xf>
    <xf numFmtId="0" fontId="4" fillId="0" borderId="3" xfId="0" applyFont="1" applyFill="1" applyBorder="1" applyAlignment="1">
      <alignment horizontal="centerContinuous" vertical="center" wrapText="1"/>
    </xf>
    <xf numFmtId="0" fontId="4" fillId="0" borderId="8" xfId="0" applyFont="1" applyFill="1" applyBorder="1" applyAlignment="1">
      <alignment horizontal="centerContinuous" vertical="center" wrapText="1"/>
    </xf>
    <xf numFmtId="165" fontId="4" fillId="0" borderId="1" xfId="1" applyNumberFormat="1" applyFont="1" applyFill="1" applyBorder="1"/>
    <xf numFmtId="165" fontId="4" fillId="0" borderId="6" xfId="1" applyNumberFormat="1" applyFont="1" applyFill="1" applyBorder="1"/>
    <xf numFmtId="165" fontId="4" fillId="0" borderId="9" xfId="1" applyNumberFormat="1" applyFont="1" applyFill="1" applyBorder="1"/>
    <xf numFmtId="165" fontId="4" fillId="0" borderId="10" xfId="1" applyNumberFormat="1" applyFont="1" applyFill="1" applyBorder="1"/>
    <xf numFmtId="164" fontId="4" fillId="0" borderId="0" xfId="0" applyNumberFormat="1" applyFont="1" applyFill="1"/>
    <xf numFmtId="165" fontId="4" fillId="0" borderId="7" xfId="1" applyNumberFormat="1" applyFont="1" applyFill="1" applyBorder="1"/>
    <xf numFmtId="165" fontId="4" fillId="0" borderId="3" xfId="1" applyNumberFormat="1" applyFont="1" applyFill="1" applyBorder="1"/>
    <xf numFmtId="165" fontId="4" fillId="0" borderId="8" xfId="1" applyNumberFormat="1" applyFont="1" applyFill="1" applyBorder="1"/>
    <xf numFmtId="0" fontId="20" fillId="0" borderId="0" xfId="0" applyFont="1" applyFill="1"/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64" fontId="4" fillId="0" borderId="11" xfId="1" applyNumberFormat="1" applyFont="1" applyFill="1" applyBorder="1"/>
    <xf numFmtId="165" fontId="4" fillId="0" borderId="11" xfId="1" applyNumberFormat="1" applyFont="1" applyFill="1" applyBorder="1"/>
    <xf numFmtId="165" fontId="4" fillId="0" borderId="2" xfId="1" applyNumberFormat="1" applyFont="1" applyFill="1" applyBorder="1"/>
    <xf numFmtId="165" fontId="4" fillId="0" borderId="12" xfId="1" applyNumberFormat="1" applyFont="1" applyFill="1" applyBorder="1"/>
    <xf numFmtId="0" fontId="5" fillId="0" borderId="0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165" fontId="4" fillId="0" borderId="7" xfId="0" applyNumberFormat="1" applyFont="1" applyFill="1" applyBorder="1"/>
    <xf numFmtId="165" fontId="4" fillId="0" borderId="3" xfId="0" applyNumberFormat="1" applyFont="1" applyFill="1" applyBorder="1"/>
    <xf numFmtId="165" fontId="4" fillId="0" borderId="8" xfId="0" applyNumberFormat="1" applyFont="1" applyFill="1" applyBorder="1"/>
    <xf numFmtId="44" fontId="3" fillId="0" borderId="10" xfId="2" applyFont="1" applyFill="1" applyBorder="1" applyAlignment="1">
      <alignment horizontal="left" vertical="center"/>
    </xf>
    <xf numFmtId="44" fontId="3" fillId="0" borderId="8" xfId="2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44" fontId="3" fillId="0" borderId="0" xfId="2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167" fontId="4" fillId="0" borderId="10" xfId="0" applyNumberFormat="1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65" fontId="4" fillId="0" borderId="9" xfId="0" applyNumberFormat="1" applyFont="1" applyFill="1" applyBorder="1" applyAlignment="1">
      <alignment horizontal="right" indent="5"/>
    </xf>
    <xf numFmtId="165" fontId="4" fillId="0" borderId="0" xfId="0" applyNumberFormat="1" applyFont="1" applyFill="1" applyBorder="1" applyAlignment="1">
      <alignment horizontal="right" indent="5"/>
    </xf>
    <xf numFmtId="165" fontId="4" fillId="0" borderId="10" xfId="0" applyNumberFormat="1" applyFont="1" applyFill="1" applyBorder="1" applyAlignment="1">
      <alignment horizontal="right" indent="5"/>
    </xf>
    <xf numFmtId="44" fontId="3" fillId="0" borderId="0" xfId="2" applyFont="1" applyFill="1" applyBorder="1" applyAlignment="1">
      <alignment vertical="center"/>
    </xf>
    <xf numFmtId="167" fontId="4" fillId="0" borderId="0" xfId="0" applyNumberFormat="1" applyFont="1" applyFill="1" applyBorder="1" applyAlignment="1">
      <alignment horizontal="left" vertical="center" wrapText="1"/>
    </xf>
    <xf numFmtId="165" fontId="4" fillId="0" borderId="9" xfId="3" applyNumberFormat="1" applyFont="1" applyFill="1" applyBorder="1" applyAlignment="1">
      <alignment horizontal="right" vertical="center"/>
    </xf>
    <xf numFmtId="165" fontId="4" fillId="0" borderId="0" xfId="3" applyNumberFormat="1" applyFont="1" applyFill="1" applyBorder="1" applyAlignment="1">
      <alignment horizontal="right" vertical="center"/>
    </xf>
    <xf numFmtId="165" fontId="4" fillId="0" borderId="10" xfId="3" applyNumberFormat="1" applyFont="1" applyFill="1" applyBorder="1" applyAlignment="1">
      <alignment horizontal="right" vertical="center"/>
    </xf>
    <xf numFmtId="0" fontId="4" fillId="0" borderId="13" xfId="0" applyFont="1" applyFill="1" applyBorder="1"/>
    <xf numFmtId="0" fontId="4" fillId="0" borderId="14" xfId="0" applyFont="1" applyFill="1" applyBorder="1"/>
    <xf numFmtId="0" fontId="7" fillId="0" borderId="14" xfId="0" applyFont="1" applyFill="1" applyBorder="1"/>
    <xf numFmtId="0" fontId="4" fillId="0" borderId="11" xfId="0" applyFont="1" applyFill="1" applyBorder="1" applyAlignment="1">
      <alignment horizontal="center"/>
    </xf>
    <xf numFmtId="4" fontId="4" fillId="0" borderId="2" xfId="0" applyNumberFormat="1" applyFont="1" applyFill="1" applyBorder="1"/>
    <xf numFmtId="166" fontId="4" fillId="0" borderId="12" xfId="1" applyNumberFormat="1" applyFont="1" applyFill="1" applyBorder="1"/>
    <xf numFmtId="3" fontId="4" fillId="0" borderId="11" xfId="0" applyNumberFormat="1" applyFont="1" applyFill="1" applyBorder="1"/>
    <xf numFmtId="3" fontId="4" fillId="0" borderId="2" xfId="0" applyNumberFormat="1" applyFont="1" applyFill="1" applyBorder="1"/>
    <xf numFmtId="3" fontId="4" fillId="0" borderId="12" xfId="0" applyNumberFormat="1" applyFont="1" applyFill="1" applyBorder="1"/>
    <xf numFmtId="3" fontId="4" fillId="0" borderId="4" xfId="0" applyNumberFormat="1" applyFont="1" applyFill="1" applyBorder="1"/>
    <xf numFmtId="164" fontId="4" fillId="0" borderId="4" xfId="1" applyNumberFormat="1" applyFont="1" applyFill="1" applyBorder="1"/>
    <xf numFmtId="0" fontId="4" fillId="0" borderId="4" xfId="0" applyFont="1" applyFill="1" applyBorder="1"/>
    <xf numFmtId="169" fontId="4" fillId="0" borderId="9" xfId="1" applyNumberFormat="1" applyFont="1" applyBorder="1" applyAlignment="1"/>
    <xf numFmtId="169" fontId="4" fillId="0" borderId="0" xfId="1" applyNumberFormat="1" applyFont="1" applyBorder="1" applyAlignment="1"/>
    <xf numFmtId="169" fontId="4" fillId="0" borderId="5" xfId="1" applyNumberFormat="1" applyFont="1" applyBorder="1" applyAlignment="1"/>
    <xf numFmtId="169" fontId="4" fillId="0" borderId="1" xfId="1" applyNumberFormat="1" applyFont="1" applyBorder="1" applyAlignment="1"/>
    <xf numFmtId="169" fontId="4" fillId="0" borderId="6" xfId="1" applyNumberFormat="1" applyFont="1" applyBorder="1" applyAlignment="1"/>
    <xf numFmtId="169" fontId="4" fillId="0" borderId="10" xfId="1" applyNumberFormat="1" applyFont="1" applyBorder="1" applyAlignment="1"/>
    <xf numFmtId="0" fontId="11" fillId="0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righ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3" fillId="0" borderId="4" xfId="0" applyFont="1" applyFill="1" applyBorder="1"/>
    <xf numFmtId="164" fontId="3" fillId="0" borderId="11" xfId="1" applyNumberFormat="1" applyFont="1" applyFill="1" applyBorder="1"/>
    <xf numFmtId="164" fontId="3" fillId="0" borderId="2" xfId="1" applyNumberFormat="1" applyFont="1" applyFill="1" applyBorder="1"/>
    <xf numFmtId="164" fontId="3" fillId="0" borderId="12" xfId="1" applyNumberFormat="1" applyFont="1" applyFill="1" applyBorder="1"/>
    <xf numFmtId="165" fontId="3" fillId="0" borderId="11" xfId="3" applyNumberFormat="1" applyFont="1" applyFill="1" applyBorder="1" applyAlignment="1">
      <alignment horizontal="right" vertical="center"/>
    </xf>
    <xf numFmtId="165" fontId="3" fillId="0" borderId="2" xfId="3" applyNumberFormat="1" applyFont="1" applyFill="1" applyBorder="1" applyAlignment="1">
      <alignment horizontal="right" vertical="center"/>
    </xf>
    <xf numFmtId="165" fontId="3" fillId="0" borderId="12" xfId="3" applyNumberFormat="1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left" vertical="center"/>
    </xf>
    <xf numFmtId="0" fontId="3" fillId="0" borderId="11" xfId="0" applyFont="1" applyFill="1" applyBorder="1"/>
    <xf numFmtId="0" fontId="4" fillId="0" borderId="0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right" vertical="center" wrapText="1"/>
    </xf>
    <xf numFmtId="0" fontId="14" fillId="0" borderId="10" xfId="0" applyNumberFormat="1" applyFont="1" applyFill="1" applyBorder="1" applyAlignment="1" applyProtection="1">
      <alignment horizontal="right" wrapText="1"/>
    </xf>
    <xf numFmtId="0" fontId="14" fillId="0" borderId="7" xfId="0" applyNumberFormat="1" applyFont="1" applyFill="1" applyBorder="1" applyAlignment="1" applyProtection="1">
      <alignment horizontal="right" wrapText="1"/>
    </xf>
    <xf numFmtId="0" fontId="14" fillId="0" borderId="3" xfId="0" applyNumberFormat="1" applyFont="1" applyFill="1" applyBorder="1" applyAlignment="1" applyProtection="1">
      <alignment horizontal="right" wrapText="1"/>
    </xf>
    <xf numFmtId="0" fontId="14" fillId="0" borderId="8" xfId="0" applyNumberFormat="1" applyFont="1" applyFill="1" applyBorder="1" applyAlignment="1" applyProtection="1">
      <alignment horizontal="right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24" fillId="0" borderId="7" xfId="0" applyNumberFormat="1" applyFont="1" applyFill="1" applyBorder="1" applyAlignment="1" applyProtection="1">
      <alignment horizontal="right" wrapText="1"/>
    </xf>
    <xf numFmtId="0" fontId="24" fillId="0" borderId="3" xfId="0" applyNumberFormat="1" applyFont="1" applyFill="1" applyBorder="1" applyAlignment="1" applyProtection="1">
      <alignment horizontal="right" wrapText="1"/>
    </xf>
    <xf numFmtId="0" fontId="24" fillId="0" borderId="8" xfId="0" applyNumberFormat="1" applyFont="1" applyFill="1" applyBorder="1" applyAlignment="1" applyProtection="1">
      <alignment horizontal="right" wrapText="1"/>
    </xf>
    <xf numFmtId="0" fontId="3" fillId="0" borderId="5" xfId="0" applyFont="1" applyBorder="1" applyAlignment="1">
      <alignment horizontal="centerContinuous" vertical="center"/>
    </xf>
    <xf numFmtId="0" fontId="3" fillId="0" borderId="1" xfId="0" applyFont="1" applyBorder="1" applyAlignment="1">
      <alignment horizontal="centerContinuous" vertical="center"/>
    </xf>
    <xf numFmtId="0" fontId="3" fillId="0" borderId="6" xfId="0" applyFont="1" applyBorder="1" applyAlignment="1">
      <alignment horizontal="centerContinuous" vertic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0" fillId="0" borderId="0" xfId="0" applyNumberFormat="1" applyFont="1" applyFill="1" applyAlignment="1" applyProtection="1">
      <alignment horizontal="left" vertical="top"/>
    </xf>
    <xf numFmtId="0" fontId="7" fillId="0" borderId="0" xfId="0" applyNumberFormat="1" applyFont="1" applyFill="1" applyAlignment="1" applyProtection="1">
      <alignment vertical="top"/>
    </xf>
    <xf numFmtId="168" fontId="7" fillId="0" borderId="0" xfId="0" applyNumberFormat="1" applyFont="1" applyFill="1" applyAlignment="1" applyProtection="1">
      <alignment vertical="top"/>
    </xf>
    <xf numFmtId="164" fontId="3" fillId="0" borderId="11" xfId="1" applyNumberFormat="1" applyFont="1" applyFill="1" applyBorder="1" applyAlignment="1">
      <alignment horizontal="center"/>
    </xf>
    <xf numFmtId="3" fontId="3" fillId="0" borderId="5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3" fillId="0" borderId="6" xfId="0" applyNumberFormat="1" applyFont="1" applyFill="1" applyBorder="1" applyAlignment="1">
      <alignment horizontal="center"/>
    </xf>
    <xf numFmtId="0" fontId="10" fillId="0" borderId="11" xfId="5" applyNumberFormat="1" applyFont="1" applyFill="1" applyBorder="1" applyAlignment="1" applyProtection="1">
      <alignment horizontal="centerContinuous" vertical="top"/>
    </xf>
    <xf numFmtId="0" fontId="10" fillId="0" borderId="12" xfId="5" applyNumberFormat="1" applyFont="1" applyFill="1" applyBorder="1" applyAlignment="1" applyProtection="1">
      <alignment horizontal="centerContinuous" vertical="top"/>
    </xf>
    <xf numFmtId="3" fontId="3" fillId="0" borderId="4" xfId="0" applyNumberFormat="1" applyFont="1" applyFill="1" applyBorder="1" applyAlignment="1">
      <alignment horizontal="center"/>
    </xf>
    <xf numFmtId="3" fontId="3" fillId="0" borderId="5" xfId="0" applyNumberFormat="1" applyFont="1" applyFill="1" applyBorder="1" applyAlignment="1">
      <alignment horizontal="centerContinuous"/>
    </xf>
    <xf numFmtId="3" fontId="4" fillId="0" borderId="6" xfId="0" applyNumberFormat="1" applyFont="1" applyFill="1" applyBorder="1" applyAlignment="1">
      <alignment horizontal="centerContinuous"/>
    </xf>
    <xf numFmtId="3" fontId="4" fillId="0" borderId="1" xfId="0" applyNumberFormat="1" applyFont="1" applyFill="1" applyBorder="1" applyAlignment="1">
      <alignment horizontal="centerContinuous"/>
    </xf>
    <xf numFmtId="3" fontId="3" fillId="0" borderId="11" xfId="0" applyNumberFormat="1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center"/>
    </xf>
    <xf numFmtId="3" fontId="3" fillId="0" borderId="12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164" fontId="3" fillId="0" borderId="7" xfId="1" applyNumberFormat="1" applyFont="1" applyFill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3" fontId="4" fillId="0" borderId="12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7" xfId="0" applyFont="1" applyFill="1" applyBorder="1"/>
    <xf numFmtId="164" fontId="4" fillId="0" borderId="16" xfId="1" applyNumberFormat="1" applyFont="1" applyFill="1" applyBorder="1"/>
    <xf numFmtId="3" fontId="4" fillId="0" borderId="16" xfId="0" applyNumberFormat="1" applyFont="1" applyFill="1" applyBorder="1"/>
    <xf numFmtId="3" fontId="4" fillId="0" borderId="18" xfId="0" applyNumberFormat="1" applyFont="1" applyFill="1" applyBorder="1"/>
    <xf numFmtId="3" fontId="4" fillId="0" borderId="17" xfId="0" applyNumberFormat="1" applyFont="1" applyFill="1" applyBorder="1"/>
    <xf numFmtId="0" fontId="4" fillId="0" borderId="18" xfId="0" applyFont="1" applyFill="1" applyBorder="1"/>
    <xf numFmtId="3" fontId="4" fillId="0" borderId="19" xfId="0" applyNumberFormat="1" applyFont="1" applyFill="1" applyBorder="1"/>
    <xf numFmtId="0" fontId="4" fillId="0" borderId="5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6" xfId="0" applyFont="1" applyBorder="1" applyAlignment="1">
      <alignment horizontal="centerContinuous" vertical="center" wrapText="1"/>
    </xf>
    <xf numFmtId="0" fontId="20" fillId="0" borderId="0" xfId="0" applyFont="1"/>
    <xf numFmtId="0" fontId="7" fillId="0" borderId="0" xfId="0" applyFont="1" applyBorder="1" applyAlignment="1">
      <alignment horizontal="center" vertical="center"/>
    </xf>
    <xf numFmtId="0" fontId="10" fillId="0" borderId="0" xfId="0" applyFont="1"/>
    <xf numFmtId="0" fontId="23" fillId="0" borderId="0" xfId="0" applyFont="1"/>
    <xf numFmtId="1" fontId="20" fillId="0" borderId="0" xfId="0" applyNumberFormat="1" applyFont="1"/>
    <xf numFmtId="165" fontId="3" fillId="0" borderId="5" xfId="1" applyNumberFormat="1" applyFont="1" applyBorder="1"/>
    <xf numFmtId="165" fontId="3" fillId="0" borderId="1" xfId="1" applyNumberFormat="1" applyFont="1" applyBorder="1"/>
    <xf numFmtId="165" fontId="3" fillId="0" borderId="6" xfId="1" applyNumberFormat="1" applyFont="1" applyBorder="1"/>
    <xf numFmtId="0" fontId="4" fillId="0" borderId="2" xfId="0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0" fontId="10" fillId="0" borderId="0" xfId="0" applyFont="1" applyBorder="1"/>
    <xf numFmtId="1" fontId="20" fillId="2" borderId="0" xfId="0" applyNumberFormat="1" applyFont="1" applyFill="1" applyBorder="1"/>
    <xf numFmtId="0" fontId="20" fillId="2" borderId="0" xfId="0" applyFont="1" applyFill="1" applyBorder="1" applyAlignment="1">
      <alignment horizontal="centerContinuous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64" fontId="15" fillId="0" borderId="11" xfId="1" applyNumberFormat="1" applyFont="1" applyFill="1" applyBorder="1" applyAlignment="1">
      <alignment horizontal="center"/>
    </xf>
    <xf numFmtId="164" fontId="15" fillId="0" borderId="7" xfId="1" applyNumberFormat="1" applyFont="1" applyFill="1" applyBorder="1" applyAlignment="1">
      <alignment horizontal="center"/>
    </xf>
    <xf numFmtId="169" fontId="4" fillId="0" borderId="5" xfId="1" applyNumberFormat="1" applyFont="1" applyFill="1" applyBorder="1"/>
    <xf numFmtId="169" fontId="4" fillId="0" borderId="1" xfId="1" applyNumberFormat="1" applyFont="1" applyFill="1" applyBorder="1"/>
    <xf numFmtId="169" fontId="4" fillId="0" borderId="6" xfId="1" applyNumberFormat="1" applyFont="1" applyFill="1" applyBorder="1"/>
    <xf numFmtId="169" fontId="4" fillId="0" borderId="9" xfId="1" applyNumberFormat="1" applyFont="1" applyFill="1" applyBorder="1"/>
    <xf numFmtId="169" fontId="4" fillId="0" borderId="0" xfId="1" applyNumberFormat="1" applyFont="1" applyFill="1" applyBorder="1"/>
    <xf numFmtId="169" fontId="4" fillId="0" borderId="10" xfId="1" applyNumberFormat="1" applyFont="1" applyFill="1" applyBorder="1"/>
    <xf numFmtId="169" fontId="4" fillId="0" borderId="7" xfId="1" applyNumberFormat="1" applyFont="1" applyFill="1" applyBorder="1"/>
    <xf numFmtId="169" fontId="4" fillId="0" borderId="3" xfId="1" applyNumberFormat="1" applyFont="1" applyFill="1" applyBorder="1"/>
    <xf numFmtId="169" fontId="4" fillId="0" borderId="8" xfId="1" applyNumberFormat="1" applyFont="1" applyFill="1" applyBorder="1"/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right" wrapText="1"/>
    </xf>
    <xf numFmtId="0" fontId="28" fillId="0" borderId="1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30" fillId="0" borderId="0" xfId="0" applyFont="1" applyFill="1"/>
    <xf numFmtId="0" fontId="30" fillId="0" borderId="0" xfId="0" applyFont="1" applyFill="1" applyBorder="1"/>
    <xf numFmtId="0" fontId="0" fillId="0" borderId="0" xfId="0" applyFont="1" applyFill="1"/>
    <xf numFmtId="0" fontId="25" fillId="0" borderId="9" xfId="0" applyFont="1" applyFill="1" applyBorder="1" applyAlignment="1">
      <alignment horizontal="center" vertical="center"/>
    </xf>
    <xf numFmtId="0" fontId="0" fillId="0" borderId="0" xfId="0" applyFont="1"/>
    <xf numFmtId="0" fontId="30" fillId="0" borderId="0" xfId="0" applyFont="1"/>
    <xf numFmtId="0" fontId="30" fillId="0" borderId="0" xfId="0" applyFont="1" applyBorder="1"/>
    <xf numFmtId="0" fontId="22" fillId="0" borderId="0" xfId="0" applyFont="1"/>
    <xf numFmtId="0" fontId="15" fillId="0" borderId="0" xfId="0" applyFont="1"/>
    <xf numFmtId="0" fontId="22" fillId="0" borderId="0" xfId="0" applyFont="1" applyAlignment="1"/>
    <xf numFmtId="164" fontId="22" fillId="0" borderId="0" xfId="1" applyNumberFormat="1" applyFont="1" applyBorder="1"/>
    <xf numFmtId="0" fontId="29" fillId="0" borderId="0" xfId="0" applyFont="1" applyBorder="1" applyAlignment="1"/>
    <xf numFmtId="0" fontId="22" fillId="0" borderId="7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164" fontId="22" fillId="0" borderId="9" xfId="1" applyNumberFormat="1" applyFont="1" applyBorder="1"/>
    <xf numFmtId="164" fontId="22" fillId="0" borderId="10" xfId="1" applyNumberFormat="1" applyFont="1" applyBorder="1"/>
    <xf numFmtId="165" fontId="22" fillId="0" borderId="5" xfId="1" applyNumberFormat="1" applyFont="1" applyBorder="1"/>
    <xf numFmtId="165" fontId="22" fillId="0" borderId="1" xfId="1" applyNumberFormat="1" applyFont="1" applyBorder="1"/>
    <xf numFmtId="165" fontId="22" fillId="0" borderId="6" xfId="1" applyNumberFormat="1" applyFont="1" applyBorder="1"/>
    <xf numFmtId="165" fontId="22" fillId="0" borderId="9" xfId="1" applyNumberFormat="1" applyFont="1" applyBorder="1"/>
    <xf numFmtId="165" fontId="22" fillId="0" borderId="0" xfId="1" applyNumberFormat="1" applyFont="1" applyBorder="1"/>
    <xf numFmtId="165" fontId="22" fillId="0" borderId="10" xfId="1" applyNumberFormat="1" applyFont="1" applyBorder="1"/>
    <xf numFmtId="165" fontId="22" fillId="0" borderId="7" xfId="1" applyNumberFormat="1" applyFont="1" applyBorder="1"/>
    <xf numFmtId="165" fontId="22" fillId="0" borderId="3" xfId="1" applyNumberFormat="1" applyFont="1" applyBorder="1"/>
    <xf numFmtId="165" fontId="22" fillId="0" borderId="8" xfId="1" applyNumberFormat="1" applyFont="1" applyBorder="1"/>
    <xf numFmtId="164" fontId="22" fillId="0" borderId="7" xfId="1" applyNumberFormat="1" applyFont="1" applyBorder="1"/>
    <xf numFmtId="164" fontId="22" fillId="0" borderId="3" xfId="1" applyNumberFormat="1" applyFont="1" applyBorder="1"/>
    <xf numFmtId="164" fontId="22" fillId="0" borderId="8" xfId="1" applyNumberFormat="1" applyFont="1" applyBorder="1"/>
    <xf numFmtId="164" fontId="22" fillId="0" borderId="0" xfId="1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Border="1"/>
    <xf numFmtId="0" fontId="15" fillId="0" borderId="10" xfId="0" applyFont="1" applyBorder="1" applyAlignment="1">
      <alignment horizontal="center"/>
    </xf>
    <xf numFmtId="165" fontId="22" fillId="0" borderId="9" xfId="1" applyNumberFormat="1" applyFont="1" applyBorder="1" applyAlignment="1">
      <alignment horizontal="right"/>
    </xf>
    <xf numFmtId="165" fontId="22" fillId="0" borderId="0" xfId="1" applyNumberFormat="1" applyFont="1" applyBorder="1" applyAlignment="1">
      <alignment horizontal="right"/>
    </xf>
    <xf numFmtId="165" fontId="22" fillId="0" borderId="10" xfId="1" applyNumberFormat="1" applyFont="1" applyBorder="1" applyAlignment="1">
      <alignment horizontal="right"/>
    </xf>
    <xf numFmtId="0" fontId="28" fillId="0" borderId="3" xfId="0" applyFont="1" applyFill="1" applyBorder="1" applyAlignment="1">
      <alignment vertical="center"/>
    </xf>
    <xf numFmtId="165" fontId="22" fillId="0" borderId="7" xfId="1" applyNumberFormat="1" applyFont="1" applyBorder="1" applyAlignment="1">
      <alignment horizontal="right"/>
    </xf>
    <xf numFmtId="165" fontId="22" fillId="0" borderId="3" xfId="1" applyNumberFormat="1" applyFont="1" applyBorder="1" applyAlignment="1">
      <alignment horizontal="right"/>
    </xf>
    <xf numFmtId="165" fontId="22" fillId="0" borderId="8" xfId="1" applyNumberFormat="1" applyFont="1" applyBorder="1" applyAlignment="1">
      <alignment horizontal="right"/>
    </xf>
    <xf numFmtId="0" fontId="29" fillId="0" borderId="0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165" fontId="22" fillId="0" borderId="9" xfId="0" applyNumberFormat="1" applyFont="1" applyBorder="1"/>
    <xf numFmtId="165" fontId="22" fillId="0" borderId="0" xfId="0" applyNumberFormat="1" applyFont="1" applyBorder="1"/>
    <xf numFmtId="165" fontId="22" fillId="0" borderId="10" xfId="0" applyNumberFormat="1" applyFont="1" applyBorder="1"/>
    <xf numFmtId="165" fontId="22" fillId="0" borderId="7" xfId="0" applyNumberFormat="1" applyFont="1" applyBorder="1"/>
    <xf numFmtId="165" fontId="22" fillId="0" borderId="3" xfId="0" applyNumberFormat="1" applyFont="1" applyBorder="1"/>
    <xf numFmtId="165" fontId="22" fillId="0" borderId="8" xfId="0" applyNumberFormat="1" applyFont="1" applyBorder="1"/>
    <xf numFmtId="0" fontId="31" fillId="0" borderId="11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165" fontId="22" fillId="0" borderId="5" xfId="0" applyNumberFormat="1" applyFont="1" applyFill="1" applyBorder="1"/>
    <xf numFmtId="165" fontId="22" fillId="0" borderId="1" xfId="0" applyNumberFormat="1" applyFont="1" applyFill="1" applyBorder="1"/>
    <xf numFmtId="165" fontId="22" fillId="0" borderId="6" xfId="0" applyNumberFormat="1" applyFont="1" applyFill="1" applyBorder="1"/>
    <xf numFmtId="165" fontId="22" fillId="0" borderId="9" xfId="0" applyNumberFormat="1" applyFont="1" applyFill="1" applyBorder="1"/>
    <xf numFmtId="165" fontId="22" fillId="0" borderId="0" xfId="0" applyNumberFormat="1" applyFont="1" applyFill="1" applyBorder="1"/>
    <xf numFmtId="165" fontId="22" fillId="0" borderId="10" xfId="0" applyNumberFormat="1" applyFont="1" applyFill="1" applyBorder="1"/>
    <xf numFmtId="165" fontId="22" fillId="0" borderId="11" xfId="0" applyNumberFormat="1" applyFont="1" applyFill="1" applyBorder="1"/>
    <xf numFmtId="165" fontId="22" fillId="0" borderId="2" xfId="0" applyNumberFormat="1" applyFont="1" applyFill="1" applyBorder="1"/>
    <xf numFmtId="165" fontId="22" fillId="0" borderId="12" xfId="0" applyNumberFormat="1" applyFont="1" applyFill="1" applyBorder="1"/>
    <xf numFmtId="0" fontId="17" fillId="0" borderId="0" xfId="0" applyFont="1" applyFill="1"/>
    <xf numFmtId="0" fontId="33" fillId="0" borderId="0" xfId="0" applyFont="1" applyFill="1"/>
    <xf numFmtId="0" fontId="33" fillId="0" borderId="0" xfId="0" applyFont="1" applyFill="1" applyBorder="1"/>
    <xf numFmtId="0" fontId="33" fillId="0" borderId="10" xfId="0" applyFont="1" applyFill="1" applyBorder="1"/>
    <xf numFmtId="164" fontId="11" fillId="0" borderId="11" xfId="1" applyNumberFormat="1" applyFont="1" applyFill="1" applyBorder="1" applyAlignment="1">
      <alignment vertical="center"/>
    </xf>
    <xf numFmtId="164" fontId="11" fillId="0" borderId="2" xfId="1" applyNumberFormat="1" applyFont="1" applyFill="1" applyBorder="1" applyAlignment="1">
      <alignment vertical="center"/>
    </xf>
    <xf numFmtId="164" fontId="11" fillId="0" borderId="12" xfId="1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4" fillId="0" borderId="4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/>
    </xf>
    <xf numFmtId="0" fontId="17" fillId="2" borderId="12" xfId="0" applyFont="1" applyFill="1" applyBorder="1" applyAlignment="1">
      <alignment horizontal="center"/>
    </xf>
    <xf numFmtId="164" fontId="17" fillId="2" borderId="11" xfId="1" applyNumberFormat="1" applyFont="1" applyFill="1" applyBorder="1" applyAlignment="1">
      <alignment horizontal="center"/>
    </xf>
    <xf numFmtId="3" fontId="17" fillId="2" borderId="5" xfId="0" applyNumberFormat="1" applyFont="1" applyFill="1" applyBorder="1" applyAlignment="1">
      <alignment horizontal="center"/>
    </xf>
    <xf numFmtId="3" fontId="17" fillId="2" borderId="1" xfId="0" applyNumberFormat="1" applyFont="1" applyFill="1" applyBorder="1" applyAlignment="1">
      <alignment horizontal="center"/>
    </xf>
    <xf numFmtId="3" fontId="17" fillId="2" borderId="6" xfId="0" applyNumberFormat="1" applyFont="1" applyFill="1" applyBorder="1" applyAlignment="1">
      <alignment horizontal="center"/>
    </xf>
    <xf numFmtId="0" fontId="36" fillId="2" borderId="11" xfId="5" applyNumberFormat="1" applyFont="1" applyFill="1" applyBorder="1" applyAlignment="1" applyProtection="1">
      <alignment horizontal="centerContinuous" vertical="top"/>
    </xf>
    <xf numFmtId="0" fontId="36" fillId="2" borderId="12" xfId="5" applyNumberFormat="1" applyFont="1" applyFill="1" applyBorder="1" applyAlignment="1" applyProtection="1">
      <alignment horizontal="centerContinuous" vertical="top"/>
    </xf>
    <xf numFmtId="3" fontId="17" fillId="2" borderId="4" xfId="0" applyNumberFormat="1" applyFont="1" applyFill="1" applyBorder="1" applyAlignment="1">
      <alignment horizontal="center"/>
    </xf>
    <xf numFmtId="3" fontId="17" fillId="2" borderId="5" xfId="0" applyNumberFormat="1" applyFont="1" applyFill="1" applyBorder="1" applyAlignment="1">
      <alignment horizontal="centerContinuous"/>
    </xf>
    <xf numFmtId="3" fontId="33" fillId="2" borderId="6" xfId="0" applyNumberFormat="1" applyFont="1" applyFill="1" applyBorder="1" applyAlignment="1">
      <alignment horizontal="centerContinuous"/>
    </xf>
    <xf numFmtId="0" fontId="33" fillId="2" borderId="0" xfId="0" applyFont="1" applyFill="1"/>
    <xf numFmtId="3" fontId="33" fillId="2" borderId="1" xfId="0" applyNumberFormat="1" applyFont="1" applyFill="1" applyBorder="1" applyAlignment="1">
      <alignment horizontal="centerContinuous"/>
    </xf>
    <xf numFmtId="3" fontId="17" fillId="2" borderId="11" xfId="0" applyNumberFormat="1" applyFont="1" applyFill="1" applyBorder="1" applyAlignment="1">
      <alignment horizontal="center"/>
    </xf>
    <xf numFmtId="3" fontId="17" fillId="2" borderId="2" xfId="0" applyNumberFormat="1" applyFont="1" applyFill="1" applyBorder="1" applyAlignment="1">
      <alignment horizontal="center"/>
    </xf>
    <xf numFmtId="0" fontId="33" fillId="2" borderId="0" xfId="0" applyFont="1" applyFill="1" applyBorder="1" applyAlignment="1">
      <alignment horizontal="center"/>
    </xf>
    <xf numFmtId="0" fontId="33" fillId="2" borderId="0" xfId="0" applyFont="1" applyFill="1" applyAlignment="1">
      <alignment horizontal="center"/>
    </xf>
    <xf numFmtId="0" fontId="7" fillId="2" borderId="0" xfId="5" applyNumberFormat="1" applyFont="1" applyFill="1" applyAlignment="1" applyProtection="1">
      <alignment horizontal="left" vertical="top"/>
    </xf>
    <xf numFmtId="166" fontId="4" fillId="0" borderId="6" xfId="1" applyNumberFormat="1" applyFont="1" applyBorder="1" applyAlignment="1">
      <alignment horizontal="left" indent="1"/>
    </xf>
    <xf numFmtId="166" fontId="4" fillId="0" borderId="5" xfId="1" applyNumberFormat="1" applyFont="1" applyBorder="1"/>
    <xf numFmtId="0" fontId="38" fillId="0" borderId="9" xfId="0" applyFont="1" applyFill="1" applyBorder="1" applyAlignment="1">
      <alignment vertical="center" wrapText="1"/>
    </xf>
    <xf numFmtId="0" fontId="27" fillId="0" borderId="0" xfId="0" applyFont="1" applyBorder="1" applyAlignment="1">
      <alignment vertical="center" wrapText="1"/>
    </xf>
    <xf numFmtId="0" fontId="27" fillId="0" borderId="10" xfId="0" applyFont="1" applyBorder="1" applyAlignment="1">
      <alignment vertical="center"/>
    </xf>
    <xf numFmtId="0" fontId="27" fillId="0" borderId="5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44" fontId="35" fillId="0" borderId="5" xfId="2" applyFont="1" applyBorder="1" applyAlignment="1">
      <alignment horizontal="center" vertical="center"/>
    </xf>
    <xf numFmtId="44" fontId="35" fillId="0" borderId="1" xfId="2" applyFont="1" applyBorder="1" applyAlignment="1">
      <alignment horizontal="center" vertical="center"/>
    </xf>
    <xf numFmtId="44" fontId="35" fillId="0" borderId="6" xfId="2" applyFont="1" applyBorder="1" applyAlignment="1">
      <alignment horizontal="center" vertical="center"/>
    </xf>
    <xf numFmtId="0" fontId="35" fillId="0" borderId="9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5" fillId="0" borderId="5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5" fillId="0" borderId="6" xfId="0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44" fontId="35" fillId="0" borderId="2" xfId="2" applyFont="1" applyFill="1" applyBorder="1" applyAlignment="1">
      <alignment horizontal="left"/>
    </xf>
    <xf numFmtId="164" fontId="35" fillId="0" borderId="11" xfId="1" applyNumberFormat="1" applyFont="1" applyBorder="1"/>
    <xf numFmtId="164" fontId="35" fillId="0" borderId="2" xfId="1" applyNumberFormat="1" applyFont="1" applyBorder="1"/>
    <xf numFmtId="164" fontId="35" fillId="0" borderId="12" xfId="1" applyNumberFormat="1" applyFont="1" applyBorder="1"/>
    <xf numFmtId="164" fontId="35" fillId="0" borderId="0" xfId="1" applyNumberFormat="1" applyFont="1" applyBorder="1"/>
    <xf numFmtId="165" fontId="39" fillId="0" borderId="11" xfId="1" applyNumberFormat="1" applyFont="1" applyBorder="1"/>
    <xf numFmtId="165" fontId="39" fillId="0" borderId="2" xfId="1" applyNumberFormat="1" applyFont="1" applyBorder="1"/>
    <xf numFmtId="165" fontId="39" fillId="0" borderId="12" xfId="1" applyNumberFormat="1" applyFont="1" applyBorder="1"/>
    <xf numFmtId="0" fontId="39" fillId="0" borderId="0" xfId="0" applyFont="1"/>
    <xf numFmtId="0" fontId="33" fillId="0" borderId="0" xfId="0" applyFont="1"/>
    <xf numFmtId="170" fontId="4" fillId="0" borderId="9" xfId="1" applyNumberFormat="1" applyFont="1" applyBorder="1" applyAlignment="1">
      <alignment horizontal="right" vertical="center" wrapText="1"/>
    </xf>
    <xf numFmtId="170" fontId="4" fillId="0" borderId="14" xfId="1" applyNumberFormat="1" applyFont="1" applyBorder="1" applyAlignment="1">
      <alignment horizontal="right" vertical="center" wrapText="1"/>
    </xf>
    <xf numFmtId="170" fontId="4" fillId="0" borderId="15" xfId="1" applyNumberFormat="1" applyFont="1" applyBorder="1" applyAlignment="1">
      <alignment horizontal="right" vertical="center" wrapText="1"/>
    </xf>
    <xf numFmtId="170" fontId="4" fillId="0" borderId="5" xfId="1" applyNumberFormat="1" applyFont="1" applyBorder="1" applyAlignment="1">
      <alignment horizontal="right" vertical="center" wrapText="1"/>
    </xf>
    <xf numFmtId="170" fontId="4" fillId="0" borderId="13" xfId="1" applyNumberFormat="1" applyFont="1" applyBorder="1" applyAlignment="1">
      <alignment horizontal="right" vertical="center" wrapText="1"/>
    </xf>
    <xf numFmtId="170" fontId="4" fillId="0" borderId="6" xfId="1" applyNumberFormat="1" applyFont="1" applyBorder="1" applyAlignment="1">
      <alignment horizontal="right" vertical="center" wrapText="1"/>
    </xf>
    <xf numFmtId="170" fontId="4" fillId="0" borderId="1" xfId="1" applyNumberFormat="1" applyFont="1" applyBorder="1" applyAlignment="1">
      <alignment horizontal="right" vertical="center" wrapText="1"/>
    </xf>
    <xf numFmtId="170" fontId="4" fillId="0" borderId="7" xfId="1" applyNumberFormat="1" applyFont="1" applyBorder="1" applyAlignment="1">
      <alignment horizontal="right" vertical="center" wrapText="1"/>
    </xf>
    <xf numFmtId="170" fontId="4" fillId="0" borderId="8" xfId="1" applyNumberFormat="1" applyFont="1" applyBorder="1" applyAlignment="1">
      <alignment horizontal="right" vertical="center" wrapText="1"/>
    </xf>
    <xf numFmtId="170" fontId="4" fillId="0" borderId="3" xfId="1" applyNumberFormat="1" applyFont="1" applyBorder="1" applyAlignment="1">
      <alignment horizontal="right" vertical="center" wrapText="1"/>
    </xf>
    <xf numFmtId="170" fontId="4" fillId="0" borderId="4" xfId="1" applyNumberFormat="1" applyFont="1" applyBorder="1" applyAlignment="1">
      <alignment horizontal="right" vertical="center" wrapText="1"/>
    </xf>
    <xf numFmtId="170" fontId="4" fillId="0" borderId="2" xfId="1" applyNumberFormat="1" applyFont="1" applyBorder="1" applyAlignment="1">
      <alignment horizontal="right" vertical="center" wrapText="1"/>
    </xf>
    <xf numFmtId="170" fontId="4" fillId="0" borderId="12" xfId="1" applyNumberFormat="1" applyFont="1" applyBorder="1" applyAlignment="1">
      <alignment horizontal="right" vertical="center" wrapText="1"/>
    </xf>
    <xf numFmtId="0" fontId="10" fillId="0" borderId="11" xfId="0" applyFont="1" applyFill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40" fillId="0" borderId="0" xfId="0" applyFont="1" applyFill="1" applyBorder="1" applyAlignment="1">
      <alignment horizontal="right" wrapText="1"/>
    </xf>
    <xf numFmtId="0" fontId="17" fillId="2" borderId="5" xfId="0" applyFont="1" applyFill="1" applyBorder="1" applyAlignment="1">
      <alignment vertical="center" wrapText="1"/>
    </xf>
    <xf numFmtId="0" fontId="17" fillId="2" borderId="1" xfId="0" applyFont="1" applyFill="1" applyBorder="1" applyAlignment="1"/>
    <xf numFmtId="0" fontId="17" fillId="2" borderId="7" xfId="0" applyFont="1" applyFill="1" applyBorder="1" applyAlignment="1">
      <alignment vertical="center" wrapText="1"/>
    </xf>
    <xf numFmtId="164" fontId="15" fillId="0" borderId="11" xfId="1" applyNumberFormat="1" applyFont="1" applyBorder="1"/>
    <xf numFmtId="164" fontId="15" fillId="0" borderId="2" xfId="1" applyNumberFormat="1" applyFont="1" applyBorder="1"/>
    <xf numFmtId="164" fontId="15" fillId="0" borderId="12" xfId="1" applyNumberFormat="1" applyFont="1" applyBorder="1"/>
    <xf numFmtId="0" fontId="25" fillId="0" borderId="4" xfId="0" applyFont="1" applyFill="1" applyBorder="1" applyAlignment="1">
      <alignment vertical="center"/>
    </xf>
    <xf numFmtId="0" fontId="17" fillId="0" borderId="9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/>
    </xf>
    <xf numFmtId="0" fontId="41" fillId="2" borderId="0" xfId="0" applyFont="1" applyFill="1"/>
    <xf numFmtId="4" fontId="41" fillId="2" borderId="0" xfId="0" applyNumberFormat="1" applyFont="1" applyFill="1"/>
    <xf numFmtId="164" fontId="42" fillId="2" borderId="0" xfId="1" applyNumberFormat="1" applyFont="1" applyFill="1"/>
    <xf numFmtId="166" fontId="41" fillId="2" borderId="0" xfId="1" applyNumberFormat="1" applyFont="1" applyFill="1"/>
    <xf numFmtId="3" fontId="41" fillId="2" borderId="0" xfId="0" applyNumberFormat="1" applyFont="1" applyFill="1"/>
    <xf numFmtId="3" fontId="33" fillId="2" borderId="0" xfId="0" applyNumberFormat="1" applyFont="1" applyFill="1" applyBorder="1"/>
    <xf numFmtId="0" fontId="33" fillId="2" borderId="0" xfId="0" applyFont="1" applyFill="1" applyBorder="1"/>
    <xf numFmtId="0" fontId="43" fillId="2" borderId="0" xfId="0" applyFont="1" applyFill="1"/>
    <xf numFmtId="4" fontId="43" fillId="2" borderId="0" xfId="0" applyNumberFormat="1" applyFont="1" applyFill="1"/>
    <xf numFmtId="164" fontId="43" fillId="2" borderId="0" xfId="1" applyNumberFormat="1" applyFont="1" applyFill="1"/>
    <xf numFmtId="166" fontId="43" fillId="2" borderId="0" xfId="1" applyNumberFormat="1" applyFont="1" applyFill="1"/>
    <xf numFmtId="3" fontId="43" fillId="2" borderId="0" xfId="0" applyNumberFormat="1" applyFont="1" applyFill="1"/>
    <xf numFmtId="3" fontId="17" fillId="2" borderId="1" xfId="0" applyNumberFormat="1" applyFont="1" applyFill="1" applyBorder="1" applyAlignment="1">
      <alignment horizontal="centerContinuous"/>
    </xf>
    <xf numFmtId="0" fontId="17" fillId="2" borderId="15" xfId="0" applyFont="1" applyFill="1" applyBorder="1" applyAlignment="1">
      <alignment horizontal="center"/>
    </xf>
    <xf numFmtId="3" fontId="17" fillId="2" borderId="2" xfId="0" applyNumberFormat="1" applyFont="1" applyFill="1" applyBorder="1" applyAlignment="1">
      <alignment horizontal="centerContinuous"/>
    </xf>
    <xf numFmtId="164" fontId="17" fillId="2" borderId="4" xfId="1" applyNumberFormat="1" applyFont="1" applyFill="1" applyBorder="1" applyAlignment="1">
      <alignment horizontal="centerContinuous"/>
    </xf>
    <xf numFmtId="164" fontId="17" fillId="2" borderId="4" xfId="1" applyNumberFormat="1" applyFont="1" applyFill="1" applyBorder="1" applyAlignment="1">
      <alignment horizontal="center"/>
    </xf>
    <xf numFmtId="0" fontId="33" fillId="2" borderId="7" xfId="0" applyFont="1" applyFill="1" applyBorder="1" applyAlignment="1">
      <alignment horizontal="center"/>
    </xf>
    <xf numFmtId="0" fontId="33" fillId="2" borderId="8" xfId="0" applyFont="1" applyFill="1" applyBorder="1" applyAlignment="1">
      <alignment horizontal="center"/>
    </xf>
    <xf numFmtId="164" fontId="17" fillId="2" borderId="7" xfId="1" applyNumberFormat="1" applyFont="1" applyFill="1" applyBorder="1" applyAlignment="1">
      <alignment horizontal="center"/>
    </xf>
    <xf numFmtId="3" fontId="33" fillId="2" borderId="11" xfId="0" applyNumberFormat="1" applyFont="1" applyFill="1" applyBorder="1" applyAlignment="1">
      <alignment horizontal="center"/>
    </xf>
    <xf numFmtId="3" fontId="33" fillId="2" borderId="12" xfId="0" applyNumberFormat="1" applyFont="1" applyFill="1" applyBorder="1" applyAlignment="1">
      <alignment horizontal="center"/>
    </xf>
    <xf numFmtId="3" fontId="33" fillId="2" borderId="2" xfId="0" applyNumberFormat="1" applyFont="1" applyFill="1" applyBorder="1" applyAlignment="1">
      <alignment horizontal="center"/>
    </xf>
    <xf numFmtId="3" fontId="33" fillId="2" borderId="4" xfId="0" applyNumberFormat="1" applyFont="1" applyFill="1" applyBorder="1" applyAlignment="1">
      <alignment horizontal="center"/>
    </xf>
    <xf numFmtId="164" fontId="33" fillId="2" borderId="4" xfId="1" applyNumberFormat="1" applyFont="1" applyFill="1" applyBorder="1" applyAlignment="1">
      <alignment horizontal="center"/>
    </xf>
    <xf numFmtId="0" fontId="33" fillId="2" borderId="9" xfId="0" applyFont="1" applyFill="1" applyBorder="1"/>
    <xf numFmtId="0" fontId="33" fillId="2" borderId="10" xfId="0" applyFont="1" applyFill="1" applyBorder="1"/>
    <xf numFmtId="4" fontId="33" fillId="2" borderId="0" xfId="0" applyNumberFormat="1" applyFont="1" applyFill="1"/>
    <xf numFmtId="164" fontId="33" fillId="2" borderId="9" xfId="1" applyNumberFormat="1" applyFont="1" applyFill="1" applyBorder="1"/>
    <xf numFmtId="166" fontId="33" fillId="2" borderId="10" xfId="1" applyNumberFormat="1" applyFont="1" applyFill="1" applyBorder="1"/>
    <xf numFmtId="3" fontId="33" fillId="2" borderId="9" xfId="0" applyNumberFormat="1" applyFont="1" applyFill="1" applyBorder="1"/>
    <xf numFmtId="3" fontId="33" fillId="2" borderId="10" xfId="0" applyNumberFormat="1" applyFont="1" applyFill="1" applyBorder="1"/>
    <xf numFmtId="3" fontId="33" fillId="2" borderId="14" xfId="0" applyNumberFormat="1" applyFont="1" applyFill="1" applyBorder="1"/>
    <xf numFmtId="164" fontId="33" fillId="2" borderId="0" xfId="1" applyNumberFormat="1" applyFont="1" applyFill="1"/>
    <xf numFmtId="166" fontId="33" fillId="2" borderId="0" xfId="1" applyNumberFormat="1" applyFont="1" applyFill="1"/>
    <xf numFmtId="3" fontId="33" fillId="2" borderId="0" xfId="0" applyNumberFormat="1" applyFont="1" applyFill="1"/>
    <xf numFmtId="0" fontId="4" fillId="2" borderId="5" xfId="0" applyFont="1" applyFill="1" applyBorder="1" applyAlignment="1">
      <alignment horizontal="center"/>
    </xf>
    <xf numFmtId="3" fontId="4" fillId="2" borderId="13" xfId="0" applyNumberFormat="1" applyFont="1" applyFill="1" applyBorder="1"/>
    <xf numFmtId="164" fontId="4" fillId="2" borderId="1" xfId="1" applyNumberFormat="1" applyFont="1" applyFill="1" applyBorder="1"/>
    <xf numFmtId="3" fontId="4" fillId="2" borderId="1" xfId="0" applyNumberFormat="1" applyFont="1" applyFill="1" applyBorder="1"/>
    <xf numFmtId="3" fontId="4" fillId="2" borderId="5" xfId="0" applyNumberFormat="1" applyFont="1" applyFill="1" applyBorder="1"/>
    <xf numFmtId="3" fontId="4" fillId="2" borderId="6" xfId="0" applyNumberFormat="1" applyFont="1" applyFill="1" applyBorder="1"/>
    <xf numFmtId="3" fontId="4" fillId="2" borderId="13" xfId="0" applyNumberFormat="1" applyFont="1" applyFill="1" applyBorder="1" applyAlignment="1">
      <alignment horizontal="center"/>
    </xf>
    <xf numFmtId="164" fontId="4" fillId="2" borderId="0" xfId="1" applyNumberFormat="1" applyFont="1" applyFill="1" applyBorder="1"/>
    <xf numFmtId="3" fontId="4" fillId="2" borderId="14" xfId="0" applyNumberFormat="1" applyFont="1" applyFill="1" applyBorder="1" applyAlignment="1">
      <alignment horizontal="center"/>
    </xf>
    <xf numFmtId="3" fontId="3" fillId="2" borderId="4" xfId="0" applyNumberFormat="1" applyFont="1" applyFill="1" applyBorder="1"/>
    <xf numFmtId="164" fontId="3" fillId="2" borderId="2" xfId="1" applyNumberFormat="1" applyFont="1" applyFill="1" applyBorder="1"/>
    <xf numFmtId="3" fontId="3" fillId="2" borderId="2" xfId="0" applyNumberFormat="1" applyFont="1" applyFill="1" applyBorder="1"/>
    <xf numFmtId="3" fontId="3" fillId="2" borderId="11" xfId="0" applyNumberFormat="1" applyFont="1" applyFill="1" applyBorder="1"/>
    <xf numFmtId="3" fontId="3" fillId="2" borderId="12" xfId="0" applyNumberFormat="1" applyFont="1" applyFill="1" applyBorder="1"/>
    <xf numFmtId="0" fontId="17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44" fontId="3" fillId="0" borderId="0" xfId="2" applyFont="1" applyFill="1" applyBorder="1" applyAlignment="1">
      <alignment horizontal="left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12" fillId="0" borderId="0" xfId="0" applyFont="1"/>
    <xf numFmtId="0" fontId="44" fillId="0" borderId="0" xfId="0" applyFont="1" applyFill="1" applyBorder="1"/>
    <xf numFmtId="0" fontId="23" fillId="0" borderId="0" xfId="0" applyFont="1" applyFill="1"/>
    <xf numFmtId="0" fontId="45" fillId="0" borderId="0" xfId="0" applyFont="1"/>
    <xf numFmtId="0" fontId="46" fillId="0" borderId="0" xfId="11"/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64" fontId="7" fillId="0" borderId="10" xfId="1" applyNumberFormat="1" applyFont="1" applyFill="1" applyBorder="1"/>
    <xf numFmtId="164" fontId="3" fillId="0" borderId="11" xfId="1" applyNumberFormat="1" applyFont="1" applyFill="1" applyBorder="1" applyAlignment="1">
      <alignment horizontal="right" vertical="center" wrapText="1"/>
    </xf>
    <xf numFmtId="164" fontId="3" fillId="0" borderId="2" xfId="1" applyNumberFormat="1" applyFont="1" applyFill="1" applyBorder="1" applyAlignment="1">
      <alignment horizontal="right" vertical="center" wrapText="1"/>
    </xf>
    <xf numFmtId="164" fontId="3" fillId="0" borderId="12" xfId="1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3" fillId="0" borderId="11" xfId="0" applyNumberFormat="1" applyFont="1" applyBorder="1"/>
    <xf numFmtId="164" fontId="3" fillId="0" borderId="2" xfId="0" applyNumberFormat="1" applyFont="1" applyBorder="1"/>
    <xf numFmtId="164" fontId="3" fillId="0" borderId="12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2" fillId="0" borderId="11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/>
    </xf>
    <xf numFmtId="0" fontId="31" fillId="0" borderId="1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4" fontId="3" fillId="0" borderId="10" xfId="2" applyFont="1" applyFill="1" applyBorder="1" applyAlignment="1">
      <alignment horizontal="left" vertical="center"/>
    </xf>
    <xf numFmtId="44" fontId="3" fillId="0" borderId="0" xfId="2" applyFont="1" applyFill="1" applyBorder="1" applyAlignment="1">
      <alignment horizontal="left" vertical="center"/>
    </xf>
    <xf numFmtId="44" fontId="3" fillId="0" borderId="3" xfId="2" applyFont="1" applyFill="1" applyBorder="1" applyAlignment="1">
      <alignment horizontal="left" vertical="center"/>
    </xf>
    <xf numFmtId="44" fontId="35" fillId="0" borderId="5" xfId="2" applyFont="1" applyFill="1" applyBorder="1" applyAlignment="1">
      <alignment horizontal="left" vertical="center"/>
    </xf>
    <xf numFmtId="44" fontId="35" fillId="0" borderId="9" xfId="2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wrapText="1"/>
    </xf>
    <xf numFmtId="0" fontId="17" fillId="0" borderId="12" xfId="0" applyFont="1" applyFill="1" applyBorder="1" applyAlignment="1">
      <alignment horizontal="center" wrapText="1"/>
    </xf>
    <xf numFmtId="0" fontId="17" fillId="0" borderId="1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44" fontId="35" fillId="0" borderId="13" xfId="2" applyFont="1" applyFill="1" applyBorder="1" applyAlignment="1">
      <alignment horizontal="left" vertical="center"/>
    </xf>
    <xf numFmtId="44" fontId="35" fillId="0" borderId="14" xfId="2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36" fillId="2" borderId="5" xfId="5" applyNumberFormat="1" applyFont="1" applyFill="1" applyBorder="1" applyAlignment="1" applyProtection="1">
      <alignment horizontal="center" vertical="top"/>
    </xf>
    <xf numFmtId="0" fontId="36" fillId="2" borderId="6" xfId="5" applyNumberFormat="1" applyFont="1" applyFill="1" applyBorder="1" applyAlignment="1" applyProtection="1">
      <alignment horizontal="center" vertical="top"/>
    </xf>
    <xf numFmtId="44" fontId="17" fillId="0" borderId="1" xfId="2" applyFont="1" applyBorder="1" applyAlignment="1">
      <alignment horizontal="left" vertical="center"/>
    </xf>
    <xf numFmtId="44" fontId="17" fillId="0" borderId="0" xfId="2" applyFont="1" applyBorder="1" applyAlignment="1">
      <alignment horizontal="left" vertical="center"/>
    </xf>
    <xf numFmtId="0" fontId="17" fillId="0" borderId="1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7" fillId="0" borderId="2" xfId="0" applyFont="1" applyBorder="1" applyAlignment="1">
      <alignment horizontal="center" wrapText="1"/>
    </xf>
    <xf numFmtId="0" fontId="17" fillId="0" borderId="1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44" fontId="17" fillId="0" borderId="13" xfId="2" applyFont="1" applyBorder="1" applyAlignment="1">
      <alignment horizontal="left" vertical="center"/>
    </xf>
    <xf numFmtId="44" fontId="17" fillId="0" borderId="14" xfId="2" applyFont="1" applyBorder="1" applyAlignment="1">
      <alignment horizontal="left" vertical="center"/>
    </xf>
    <xf numFmtId="44" fontId="17" fillId="0" borderId="15" xfId="2" applyFont="1" applyBorder="1" applyAlignment="1">
      <alignment horizontal="left" vertical="center"/>
    </xf>
    <xf numFmtId="0" fontId="2" fillId="0" borderId="2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0" fillId="0" borderId="5" xfId="5" applyNumberFormat="1" applyFont="1" applyFill="1" applyBorder="1" applyAlignment="1" applyProtection="1">
      <alignment horizontal="center" vertical="top"/>
    </xf>
    <xf numFmtId="0" fontId="10" fillId="0" borderId="6" xfId="5" applyNumberFormat="1" applyFont="1" applyFill="1" applyBorder="1" applyAlignment="1" applyProtection="1">
      <alignment horizontal="center" vertical="top"/>
    </xf>
    <xf numFmtId="0" fontId="17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164" fontId="17" fillId="0" borderId="11" xfId="0" applyNumberFormat="1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center" vertical="center"/>
    </xf>
    <xf numFmtId="164" fontId="17" fillId="0" borderId="12" xfId="0" applyNumberFormat="1" applyFont="1" applyBorder="1" applyAlignment="1">
      <alignment horizontal="center" vertical="center"/>
    </xf>
    <xf numFmtId="44" fontId="3" fillId="0" borderId="13" xfId="2" applyFont="1" applyBorder="1" applyAlignment="1">
      <alignment horizontal="left" vertical="center"/>
    </xf>
    <xf numFmtId="44" fontId="3" fillId="0" borderId="14" xfId="2" applyFont="1" applyBorder="1" applyAlignment="1">
      <alignment horizontal="left" vertical="center"/>
    </xf>
    <xf numFmtId="44" fontId="3" fillId="0" borderId="15" xfId="2" applyFont="1" applyBorder="1" applyAlignment="1">
      <alignment horizontal="left" vertical="center"/>
    </xf>
    <xf numFmtId="0" fontId="10" fillId="0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7" fillId="2" borderId="5" xfId="0" applyFont="1" applyFill="1" applyBorder="1" applyAlignment="1">
      <alignment horizontal="center"/>
    </xf>
    <xf numFmtId="0" fontId="37" fillId="2" borderId="6" xfId="0" applyFont="1" applyFill="1" applyBorder="1" applyAlignment="1">
      <alignment horizontal="center"/>
    </xf>
    <xf numFmtId="44" fontId="35" fillId="0" borderId="1" xfId="2" applyFont="1" applyBorder="1" applyAlignment="1">
      <alignment horizontal="left" vertical="center"/>
    </xf>
    <xf numFmtId="44" fontId="35" fillId="0" borderId="0" xfId="2" applyFont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center" wrapText="1"/>
    </xf>
    <xf numFmtId="44" fontId="2" fillId="0" borderId="1" xfId="2" applyFont="1" applyBorder="1" applyAlignment="1">
      <alignment horizontal="left" vertical="center"/>
    </xf>
    <xf numFmtId="44" fontId="2" fillId="0" borderId="0" xfId="2" applyFont="1" applyBorder="1" applyAlignment="1">
      <alignment horizontal="left" vertical="center"/>
    </xf>
    <xf numFmtId="0" fontId="22" fillId="0" borderId="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5" fillId="0" borderId="0" xfId="0" applyFont="1" applyBorder="1" applyAlignment="1">
      <alignment horizontal="left" vertical="center" wrapText="1"/>
    </xf>
    <xf numFmtId="0" fontId="35" fillId="0" borderId="3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wrapText="1"/>
    </xf>
    <xf numFmtId="0" fontId="17" fillId="0" borderId="8" xfId="0" applyFont="1" applyBorder="1" applyAlignment="1">
      <alignment horizontal="center" wrapText="1"/>
    </xf>
    <xf numFmtId="0" fontId="33" fillId="0" borderId="3" xfId="0" applyFont="1" applyBorder="1" applyAlignment="1">
      <alignment horizontal="center" wrapText="1"/>
    </xf>
    <xf numFmtId="0" fontId="33" fillId="0" borderId="8" xfId="0" applyFont="1" applyBorder="1" applyAlignment="1">
      <alignment horizont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wrapText="1"/>
    </xf>
    <xf numFmtId="0" fontId="33" fillId="0" borderId="8" xfId="0" applyFont="1" applyFill="1" applyBorder="1" applyAlignment="1">
      <alignment horizont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</cellXfs>
  <cellStyles count="12">
    <cellStyle name="Comma" xfId="1" builtinId="3"/>
    <cellStyle name="Comma 2" xfId="7"/>
    <cellStyle name="Comma 3" xfId="8"/>
    <cellStyle name="Currency" xfId="2" builtinId="4"/>
    <cellStyle name="Currency 2" xfId="9"/>
    <cellStyle name="Hyperlink" xfId="11" builtinId="8"/>
    <cellStyle name="Normal" xfId="0" builtinId="0"/>
    <cellStyle name="Normal 2" xfId="4"/>
    <cellStyle name="Normal 2 2" xfId="10"/>
    <cellStyle name="Normal 3" xfId="5"/>
    <cellStyle name="Normal 4" xfId="6"/>
    <cellStyle name="Percent" xfId="3" builtinId="5"/>
  </cellStyles>
  <dxfs count="406">
    <dxf>
      <font>
        <color auto="1"/>
      </font>
      <fill>
        <patternFill>
          <bgColor rgb="FFFFC000"/>
        </patternFill>
      </fill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ont>
        <color auto="1"/>
      </font>
      <fill>
        <patternFill>
          <bgColor rgb="FFFFC000"/>
        </patternFill>
      </fill>
    </dxf>
    <dxf>
      <border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ont>
        <color auto="1"/>
      </font>
      <fill>
        <patternFill>
          <bgColor rgb="FFFFC000"/>
        </patternFill>
      </fill>
    </dxf>
    <dxf>
      <border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border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ont>
        <color auto="1"/>
      </font>
      <fill>
        <patternFill>
          <bgColor rgb="FFFFC000"/>
        </patternFill>
      </fill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bottom style="thin">
          <color auto="1"/>
        </bottom>
      </border>
    </dxf>
    <dxf>
      <font>
        <color auto="1"/>
      </font>
      <fill>
        <patternFill>
          <bgColor rgb="FFFFC000"/>
        </patternFill>
      </fill>
    </dxf>
    <dxf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auto="1"/>
      </font>
      <fill>
        <patternFill>
          <bgColor rgb="FFFFC000"/>
        </patternFill>
      </fill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auto="1"/>
      </font>
      <fill>
        <patternFill>
          <bgColor rgb="FFFFC000"/>
        </patternFill>
      </fill>
    </dxf>
    <dxf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48D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C31"/>
  <sheetViews>
    <sheetView showGridLines="0" tabSelected="1" zoomScale="80" zoomScaleNormal="80" workbookViewId="0">
      <selection activeCell="B1" sqref="B1"/>
    </sheetView>
  </sheetViews>
  <sheetFormatPr defaultRowHeight="14.4" x14ac:dyDescent="0.3"/>
  <cols>
    <col min="1" max="1" width="2.5546875" style="823" customWidth="1"/>
    <col min="2" max="2" width="26.109375" customWidth="1"/>
    <col min="3" max="3" width="114" bestFit="1" customWidth="1"/>
  </cols>
  <sheetData>
    <row r="1" spans="1:3" x14ac:dyDescent="0.3">
      <c r="B1" s="19" t="s">
        <v>2628</v>
      </c>
      <c r="C1" s="19" t="s">
        <v>2629</v>
      </c>
    </row>
    <row r="2" spans="1:3" x14ac:dyDescent="0.3">
      <c r="A2" s="823" t="s">
        <v>2630</v>
      </c>
      <c r="B2" s="827" t="str">
        <f>HYPERLINK("#'"&amp;A2&amp;"'!A2",A2)</f>
        <v>1 Overview</v>
      </c>
      <c r="C2" t="str">
        <f>'1 Overview'!C3</f>
        <v>Appendix 1. NHCDC Round 20 to 22 summary, actual, by jurisdiction and stream</v>
      </c>
    </row>
    <row r="3" spans="1:3" x14ac:dyDescent="0.3">
      <c r="A3" s="823" t="s">
        <v>2631</v>
      </c>
      <c r="B3" s="827" t="str">
        <f t="shared" ref="B3:B31" si="0">HYPERLINK("#'"&amp;A3&amp;"'!A2",A3)</f>
        <v>2 Direct-Overhead</v>
      </c>
      <c r="C3" t="str">
        <f>'2 Direct-Overhead'!A2</f>
        <v>Appendix 2. NHCDC Round 20 to 22 Direct and Overhead Expenditure, by stream</v>
      </c>
    </row>
    <row r="4" spans="1:3" x14ac:dyDescent="0.3">
      <c r="A4" s="823" t="s">
        <v>2632</v>
      </c>
      <c r="B4" s="827" t="str">
        <f t="shared" si="0"/>
        <v>3 Acute Cost wghts V10</v>
      </c>
      <c r="C4" t="str">
        <f>'3 Acute Cost wghts V10'!A2</f>
        <v>COST WEIGHTS FOR AR-DRG VERSION 10.0, Round 22 (2017-18)</v>
      </c>
    </row>
    <row r="5" spans="1:3" x14ac:dyDescent="0.3">
      <c r="A5" s="823" t="s">
        <v>2633</v>
      </c>
      <c r="B5" s="827" t="str">
        <f t="shared" si="0"/>
        <v>4 Acute by Jurisdiction</v>
      </c>
      <c r="C5" t="str">
        <f>'4 Acute by Jurisdiction'!B2</f>
        <v>Appendix 4.  NHCDC Round 20 to 22 admitted acute summary, by jurisdiction</v>
      </c>
    </row>
    <row r="6" spans="1:3" x14ac:dyDescent="0.3">
      <c r="A6" s="823" t="s">
        <v>2634</v>
      </c>
      <c r="B6" s="827" t="str">
        <f t="shared" si="0"/>
        <v>5 Peer Group</v>
      </c>
      <c r="C6" t="str">
        <f>'5 Peer Group'!B2</f>
        <v>Appendix 5.  NHCDC Round 20 to 22 admitted acute summary, by peer group</v>
      </c>
    </row>
    <row r="7" spans="1:3" x14ac:dyDescent="0.3">
      <c r="A7" s="823" t="s">
        <v>2635</v>
      </c>
      <c r="B7" s="827" t="str">
        <f t="shared" si="0"/>
        <v>6 Acute Cost Bucket</v>
      </c>
      <c r="C7" t="str">
        <f>'6 Acute Cost Bucket'!B2</f>
        <v>Appendix 6.  NHCDC Round 20 to 22 admitted acute cost bucket average cost per separation, by jurisdiction</v>
      </c>
    </row>
    <row r="8" spans="1:3" x14ac:dyDescent="0.3">
      <c r="A8" s="823" t="s">
        <v>2636</v>
      </c>
      <c r="B8" s="827" t="str">
        <f t="shared" si="0"/>
        <v>7 Acute Line Item</v>
      </c>
      <c r="C8" t="str">
        <f>'7 Acute Line Item'!B2</f>
        <v>Appendix 7.  NHCDC Round 20 to 22 admitted acute line item average cost per separation, by jurisdiction</v>
      </c>
    </row>
    <row r="9" spans="1:3" x14ac:dyDescent="0.3">
      <c r="A9" s="823" t="s">
        <v>2637</v>
      </c>
      <c r="B9" s="827" t="str">
        <f t="shared" si="0"/>
        <v>8 Acute SD Overnight</v>
      </c>
      <c r="C9" t="str">
        <f>'8 Acute SD Overnight'!C2</f>
        <v>Appendix 8.  NHCDC Round 20 to 22 admitted acute overnight and sameday, by jurisdiction</v>
      </c>
    </row>
    <row r="10" spans="1:3" x14ac:dyDescent="0.3">
      <c r="A10" s="823" t="s">
        <v>2638</v>
      </c>
      <c r="B10" s="827" t="str">
        <f t="shared" si="0"/>
        <v>9 Acute Urgency</v>
      </c>
      <c r="C10" t="str">
        <f>'9 Acute Urgency'!C2</f>
        <v>Appendix 9.  NHCDC Round 20 to 22 admitted acute urgency of admission, by jurisdiction</v>
      </c>
    </row>
    <row r="11" spans="1:3" x14ac:dyDescent="0.3">
      <c r="A11" s="823" t="s">
        <v>2639</v>
      </c>
      <c r="B11" s="827" t="str">
        <f t="shared" si="0"/>
        <v>10 Acute Indigenous</v>
      </c>
      <c r="C11" t="str">
        <f>'10 Acute Indigenous'!D2</f>
        <v>Appendix 10. NHCDC Round 20 to 22 admitted acute same day and overnight, Indigenous and non-Indigneous, by jurisdiction</v>
      </c>
    </row>
    <row r="12" spans="1:3" x14ac:dyDescent="0.3">
      <c r="A12" s="823" t="s">
        <v>2640</v>
      </c>
      <c r="B12" s="827" t="str">
        <f t="shared" si="0"/>
        <v>11 Acute Paediatric</v>
      </c>
      <c r="C12" t="str">
        <f>'11 Acute Paediatric'!C2</f>
        <v>Appendix 11.  NHCDC Round 20 to 22 admitted acute paediatric , by jurisdiction</v>
      </c>
    </row>
    <row r="13" spans="1:3" x14ac:dyDescent="0.3">
      <c r="A13" s="823" t="s">
        <v>2641</v>
      </c>
      <c r="B13" s="827" t="str">
        <f t="shared" si="0"/>
        <v>12 Acute Location</v>
      </c>
      <c r="C13" t="str">
        <f>'12 Acute Location'!C2</f>
        <v>Appendix 12.  NHCDC Round 20 to 22 admitted acute geographic location, by jurisdiction</v>
      </c>
    </row>
    <row r="14" spans="1:3" x14ac:dyDescent="0.3">
      <c r="A14" s="823" t="s">
        <v>2642</v>
      </c>
      <c r="B14" s="827" t="str">
        <f t="shared" si="0"/>
        <v>13 ED by Jurisdiction</v>
      </c>
      <c r="C14" t="str">
        <f>'13 ED by Jurisdiction'!D3</f>
        <v xml:space="preserve">Appendix 13. NHCDC Round 20 to 22 Emergency Department by jurisdiction </v>
      </c>
    </row>
    <row r="15" spans="1:3" x14ac:dyDescent="0.3">
      <c r="A15" s="823" t="s">
        <v>2643</v>
      </c>
      <c r="B15" s="827" t="str">
        <f t="shared" si="0"/>
        <v>14 URG table</v>
      </c>
      <c r="C15" t="str">
        <f>'14 URG table'!A2</f>
        <v>Emergency care summary table, URG Version 1.45 Round 21 (2017-18)</v>
      </c>
    </row>
    <row r="16" spans="1:3" x14ac:dyDescent="0.3">
      <c r="A16" s="823" t="s">
        <v>2644</v>
      </c>
      <c r="B16" s="827" t="str">
        <f t="shared" si="0"/>
        <v>15 ED Cost Bucket</v>
      </c>
      <c r="C16" t="str">
        <f>'15 ED Cost Bucket'!B2</f>
        <v>Appendix 15.  NHCDC Round 20 to 22 emergency department cost bucket average cost per separation, actual, by jurisdiction</v>
      </c>
    </row>
    <row r="17" spans="1:3" x14ac:dyDescent="0.3">
      <c r="A17" s="823" t="s">
        <v>2645</v>
      </c>
      <c r="B17" s="827" t="str">
        <f t="shared" si="0"/>
        <v>16 ED Line Item</v>
      </c>
      <c r="C17" t="str">
        <f>'16 ED Line Item'!B2</f>
        <v>Appendix 16.  NHCDC Round 20 to 22 Emergency Department line item average cost per separation, actual, by jurisdiction</v>
      </c>
    </row>
    <row r="18" spans="1:3" x14ac:dyDescent="0.3">
      <c r="A18" s="823" t="s">
        <v>2646</v>
      </c>
      <c r="B18" s="827" t="str">
        <f t="shared" si="0"/>
        <v>17 Tier 2 class</v>
      </c>
      <c r="C18" t="str">
        <f>'17 Tier 2 class'!A2</f>
        <v>Non-admitted care summary table, Tier 2 Version 4.1 , Round 22 (2017-18)</v>
      </c>
    </row>
    <row r="19" spans="1:3" x14ac:dyDescent="0.3">
      <c r="A19" s="823" t="s">
        <v>2647</v>
      </c>
      <c r="B19" s="827" t="str">
        <f t="shared" si="0"/>
        <v>18 Tier 2 Class Movement</v>
      </c>
      <c r="C19" t="str">
        <f>'18 Tier 2 Class Movement'!B3</f>
        <v>Appendix 18.  NHCDC Round 20 to 22 Non-admitted summary by Tier 2 class</v>
      </c>
    </row>
    <row r="20" spans="1:3" x14ac:dyDescent="0.3">
      <c r="A20" s="823" t="s">
        <v>2648</v>
      </c>
      <c r="B20" s="827" t="str">
        <f t="shared" si="0"/>
        <v>19 NA by Jurisdiction</v>
      </c>
      <c r="C20" t="str">
        <f>'19 NA by Jurisdiction'!D2</f>
        <v>Appendix .  NHCDC Round 20 to 22 Non-admitted summary by jurisdiction</v>
      </c>
    </row>
    <row r="21" spans="1:3" x14ac:dyDescent="0.3">
      <c r="A21" s="823" t="s">
        <v>2649</v>
      </c>
      <c r="B21" s="827" t="str">
        <f t="shared" si="0"/>
        <v>20 NA Cost Bucket</v>
      </c>
      <c r="C21" t="str">
        <f>'20 NA Cost Bucket'!B2</f>
        <v>Appendix 20.  NHCDC Round 20 to 22 Non-admitted cost bucket  per service event by jurisdiction</v>
      </c>
    </row>
    <row r="22" spans="1:3" x14ac:dyDescent="0.3">
      <c r="A22" s="823" t="s">
        <v>2650</v>
      </c>
      <c r="B22" s="827" t="str">
        <f t="shared" si="0"/>
        <v>21 NA Line Item</v>
      </c>
      <c r="C22" t="str">
        <f>'21 NA Line Item'!B2</f>
        <v>Appendix 21.  NHCDC Round 20 to 22 Non-admitted line item average cost per separation, actual, by jurisdiction</v>
      </c>
    </row>
    <row r="23" spans="1:3" x14ac:dyDescent="0.3">
      <c r="A23" s="823" t="s">
        <v>2651</v>
      </c>
      <c r="B23" s="827" t="str">
        <f t="shared" si="0"/>
        <v>22 Subacute by Jursidiction</v>
      </c>
      <c r="C23" t="str">
        <f>'22 Subacute by Jursidiction'!C2</f>
        <v>Appendix 22.  NHCDC Round 20 to 22 subacute summary care type, by jurisdiction</v>
      </c>
    </row>
    <row r="24" spans="1:3" x14ac:dyDescent="0.3">
      <c r="A24" s="823" t="s">
        <v>2652</v>
      </c>
      <c r="B24" s="827" t="str">
        <f t="shared" si="0"/>
        <v>23 Subacute ANSNAP class</v>
      </c>
      <c r="C24" t="str">
        <f>'23 Subacute ANSNAP class'!B2</f>
        <v>Appendix 23.  NHCDC Round 22 subacute ANSNAP V4summary</v>
      </c>
    </row>
    <row r="25" spans="1:3" x14ac:dyDescent="0.3">
      <c r="A25" s="823" t="s">
        <v>2653</v>
      </c>
      <c r="B25" s="827" t="str">
        <f t="shared" si="0"/>
        <v>24 Subacute Cost Bucket</v>
      </c>
      <c r="C25" t="str">
        <f>'24 Subacute Cost Bucket'!B2</f>
        <v>Appendix 24.  NHCDC Round 20 to 22 admitted subacute cost bucket average cost per separation, actual, by jurisdiction</v>
      </c>
    </row>
    <row r="26" spans="1:3" x14ac:dyDescent="0.3">
      <c r="A26" s="823" t="s">
        <v>2654</v>
      </c>
      <c r="B26" s="827" t="str">
        <f t="shared" si="0"/>
        <v>25 Subacute Line Item</v>
      </c>
      <c r="C26" t="str">
        <f>'25 Subacute Line Item'!B2</f>
        <v>Appendix 25.  NHCDC Round 20 to 22 subacute line item average cost per separation, actual, by jurisdiction</v>
      </c>
    </row>
    <row r="27" spans="1:3" x14ac:dyDescent="0.3">
      <c r="A27" s="823" t="s">
        <v>2655</v>
      </c>
      <c r="B27" s="827" t="str">
        <f t="shared" si="0"/>
        <v>26 Other stream Jursidicatio</v>
      </c>
      <c r="C27" t="str">
        <f>'26 Other stream Jursidicatio'!C2</f>
        <v>Appendix 26.  NHCDC Round 20 to 22 Other stream summary, by jurisdiction</v>
      </c>
    </row>
    <row r="28" spans="1:3" x14ac:dyDescent="0.3">
      <c r="A28" s="823" t="s">
        <v>2656</v>
      </c>
      <c r="B28" s="827" t="str">
        <f t="shared" si="0"/>
        <v>27 Organ Cost Bucket</v>
      </c>
      <c r="C28" t="str">
        <f>'27 Organ Cost Bucket'!B2</f>
        <v>Appendix 27.  NHCDC Round 20 to 22 Organ Procurement cost bucket average per separation by jurisdiction</v>
      </c>
    </row>
    <row r="29" spans="1:3" x14ac:dyDescent="0.3">
      <c r="A29" s="823" t="s">
        <v>2657</v>
      </c>
      <c r="B29" s="827" t="str">
        <f t="shared" si="0"/>
        <v>28 MH table</v>
      </c>
      <c r="C29" t="str">
        <f>'28 MH table'!A2</f>
        <v>Mental Health, Round 22 (2017-18) - Includes all episodes admitted between 1/7/2016-30/06/2018</v>
      </c>
    </row>
    <row r="30" spans="1:3" x14ac:dyDescent="0.3">
      <c r="A30" s="823" t="s">
        <v>2658</v>
      </c>
      <c r="B30" s="827" t="str">
        <f t="shared" si="0"/>
        <v>29 MH Cost Bucket</v>
      </c>
      <c r="C30" t="str">
        <f>'29 MH Cost Bucket'!B2</f>
        <v>Appendix 29.  NHCDC Round 20 to 22 admitted acute cost bucket average cost per separation, actual, by jurisdiction</v>
      </c>
    </row>
    <row r="31" spans="1:3" x14ac:dyDescent="0.3">
      <c r="A31" s="823" t="s">
        <v>2659</v>
      </c>
      <c r="B31" s="827" t="str">
        <f t="shared" si="0"/>
        <v>30 MH Line Item</v>
      </c>
      <c r="C31" t="str">
        <f>'30 MH Line Item'!B2</f>
        <v>Appendix 30.  NHCDC Round 20 to 22 admitted acute line item average cost per separation, actual, by jurisdiction</v>
      </c>
    </row>
  </sheetData>
  <pageMargins left="0.7" right="0.7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F43"/>
  <sheetViews>
    <sheetView showGridLines="0" zoomScale="80" zoomScaleNormal="80" zoomScaleSheetLayoutView="80" workbookViewId="0">
      <pane xSplit="2" ySplit="7" topLeftCell="C8" activePane="bottomRight" state="frozen"/>
      <selection activeCell="A2" sqref="A2"/>
      <selection pane="topRight" activeCell="A2" sqref="A2"/>
      <selection pane="bottomLeft" activeCell="A2" sqref="A2"/>
      <selection pane="bottomRight" activeCell="B4" sqref="B4:B7"/>
    </sheetView>
  </sheetViews>
  <sheetFormatPr defaultColWidth="9.109375" defaultRowHeight="14.4" x14ac:dyDescent="0.3"/>
  <cols>
    <col min="1" max="1" width="17.109375" style="205" bestFit="1" customWidth="1"/>
    <col min="2" max="2" width="13.88671875" style="205" bestFit="1" customWidth="1"/>
    <col min="3" max="3" width="21.44140625" style="205" customWidth="1"/>
    <col min="4" max="4" width="20.33203125" style="205" customWidth="1"/>
    <col min="5" max="5" width="20.33203125" style="205" bestFit="1" customWidth="1"/>
    <col min="6" max="6" width="18.109375" style="205" bestFit="1" customWidth="1"/>
    <col min="7" max="7" width="26.6640625" style="205" bestFit="1" customWidth="1"/>
    <col min="8" max="9" width="18.5546875" style="205" bestFit="1" customWidth="1"/>
    <col min="10" max="10" width="17.88671875" style="205" bestFit="1" customWidth="1"/>
    <col min="11" max="11" width="17.6640625" style="205" bestFit="1" customWidth="1"/>
    <col min="12" max="12" width="18.109375" style="205" bestFit="1" customWidth="1"/>
    <col min="13" max="13" width="19.33203125" style="205" bestFit="1" customWidth="1"/>
    <col min="14" max="14" width="20" style="205" bestFit="1" customWidth="1"/>
    <col min="15" max="23" width="20" style="205" customWidth="1"/>
    <col min="24" max="24" width="4.5546875" style="205" customWidth="1"/>
    <col min="25" max="25" width="18.33203125" style="205" bestFit="1" customWidth="1"/>
    <col min="26" max="30" width="13.33203125" style="205" customWidth="1"/>
    <col min="31" max="16384" width="9.109375" style="205"/>
  </cols>
  <sheetData>
    <row r="1" spans="1:32" customFormat="1" x14ac:dyDescent="0.3">
      <c r="A1" s="3"/>
      <c r="B1" s="3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Y1" s="35"/>
      <c r="Z1" s="35"/>
      <c r="AA1" s="35"/>
      <c r="AB1" s="35"/>
      <c r="AC1" s="35"/>
      <c r="AD1" s="35"/>
    </row>
    <row r="2" spans="1:32" customFormat="1" x14ac:dyDescent="0.3">
      <c r="A2" s="823">
        <v>1</v>
      </c>
      <c r="B2" s="1"/>
      <c r="D2" s="3"/>
      <c r="E2" s="3"/>
      <c r="F2" s="3"/>
      <c r="G2" s="3"/>
      <c r="H2" s="3"/>
      <c r="I2" s="3"/>
      <c r="J2" s="3"/>
      <c r="K2" s="25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32" customFormat="1" x14ac:dyDescent="0.3">
      <c r="A3" s="26"/>
      <c r="B3" s="26"/>
      <c r="C3" s="26" t="s">
        <v>2672</v>
      </c>
      <c r="D3" s="26"/>
      <c r="E3" s="26"/>
      <c r="F3" s="2"/>
      <c r="G3" s="2"/>
      <c r="H3" s="2"/>
      <c r="I3" s="2"/>
      <c r="J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7"/>
      <c r="Y3" s="26"/>
      <c r="Z3" s="2"/>
      <c r="AA3" s="2"/>
      <c r="AB3" s="2"/>
      <c r="AC3" s="3"/>
      <c r="AD3" s="2"/>
      <c r="AE3" s="2"/>
      <c r="AF3" s="3"/>
    </row>
    <row r="4" spans="1:32" customFormat="1" x14ac:dyDescent="0.3">
      <c r="A4" s="127"/>
      <c r="B4" s="846" t="s">
        <v>33</v>
      </c>
      <c r="C4" s="61" t="s">
        <v>749</v>
      </c>
      <c r="D4" s="61" t="s">
        <v>749</v>
      </c>
      <c r="E4" s="61" t="s">
        <v>749</v>
      </c>
      <c r="F4" s="61" t="s">
        <v>749</v>
      </c>
      <c r="G4" s="61" t="s">
        <v>749</v>
      </c>
      <c r="H4" s="61" t="s">
        <v>749</v>
      </c>
      <c r="I4" s="61" t="s">
        <v>749</v>
      </c>
      <c r="J4" s="61" t="s">
        <v>749</v>
      </c>
      <c r="K4" s="61" t="s">
        <v>75</v>
      </c>
      <c r="L4" s="61" t="s">
        <v>749</v>
      </c>
      <c r="M4" s="61" t="s">
        <v>749</v>
      </c>
      <c r="N4" s="61" t="s">
        <v>749</v>
      </c>
      <c r="O4" s="61" t="s">
        <v>749</v>
      </c>
      <c r="P4" s="61" t="s">
        <v>749</v>
      </c>
      <c r="Q4" s="61" t="s">
        <v>749</v>
      </c>
      <c r="R4" s="202" t="s">
        <v>749</v>
      </c>
      <c r="S4" s="202" t="s">
        <v>749</v>
      </c>
      <c r="T4" s="202" t="s">
        <v>749</v>
      </c>
      <c r="U4" s="202"/>
      <c r="V4" s="202"/>
      <c r="W4" s="203"/>
      <c r="X4" s="34"/>
      <c r="Y4" s="219" t="s">
        <v>1</v>
      </c>
      <c r="Z4" s="220"/>
      <c r="AA4" s="220"/>
      <c r="AB4" s="220"/>
      <c r="AC4" s="220"/>
      <c r="AD4" s="220"/>
      <c r="AE4" s="221"/>
      <c r="AF4" s="3"/>
    </row>
    <row r="5" spans="1:32" customFormat="1" x14ac:dyDescent="0.3">
      <c r="A5" s="128"/>
      <c r="B5" s="847"/>
      <c r="C5" s="295" t="s">
        <v>34</v>
      </c>
      <c r="D5" s="296"/>
      <c r="E5" s="297"/>
      <c r="F5" s="295" t="s">
        <v>35</v>
      </c>
      <c r="G5" s="296"/>
      <c r="H5" s="297"/>
      <c r="I5" s="295" t="s">
        <v>36</v>
      </c>
      <c r="J5" s="296"/>
      <c r="K5" s="297"/>
      <c r="L5" s="295" t="s">
        <v>37</v>
      </c>
      <c r="M5" s="296"/>
      <c r="N5" s="297"/>
      <c r="O5" s="295" t="s">
        <v>38</v>
      </c>
      <c r="P5" s="296"/>
      <c r="Q5" s="297"/>
      <c r="R5" s="295" t="s">
        <v>574</v>
      </c>
      <c r="S5" s="296"/>
      <c r="T5" s="297"/>
      <c r="U5" s="295" t="s">
        <v>39</v>
      </c>
      <c r="V5" s="296"/>
      <c r="W5" s="297"/>
      <c r="X5" s="34"/>
      <c r="Y5" s="64" t="s">
        <v>34</v>
      </c>
      <c r="Z5" s="65" t="s">
        <v>35</v>
      </c>
      <c r="AA5" s="65" t="s">
        <v>36</v>
      </c>
      <c r="AB5" s="65" t="s">
        <v>37</v>
      </c>
      <c r="AC5" s="65" t="s">
        <v>38</v>
      </c>
      <c r="AD5" s="65" t="s">
        <v>574</v>
      </c>
      <c r="AE5" s="66" t="s">
        <v>39</v>
      </c>
      <c r="AF5" s="3"/>
    </row>
    <row r="6" spans="1:32" customFormat="1" x14ac:dyDescent="0.3">
      <c r="A6" s="128"/>
      <c r="B6" s="847"/>
      <c r="C6" s="67" t="s">
        <v>29</v>
      </c>
      <c r="D6" s="294" t="s">
        <v>30</v>
      </c>
      <c r="E6" s="68" t="s">
        <v>31</v>
      </c>
      <c r="F6" s="67" t="s">
        <v>29</v>
      </c>
      <c r="G6" s="294" t="s">
        <v>30</v>
      </c>
      <c r="H6" s="68" t="s">
        <v>31</v>
      </c>
      <c r="I6" s="67" t="s">
        <v>29</v>
      </c>
      <c r="J6" s="294" t="s">
        <v>30</v>
      </c>
      <c r="K6" s="68" t="s">
        <v>31</v>
      </c>
      <c r="L6" s="67" t="s">
        <v>29</v>
      </c>
      <c r="M6" s="294" t="s">
        <v>30</v>
      </c>
      <c r="N6" s="68" t="s">
        <v>31</v>
      </c>
      <c r="O6" s="67" t="s">
        <v>29</v>
      </c>
      <c r="P6" s="294" t="s">
        <v>30</v>
      </c>
      <c r="Q6" s="68" t="s">
        <v>31</v>
      </c>
      <c r="R6" s="67" t="s">
        <v>29</v>
      </c>
      <c r="S6" s="294" t="s">
        <v>30</v>
      </c>
      <c r="T6" s="68" t="s">
        <v>31</v>
      </c>
      <c r="U6" s="67" t="s">
        <v>29</v>
      </c>
      <c r="V6" s="294" t="s">
        <v>30</v>
      </c>
      <c r="W6" s="68" t="s">
        <v>31</v>
      </c>
      <c r="X6" s="34"/>
      <c r="Y6" s="841" t="s">
        <v>2661</v>
      </c>
      <c r="Z6" s="842"/>
      <c r="AA6" s="842"/>
      <c r="AB6" s="842"/>
      <c r="AC6" s="842"/>
      <c r="AD6" s="842"/>
      <c r="AE6" s="209"/>
      <c r="AF6" s="3"/>
    </row>
    <row r="7" spans="1:32" customFormat="1" x14ac:dyDescent="0.3">
      <c r="A7" s="129"/>
      <c r="B7" s="848"/>
      <c r="C7" s="828"/>
      <c r="D7" s="829"/>
      <c r="E7" s="830"/>
      <c r="F7" s="828"/>
      <c r="G7" s="829"/>
      <c r="H7" s="830"/>
      <c r="I7" s="828"/>
      <c r="J7" s="829"/>
      <c r="K7" s="830"/>
      <c r="L7" s="828"/>
      <c r="M7" s="829"/>
      <c r="N7" s="593"/>
      <c r="O7" s="591"/>
      <c r="P7" s="592"/>
      <c r="Q7" s="593"/>
      <c r="R7" s="591"/>
      <c r="S7" s="592"/>
      <c r="T7" s="593"/>
      <c r="U7" s="591"/>
      <c r="V7" s="592"/>
      <c r="W7" s="593"/>
      <c r="X7" s="34"/>
      <c r="Y7" s="210" t="s">
        <v>40</v>
      </c>
      <c r="Z7" s="211" t="s">
        <v>40</v>
      </c>
      <c r="AA7" s="211" t="s">
        <v>40</v>
      </c>
      <c r="AB7" s="211" t="s">
        <v>40</v>
      </c>
      <c r="AC7" s="211" t="s">
        <v>40</v>
      </c>
      <c r="AD7" s="211" t="s">
        <v>40</v>
      </c>
      <c r="AE7" s="212"/>
      <c r="AF7" s="3"/>
    </row>
    <row r="8" spans="1:32" customFormat="1" x14ac:dyDescent="0.3">
      <c r="A8" s="130" t="s">
        <v>41</v>
      </c>
      <c r="B8" s="28" t="s">
        <v>2</v>
      </c>
      <c r="C8" s="71">
        <v>91</v>
      </c>
      <c r="D8" s="29">
        <v>88</v>
      </c>
      <c r="E8" s="72">
        <v>88</v>
      </c>
      <c r="F8" s="71">
        <v>73</v>
      </c>
      <c r="G8" s="29">
        <v>74</v>
      </c>
      <c r="H8" s="72">
        <v>74</v>
      </c>
      <c r="I8" s="71">
        <v>92</v>
      </c>
      <c r="J8" s="29">
        <v>95</v>
      </c>
      <c r="K8" s="72">
        <v>95</v>
      </c>
      <c r="L8" s="71">
        <v>97</v>
      </c>
      <c r="M8" s="29">
        <v>92</v>
      </c>
      <c r="N8" s="72">
        <v>91</v>
      </c>
      <c r="O8" s="71">
        <v>26</v>
      </c>
      <c r="P8" s="29">
        <v>1</v>
      </c>
      <c r="Q8" s="72">
        <v>29</v>
      </c>
      <c r="R8" s="71">
        <v>5</v>
      </c>
      <c r="S8" s="29">
        <v>47</v>
      </c>
      <c r="T8" s="72">
        <v>46</v>
      </c>
      <c r="U8" s="71">
        <v>98</v>
      </c>
      <c r="V8" s="29">
        <v>95</v>
      </c>
      <c r="W8" s="72">
        <v>95</v>
      </c>
      <c r="X8" s="34"/>
      <c r="Y8" s="213">
        <v>0</v>
      </c>
      <c r="Z8" s="214">
        <v>0</v>
      </c>
      <c r="AA8" s="214">
        <v>0</v>
      </c>
      <c r="AB8" s="214">
        <v>-1.0869565217391353</v>
      </c>
      <c r="AC8" s="214">
        <v>2800</v>
      </c>
      <c r="AD8" s="214">
        <v>-2.1276595744680882</v>
      </c>
      <c r="AE8" s="215">
        <v>0</v>
      </c>
      <c r="AF8" s="3"/>
    </row>
    <row r="9" spans="1:32" customFormat="1" x14ac:dyDescent="0.3">
      <c r="A9" s="131" t="s">
        <v>41</v>
      </c>
      <c r="B9" s="28" t="s">
        <v>3</v>
      </c>
      <c r="C9" s="71">
        <v>67</v>
      </c>
      <c r="D9" s="29">
        <v>70</v>
      </c>
      <c r="E9" s="72">
        <v>68</v>
      </c>
      <c r="F9" s="71">
        <v>36</v>
      </c>
      <c r="G9" s="29">
        <v>38</v>
      </c>
      <c r="H9" s="72">
        <v>38</v>
      </c>
      <c r="I9" s="71">
        <v>42</v>
      </c>
      <c r="J9" s="29">
        <v>42</v>
      </c>
      <c r="K9" s="72">
        <v>54</v>
      </c>
      <c r="L9" s="71">
        <v>59</v>
      </c>
      <c r="M9" s="29">
        <v>62</v>
      </c>
      <c r="N9" s="72">
        <v>61</v>
      </c>
      <c r="O9" s="71">
        <v>17</v>
      </c>
      <c r="P9" s="29">
        <v>18</v>
      </c>
      <c r="Q9" s="72">
        <v>15</v>
      </c>
      <c r="R9" s="71">
        <v>32</v>
      </c>
      <c r="S9" s="29">
        <v>30</v>
      </c>
      <c r="T9" s="72">
        <v>29</v>
      </c>
      <c r="U9" s="71">
        <v>73</v>
      </c>
      <c r="V9" s="29">
        <v>79</v>
      </c>
      <c r="W9" s="72">
        <v>79</v>
      </c>
      <c r="X9" s="34"/>
      <c r="Y9" s="78">
        <v>-2.8571428571428581</v>
      </c>
      <c r="Z9" s="30">
        <v>0</v>
      </c>
      <c r="AA9" s="30">
        <v>28.57142857142858</v>
      </c>
      <c r="AB9" s="30">
        <v>-1.6129032258064502</v>
      </c>
      <c r="AC9" s="30">
        <v>-16.666666666666664</v>
      </c>
      <c r="AD9" s="30">
        <v>-3.3333333333333326</v>
      </c>
      <c r="AE9" s="79">
        <v>0</v>
      </c>
      <c r="AF9" s="3"/>
    </row>
    <row r="10" spans="1:32" customFormat="1" x14ac:dyDescent="0.3">
      <c r="A10" s="131" t="s">
        <v>41</v>
      </c>
      <c r="B10" s="28" t="s">
        <v>32</v>
      </c>
      <c r="C10" s="71">
        <v>109</v>
      </c>
      <c r="D10" s="29">
        <v>105</v>
      </c>
      <c r="E10" s="72">
        <v>104</v>
      </c>
      <c r="F10" s="71">
        <v>53</v>
      </c>
      <c r="G10" s="29">
        <v>100</v>
      </c>
      <c r="H10" s="72">
        <v>109</v>
      </c>
      <c r="I10" s="71">
        <v>63</v>
      </c>
      <c r="J10" s="29">
        <v>74</v>
      </c>
      <c r="K10" s="72">
        <v>104</v>
      </c>
      <c r="L10" s="71">
        <v>101</v>
      </c>
      <c r="M10" s="29">
        <v>101</v>
      </c>
      <c r="N10" s="72">
        <v>103</v>
      </c>
      <c r="O10" s="71">
        <v>91</v>
      </c>
      <c r="P10" s="29">
        <v>97</v>
      </c>
      <c r="Q10" s="72">
        <v>97</v>
      </c>
      <c r="R10" s="71">
        <v>47</v>
      </c>
      <c r="S10" s="29">
        <v>129</v>
      </c>
      <c r="T10" s="72">
        <v>122</v>
      </c>
      <c r="U10" s="71">
        <v>111</v>
      </c>
      <c r="V10" s="29">
        <v>195</v>
      </c>
      <c r="W10" s="72">
        <v>196</v>
      </c>
      <c r="X10" s="34"/>
      <c r="Y10" s="78">
        <v>-0.952380952380949</v>
      </c>
      <c r="Z10" s="30">
        <v>9.0000000000000071</v>
      </c>
      <c r="AA10" s="30">
        <v>40.540540540540547</v>
      </c>
      <c r="AB10" s="30">
        <v>1.980198019801982</v>
      </c>
      <c r="AC10" s="30">
        <v>0</v>
      </c>
      <c r="AD10" s="30">
        <v>-5.4263565891472858</v>
      </c>
      <c r="AE10" s="79">
        <v>0.512820512820511</v>
      </c>
      <c r="AF10" s="3"/>
    </row>
    <row r="11" spans="1:32" customFormat="1" x14ac:dyDescent="0.3">
      <c r="A11" s="131" t="s">
        <v>41</v>
      </c>
      <c r="B11" s="28" t="s">
        <v>4</v>
      </c>
      <c r="C11" s="71">
        <v>15</v>
      </c>
      <c r="D11" s="29">
        <v>19</v>
      </c>
      <c r="E11" s="72">
        <v>19</v>
      </c>
      <c r="F11" s="71">
        <v>13</v>
      </c>
      <c r="G11" s="29">
        <v>14</v>
      </c>
      <c r="H11" s="72">
        <v>14</v>
      </c>
      <c r="I11" s="71">
        <v>15</v>
      </c>
      <c r="J11" s="29">
        <v>19</v>
      </c>
      <c r="K11" s="72">
        <v>19</v>
      </c>
      <c r="L11" s="71">
        <v>14</v>
      </c>
      <c r="M11" s="29">
        <v>18</v>
      </c>
      <c r="N11" s="72">
        <v>18</v>
      </c>
      <c r="O11" s="71" t="s">
        <v>361</v>
      </c>
      <c r="P11" s="29" t="s">
        <v>361</v>
      </c>
      <c r="Q11" s="72" t="s">
        <v>361</v>
      </c>
      <c r="R11" s="71">
        <v>12</v>
      </c>
      <c r="S11" s="29">
        <v>15</v>
      </c>
      <c r="T11" s="72">
        <v>15</v>
      </c>
      <c r="U11" s="71">
        <v>16</v>
      </c>
      <c r="V11" s="29">
        <v>20</v>
      </c>
      <c r="W11" s="72">
        <v>20</v>
      </c>
      <c r="X11" s="34"/>
      <c r="Y11" s="78">
        <v>0</v>
      </c>
      <c r="Z11" s="30">
        <v>0</v>
      </c>
      <c r="AA11" s="30">
        <v>0</v>
      </c>
      <c r="AB11" s="30">
        <v>0</v>
      </c>
      <c r="AC11" s="30" t="s">
        <v>361</v>
      </c>
      <c r="AD11" s="30">
        <v>0</v>
      </c>
      <c r="AE11" s="79">
        <v>0</v>
      </c>
      <c r="AF11" s="3"/>
    </row>
    <row r="12" spans="1:32" customFormat="1" x14ac:dyDescent="0.3">
      <c r="A12" s="132" t="s">
        <v>41</v>
      </c>
      <c r="B12" s="28" t="s">
        <v>5</v>
      </c>
      <c r="C12" s="71">
        <v>34</v>
      </c>
      <c r="D12" s="29">
        <v>33</v>
      </c>
      <c r="E12" s="72">
        <v>33</v>
      </c>
      <c r="F12" s="71">
        <v>29</v>
      </c>
      <c r="G12" s="29">
        <v>28</v>
      </c>
      <c r="H12" s="72">
        <v>28</v>
      </c>
      <c r="I12" s="71">
        <v>34</v>
      </c>
      <c r="J12" s="29">
        <v>32</v>
      </c>
      <c r="K12" s="72">
        <v>32</v>
      </c>
      <c r="L12" s="71">
        <v>34</v>
      </c>
      <c r="M12" s="29">
        <v>31</v>
      </c>
      <c r="N12" s="72">
        <v>31</v>
      </c>
      <c r="O12" s="71">
        <v>23</v>
      </c>
      <c r="P12" s="29">
        <v>11</v>
      </c>
      <c r="Q12" s="72">
        <v>7</v>
      </c>
      <c r="R12" s="71">
        <v>19</v>
      </c>
      <c r="S12" s="29">
        <v>14</v>
      </c>
      <c r="T12" s="72">
        <v>14</v>
      </c>
      <c r="U12" s="71">
        <v>34</v>
      </c>
      <c r="V12" s="29">
        <v>33</v>
      </c>
      <c r="W12" s="72">
        <v>33</v>
      </c>
      <c r="X12" s="34"/>
      <c r="Y12" s="78">
        <v>0</v>
      </c>
      <c r="Z12" s="30">
        <v>0</v>
      </c>
      <c r="AA12" s="30">
        <v>0</v>
      </c>
      <c r="AB12" s="30">
        <v>0</v>
      </c>
      <c r="AC12" s="30">
        <v>-36.363636363636367</v>
      </c>
      <c r="AD12" s="30">
        <v>0</v>
      </c>
      <c r="AE12" s="79">
        <v>0</v>
      </c>
      <c r="AF12" s="3"/>
    </row>
    <row r="13" spans="1:32" customFormat="1" x14ac:dyDescent="0.3">
      <c r="A13" s="131" t="s">
        <v>41</v>
      </c>
      <c r="B13" s="28" t="s">
        <v>6</v>
      </c>
      <c r="C13" s="71">
        <v>4</v>
      </c>
      <c r="D13" s="29">
        <v>22</v>
      </c>
      <c r="E13" s="72">
        <v>23</v>
      </c>
      <c r="F13" s="71">
        <v>4</v>
      </c>
      <c r="G13" s="29">
        <v>4</v>
      </c>
      <c r="H13" s="72">
        <v>4</v>
      </c>
      <c r="I13" s="71">
        <v>4</v>
      </c>
      <c r="J13" s="29">
        <v>4</v>
      </c>
      <c r="K13" s="72">
        <v>4</v>
      </c>
      <c r="L13" s="71">
        <v>4</v>
      </c>
      <c r="M13" s="29">
        <v>20</v>
      </c>
      <c r="N13" s="72">
        <v>22</v>
      </c>
      <c r="O13" s="71">
        <v>4</v>
      </c>
      <c r="P13" s="29">
        <v>5</v>
      </c>
      <c r="Q13" s="72">
        <v>13</v>
      </c>
      <c r="R13" s="71">
        <v>4</v>
      </c>
      <c r="S13" s="29">
        <v>3</v>
      </c>
      <c r="T13" s="72">
        <v>4</v>
      </c>
      <c r="U13" s="71">
        <v>4</v>
      </c>
      <c r="V13" s="29">
        <v>22</v>
      </c>
      <c r="W13" s="72">
        <v>23</v>
      </c>
      <c r="X13" s="34"/>
      <c r="Y13" s="78">
        <v>4.5454545454545414</v>
      </c>
      <c r="Z13" s="30">
        <v>0</v>
      </c>
      <c r="AA13" s="30">
        <v>0</v>
      </c>
      <c r="AB13" s="30">
        <v>10.000000000000009</v>
      </c>
      <c r="AC13" s="30">
        <v>160</v>
      </c>
      <c r="AD13" s="30">
        <v>33.333333333333329</v>
      </c>
      <c r="AE13" s="79">
        <v>4.5454545454545414</v>
      </c>
      <c r="AF13" s="3"/>
    </row>
    <row r="14" spans="1:32" customFormat="1" x14ac:dyDescent="0.3">
      <c r="A14" s="131" t="s">
        <v>41</v>
      </c>
      <c r="B14" s="28" t="s">
        <v>7</v>
      </c>
      <c r="C14" s="71">
        <v>5</v>
      </c>
      <c r="D14" s="29">
        <v>5</v>
      </c>
      <c r="E14" s="72">
        <v>5</v>
      </c>
      <c r="F14" s="71">
        <v>5</v>
      </c>
      <c r="G14" s="29">
        <v>5</v>
      </c>
      <c r="H14" s="72">
        <v>5</v>
      </c>
      <c r="I14" s="71">
        <v>5</v>
      </c>
      <c r="J14" s="29">
        <v>5</v>
      </c>
      <c r="K14" s="72">
        <v>5</v>
      </c>
      <c r="L14" s="71">
        <v>5</v>
      </c>
      <c r="M14" s="29">
        <v>5</v>
      </c>
      <c r="N14" s="72">
        <v>5</v>
      </c>
      <c r="O14" s="71">
        <v>2</v>
      </c>
      <c r="P14" s="29">
        <v>4</v>
      </c>
      <c r="Q14" s="72">
        <v>4</v>
      </c>
      <c r="R14" s="71" t="s">
        <v>361</v>
      </c>
      <c r="S14" s="29">
        <v>2</v>
      </c>
      <c r="T14" s="72">
        <v>2</v>
      </c>
      <c r="U14" s="71">
        <v>5</v>
      </c>
      <c r="V14" s="29">
        <v>5</v>
      </c>
      <c r="W14" s="72">
        <v>5</v>
      </c>
      <c r="X14" s="34"/>
      <c r="Y14" s="78">
        <v>0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79">
        <v>0</v>
      </c>
      <c r="AF14" s="3"/>
    </row>
    <row r="15" spans="1:32" customFormat="1" x14ac:dyDescent="0.3">
      <c r="A15" s="131" t="s">
        <v>41</v>
      </c>
      <c r="B15" s="28" t="s">
        <v>8</v>
      </c>
      <c r="C15" s="71">
        <v>2</v>
      </c>
      <c r="D15" s="29">
        <v>2</v>
      </c>
      <c r="E15" s="72">
        <v>2</v>
      </c>
      <c r="F15" s="71">
        <v>2</v>
      </c>
      <c r="G15" s="29">
        <v>2</v>
      </c>
      <c r="H15" s="72">
        <v>2</v>
      </c>
      <c r="I15" s="71">
        <v>2</v>
      </c>
      <c r="J15" s="29">
        <v>2</v>
      </c>
      <c r="K15" s="72">
        <v>2</v>
      </c>
      <c r="L15" s="71">
        <v>2</v>
      </c>
      <c r="M15" s="29">
        <v>2</v>
      </c>
      <c r="N15" s="72">
        <v>2</v>
      </c>
      <c r="O15" s="71">
        <v>2</v>
      </c>
      <c r="P15" s="29">
        <v>2</v>
      </c>
      <c r="Q15" s="72">
        <v>2</v>
      </c>
      <c r="R15" s="71">
        <v>2</v>
      </c>
      <c r="S15" s="29">
        <v>2</v>
      </c>
      <c r="T15" s="72">
        <v>2</v>
      </c>
      <c r="U15" s="71">
        <v>2</v>
      </c>
      <c r="V15" s="29">
        <v>2</v>
      </c>
      <c r="W15" s="72">
        <v>2</v>
      </c>
      <c r="X15" s="34"/>
      <c r="Y15" s="78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79">
        <v>0</v>
      </c>
      <c r="AF15" s="3"/>
    </row>
    <row r="16" spans="1:32" customFormat="1" x14ac:dyDescent="0.3">
      <c r="A16" s="131" t="s">
        <v>41</v>
      </c>
      <c r="B16" s="31" t="s">
        <v>9</v>
      </c>
      <c r="C16" s="206">
        <v>327</v>
      </c>
      <c r="D16" s="207">
        <v>344</v>
      </c>
      <c r="E16" s="208">
        <v>342</v>
      </c>
      <c r="F16" s="206">
        <v>215</v>
      </c>
      <c r="G16" s="207">
        <v>265</v>
      </c>
      <c r="H16" s="208">
        <v>274</v>
      </c>
      <c r="I16" s="206">
        <v>257</v>
      </c>
      <c r="J16" s="207">
        <v>273</v>
      </c>
      <c r="K16" s="208">
        <v>315</v>
      </c>
      <c r="L16" s="206">
        <v>316</v>
      </c>
      <c r="M16" s="207">
        <v>331</v>
      </c>
      <c r="N16" s="208">
        <v>333</v>
      </c>
      <c r="O16" s="206">
        <v>165</v>
      </c>
      <c r="P16" s="207">
        <v>138</v>
      </c>
      <c r="Q16" s="208">
        <v>167</v>
      </c>
      <c r="R16" s="206">
        <v>121</v>
      </c>
      <c r="S16" s="207">
        <v>242</v>
      </c>
      <c r="T16" s="208">
        <v>234</v>
      </c>
      <c r="U16" s="206">
        <v>343</v>
      </c>
      <c r="V16" s="207">
        <v>451</v>
      </c>
      <c r="W16" s="208">
        <v>453</v>
      </c>
      <c r="X16" s="34"/>
      <c r="Y16" s="216">
        <v>-0.58139534883721034</v>
      </c>
      <c r="Z16" s="217">
        <v>3.3962264150943389</v>
      </c>
      <c r="AA16" s="217">
        <v>15.384615384615374</v>
      </c>
      <c r="AB16" s="217">
        <v>0.60422960725075026</v>
      </c>
      <c r="AC16" s="217">
        <v>21.014492753623195</v>
      </c>
      <c r="AD16" s="217">
        <v>-3.3057851239669422</v>
      </c>
      <c r="AE16" s="218">
        <v>0.44345898004434225</v>
      </c>
      <c r="AF16" s="3"/>
    </row>
    <row r="17" spans="1:32" customFormat="1" x14ac:dyDescent="0.3">
      <c r="A17" s="130" t="s">
        <v>42</v>
      </c>
      <c r="B17" s="28" t="s">
        <v>2</v>
      </c>
      <c r="C17" s="71">
        <v>1567654</v>
      </c>
      <c r="D17" s="29">
        <v>1589586</v>
      </c>
      <c r="E17" s="72">
        <v>1635575</v>
      </c>
      <c r="F17" s="71">
        <v>2398947</v>
      </c>
      <c r="G17" s="29">
        <v>2483781</v>
      </c>
      <c r="H17" s="72">
        <v>2580837</v>
      </c>
      <c r="I17" s="71">
        <v>6724759</v>
      </c>
      <c r="J17" s="29">
        <v>6499358</v>
      </c>
      <c r="K17" s="72">
        <v>7376347</v>
      </c>
      <c r="L17" s="71">
        <v>80637</v>
      </c>
      <c r="M17" s="29">
        <v>81447</v>
      </c>
      <c r="N17" s="72">
        <v>82289</v>
      </c>
      <c r="O17" s="71">
        <v>190</v>
      </c>
      <c r="P17" s="29">
        <v>1</v>
      </c>
      <c r="Q17" s="72">
        <v>194</v>
      </c>
      <c r="R17" s="71">
        <v>1037</v>
      </c>
      <c r="S17" s="29">
        <v>44052</v>
      </c>
      <c r="T17" s="72">
        <v>40369</v>
      </c>
      <c r="U17" s="71">
        <f>SUM(C17,F17,I17,L17,O17,R17)</f>
        <v>10773224</v>
      </c>
      <c r="V17" s="29">
        <f t="shared" ref="V17:W17" si="0">SUM(D17,G17,J17,M17,P17,S17)</f>
        <v>10698225</v>
      </c>
      <c r="W17" s="72">
        <f t="shared" si="0"/>
        <v>11715611</v>
      </c>
      <c r="X17" s="34"/>
      <c r="Y17" s="78">
        <v>2.8931432461030804</v>
      </c>
      <c r="Z17" s="30">
        <v>3.9075908866361475</v>
      </c>
      <c r="AA17" s="30">
        <v>13.493471201309415</v>
      </c>
      <c r="AB17" s="30">
        <v>1.0338011222021715</v>
      </c>
      <c r="AC17" s="30">
        <v>19300</v>
      </c>
      <c r="AD17" s="30">
        <v>-8.3605738672478012</v>
      </c>
      <c r="AE17" s="79" t="s">
        <v>361</v>
      </c>
      <c r="AF17" s="3"/>
    </row>
    <row r="18" spans="1:32" customFormat="1" x14ac:dyDescent="0.3">
      <c r="A18" s="131" t="s">
        <v>42</v>
      </c>
      <c r="B18" s="28" t="s">
        <v>3</v>
      </c>
      <c r="C18" s="71">
        <v>1424276</v>
      </c>
      <c r="D18" s="29">
        <v>1607259</v>
      </c>
      <c r="E18" s="72">
        <v>1675397</v>
      </c>
      <c r="F18" s="71">
        <v>1529634</v>
      </c>
      <c r="G18" s="29">
        <v>1674788</v>
      </c>
      <c r="H18" s="72">
        <v>1736985</v>
      </c>
      <c r="I18" s="71">
        <v>2945777</v>
      </c>
      <c r="J18" s="29">
        <v>2985416</v>
      </c>
      <c r="K18" s="72">
        <v>4000358</v>
      </c>
      <c r="L18" s="71">
        <v>38515</v>
      </c>
      <c r="M18" s="29">
        <v>44533</v>
      </c>
      <c r="N18" s="72">
        <v>53550</v>
      </c>
      <c r="O18" s="71">
        <v>123</v>
      </c>
      <c r="P18" s="29">
        <v>113</v>
      </c>
      <c r="Q18" s="72">
        <v>142</v>
      </c>
      <c r="R18" s="71">
        <v>23440</v>
      </c>
      <c r="S18" s="29">
        <v>22281</v>
      </c>
      <c r="T18" s="72">
        <v>23482</v>
      </c>
      <c r="U18" s="71">
        <f t="shared" ref="U18:U25" si="1">SUM(C18,F18,I18,L18,O18,R18)</f>
        <v>5961765</v>
      </c>
      <c r="V18" s="29">
        <f t="shared" ref="V18:V25" si="2">SUM(D18,G18,J18,M18,P18,S18)</f>
        <v>6334390</v>
      </c>
      <c r="W18" s="72">
        <f t="shared" ref="W18:W25" si="3">SUM(E18,H18,K18,N18,Q18,T18)</f>
        <v>7489914</v>
      </c>
      <c r="X18" s="34"/>
      <c r="Y18" s="78">
        <v>4.2393914110917974</v>
      </c>
      <c r="Z18" s="30">
        <v>3.7137237668289913</v>
      </c>
      <c r="AA18" s="30">
        <v>33.996669140917035</v>
      </c>
      <c r="AB18" s="30">
        <v>20.247906047200949</v>
      </c>
      <c r="AC18" s="30">
        <v>25.663716814159287</v>
      </c>
      <c r="AD18" s="30">
        <v>5.3902428077734488</v>
      </c>
      <c r="AE18" s="79" t="s">
        <v>361</v>
      </c>
      <c r="AF18" s="3"/>
    </row>
    <row r="19" spans="1:32" customFormat="1" x14ac:dyDescent="0.3">
      <c r="A19" s="131" t="s">
        <v>42</v>
      </c>
      <c r="B19" s="28" t="s">
        <v>32</v>
      </c>
      <c r="C19" s="71">
        <v>1203912</v>
      </c>
      <c r="D19" s="29">
        <v>1307683</v>
      </c>
      <c r="E19" s="72">
        <v>1400536</v>
      </c>
      <c r="F19" s="71">
        <v>1657534</v>
      </c>
      <c r="G19" s="29">
        <v>1842386</v>
      </c>
      <c r="H19" s="72">
        <v>1859077</v>
      </c>
      <c r="I19" s="71">
        <v>3167135</v>
      </c>
      <c r="J19" s="29">
        <v>4434466</v>
      </c>
      <c r="K19" s="72">
        <v>4991063</v>
      </c>
      <c r="L19" s="71">
        <v>42699</v>
      </c>
      <c r="M19" s="29">
        <v>42858</v>
      </c>
      <c r="N19" s="72">
        <v>48229</v>
      </c>
      <c r="O19" s="71">
        <v>14050</v>
      </c>
      <c r="P19" s="29">
        <v>16183</v>
      </c>
      <c r="Q19" s="72">
        <v>16804</v>
      </c>
      <c r="R19" s="71">
        <v>30543</v>
      </c>
      <c r="S19" s="29">
        <v>140555</v>
      </c>
      <c r="T19" s="72">
        <v>82599</v>
      </c>
      <c r="U19" s="71">
        <f t="shared" si="1"/>
        <v>6115873</v>
      </c>
      <c r="V19" s="29">
        <f t="shared" si="2"/>
        <v>7784131</v>
      </c>
      <c r="W19" s="72">
        <f t="shared" si="3"/>
        <v>8398308</v>
      </c>
      <c r="X19" s="34"/>
      <c r="Y19" s="78">
        <v>7.1005740687918983</v>
      </c>
      <c r="Z19" s="30">
        <v>0.90594479115668758</v>
      </c>
      <c r="AA19" s="30">
        <v>12.551612753373242</v>
      </c>
      <c r="AB19" s="30">
        <v>12.532082691679491</v>
      </c>
      <c r="AC19" s="30">
        <v>3.837360192794903</v>
      </c>
      <c r="AD19" s="30">
        <v>-41.233680765536619</v>
      </c>
      <c r="AE19" s="79" t="s">
        <v>361</v>
      </c>
      <c r="AF19" s="3"/>
    </row>
    <row r="20" spans="1:32" customFormat="1" x14ac:dyDescent="0.3">
      <c r="A20" s="131" t="s">
        <v>42</v>
      </c>
      <c r="B20" s="28" t="s">
        <v>4</v>
      </c>
      <c r="C20" s="71">
        <v>348643</v>
      </c>
      <c r="D20" s="29">
        <v>376885</v>
      </c>
      <c r="E20" s="72">
        <v>379772</v>
      </c>
      <c r="F20" s="71">
        <v>461030</v>
      </c>
      <c r="G20" s="63">
        <v>486696</v>
      </c>
      <c r="H20" s="308">
        <v>500238</v>
      </c>
      <c r="I20" s="71">
        <v>1373108</v>
      </c>
      <c r="J20" s="29">
        <v>1400719</v>
      </c>
      <c r="K20" s="308">
        <v>1450208</v>
      </c>
      <c r="L20" s="73">
        <v>16060</v>
      </c>
      <c r="M20" s="63">
        <v>10258</v>
      </c>
      <c r="N20" s="308">
        <v>12284</v>
      </c>
      <c r="O20" s="73" t="s">
        <v>361</v>
      </c>
      <c r="P20" s="63" t="s">
        <v>361</v>
      </c>
      <c r="Q20" s="308" t="s">
        <v>361</v>
      </c>
      <c r="R20" s="73">
        <v>13347</v>
      </c>
      <c r="S20" s="63">
        <v>14280</v>
      </c>
      <c r="T20" s="308">
        <v>16308</v>
      </c>
      <c r="U20" s="73">
        <f t="shared" si="1"/>
        <v>2212188</v>
      </c>
      <c r="V20" s="63">
        <f t="shared" si="2"/>
        <v>2288838</v>
      </c>
      <c r="W20" s="308">
        <f t="shared" si="3"/>
        <v>2358810</v>
      </c>
      <c r="X20" s="34"/>
      <c r="Y20" s="78">
        <v>0.76601615877522899</v>
      </c>
      <c r="Z20" s="30">
        <v>2.7824350313131907</v>
      </c>
      <c r="AA20" s="30">
        <v>3.5331140649909054</v>
      </c>
      <c r="AB20" s="30">
        <v>19.75043868200428</v>
      </c>
      <c r="AC20" s="30" t="s">
        <v>361</v>
      </c>
      <c r="AD20" s="30">
        <v>14.201680672268902</v>
      </c>
      <c r="AE20" s="79" t="s">
        <v>361</v>
      </c>
      <c r="AF20" s="3"/>
    </row>
    <row r="21" spans="1:32" customFormat="1" x14ac:dyDescent="0.3">
      <c r="A21" s="132" t="s">
        <v>42</v>
      </c>
      <c r="B21" s="28" t="s">
        <v>5</v>
      </c>
      <c r="C21" s="71">
        <v>504594</v>
      </c>
      <c r="D21" s="29">
        <v>508829</v>
      </c>
      <c r="E21" s="72">
        <v>531540</v>
      </c>
      <c r="F21" s="71">
        <v>739148</v>
      </c>
      <c r="G21" s="29">
        <v>720149</v>
      </c>
      <c r="H21" s="72">
        <v>730111</v>
      </c>
      <c r="I21" s="71">
        <v>1843459</v>
      </c>
      <c r="J21" s="29">
        <v>1809449</v>
      </c>
      <c r="K21" s="72">
        <v>2068728</v>
      </c>
      <c r="L21" s="71">
        <v>11331</v>
      </c>
      <c r="M21" s="29">
        <v>11756</v>
      </c>
      <c r="N21" s="72">
        <v>11919</v>
      </c>
      <c r="O21" s="71">
        <v>8934</v>
      </c>
      <c r="P21" s="29">
        <v>4511</v>
      </c>
      <c r="Q21" s="72">
        <v>540</v>
      </c>
      <c r="R21" s="71">
        <v>10208</v>
      </c>
      <c r="S21" s="29">
        <v>10593</v>
      </c>
      <c r="T21" s="72">
        <v>10284</v>
      </c>
      <c r="U21" s="71">
        <f t="shared" si="1"/>
        <v>3117674</v>
      </c>
      <c r="V21" s="29">
        <f t="shared" si="2"/>
        <v>3065287</v>
      </c>
      <c r="W21" s="72">
        <f t="shared" si="3"/>
        <v>3353122</v>
      </c>
      <c r="X21" s="34"/>
      <c r="Y21" s="78">
        <v>4.4633855381670529</v>
      </c>
      <c r="Z21" s="30">
        <v>1.3833248397206788</v>
      </c>
      <c r="AA21" s="30">
        <v>14.329168713790775</v>
      </c>
      <c r="AB21" s="30">
        <v>1.3865260292616588</v>
      </c>
      <c r="AC21" s="30">
        <v>-88.02926180447794</v>
      </c>
      <c r="AD21" s="30">
        <v>-2.9170206740300242</v>
      </c>
      <c r="AE21" s="79" t="s">
        <v>361</v>
      </c>
      <c r="AF21" s="3"/>
    </row>
    <row r="22" spans="1:32" customFormat="1" x14ac:dyDescent="0.3">
      <c r="A22" s="131" t="s">
        <v>42</v>
      </c>
      <c r="B22" s="28" t="s">
        <v>6</v>
      </c>
      <c r="C22" s="71">
        <v>111879</v>
      </c>
      <c r="D22" s="29">
        <v>117360</v>
      </c>
      <c r="E22" s="72">
        <v>121513</v>
      </c>
      <c r="F22" s="71">
        <v>151675</v>
      </c>
      <c r="G22" s="29">
        <v>156752</v>
      </c>
      <c r="H22" s="72">
        <v>162892</v>
      </c>
      <c r="I22" s="71">
        <v>457905</v>
      </c>
      <c r="J22" s="29">
        <v>378446</v>
      </c>
      <c r="K22" s="72">
        <v>565660</v>
      </c>
      <c r="L22" s="71">
        <v>2681</v>
      </c>
      <c r="M22" s="29">
        <v>3044</v>
      </c>
      <c r="N22" s="72">
        <v>3226</v>
      </c>
      <c r="O22" s="71">
        <v>1951</v>
      </c>
      <c r="P22" s="29">
        <v>1662</v>
      </c>
      <c r="Q22" s="72">
        <v>2244</v>
      </c>
      <c r="R22" s="71">
        <v>2769</v>
      </c>
      <c r="S22" s="29">
        <v>2977</v>
      </c>
      <c r="T22" s="72">
        <v>12933</v>
      </c>
      <c r="U22" s="71">
        <f t="shared" si="1"/>
        <v>728860</v>
      </c>
      <c r="V22" s="29">
        <f t="shared" si="2"/>
        <v>660241</v>
      </c>
      <c r="W22" s="72">
        <f t="shared" si="3"/>
        <v>868468</v>
      </c>
      <c r="X22" s="34"/>
      <c r="Y22" s="78">
        <v>3.538684389911384</v>
      </c>
      <c r="Z22" s="30">
        <v>3.9170154128814971</v>
      </c>
      <c r="AA22" s="30">
        <v>49.46914487139513</v>
      </c>
      <c r="AB22" s="30">
        <v>5.978975032851519</v>
      </c>
      <c r="AC22" s="30">
        <v>35.018050541516253</v>
      </c>
      <c r="AD22" s="30">
        <v>334.43063486731609</v>
      </c>
      <c r="AE22" s="79" t="s">
        <v>361</v>
      </c>
      <c r="AF22" s="3"/>
    </row>
    <row r="23" spans="1:32" customFormat="1" x14ac:dyDescent="0.3">
      <c r="A23" s="131" t="s">
        <v>42</v>
      </c>
      <c r="B23" s="28" t="s">
        <v>7</v>
      </c>
      <c r="C23" s="71">
        <v>146383</v>
      </c>
      <c r="D23" s="29">
        <v>156866</v>
      </c>
      <c r="E23" s="72">
        <v>165704</v>
      </c>
      <c r="F23" s="71">
        <v>148406</v>
      </c>
      <c r="G23" s="29">
        <v>153987</v>
      </c>
      <c r="H23" s="72">
        <v>158726</v>
      </c>
      <c r="I23" s="71">
        <v>223059</v>
      </c>
      <c r="J23" s="29">
        <v>290172</v>
      </c>
      <c r="K23" s="72">
        <v>280840</v>
      </c>
      <c r="L23" s="71">
        <v>1008</v>
      </c>
      <c r="M23" s="29">
        <v>984</v>
      </c>
      <c r="N23" s="72">
        <v>1052</v>
      </c>
      <c r="O23" s="71">
        <v>9</v>
      </c>
      <c r="P23" s="29">
        <v>8</v>
      </c>
      <c r="Q23" s="72">
        <v>8</v>
      </c>
      <c r="R23" s="71" t="s">
        <v>361</v>
      </c>
      <c r="S23" s="29">
        <v>949</v>
      </c>
      <c r="T23" s="72">
        <v>1100</v>
      </c>
      <c r="U23" s="71">
        <f t="shared" si="1"/>
        <v>518865</v>
      </c>
      <c r="V23" s="29">
        <f t="shared" si="2"/>
        <v>602966</v>
      </c>
      <c r="W23" s="72">
        <f t="shared" si="3"/>
        <v>607430</v>
      </c>
      <c r="X23" s="34"/>
      <c r="Y23" s="78">
        <v>5.6341080922570841</v>
      </c>
      <c r="Z23" s="30">
        <v>3.0775325189788649</v>
      </c>
      <c r="AA23" s="30">
        <v>-3.2160235997959807</v>
      </c>
      <c r="AB23" s="30">
        <v>6.9105691056910556</v>
      </c>
      <c r="AC23" s="30">
        <v>0</v>
      </c>
      <c r="AD23" s="30">
        <v>15.911485774499479</v>
      </c>
      <c r="AE23" s="79" t="s">
        <v>361</v>
      </c>
      <c r="AF23" s="3"/>
    </row>
    <row r="24" spans="1:32" customFormat="1" x14ac:dyDescent="0.3">
      <c r="A24" s="131" t="s">
        <v>42</v>
      </c>
      <c r="B24" s="28" t="s">
        <v>8</v>
      </c>
      <c r="C24" s="71">
        <v>101876</v>
      </c>
      <c r="D24" s="29">
        <v>108634</v>
      </c>
      <c r="E24" s="72">
        <v>109135</v>
      </c>
      <c r="F24" s="71">
        <v>135410</v>
      </c>
      <c r="G24" s="29">
        <v>143783</v>
      </c>
      <c r="H24" s="72">
        <v>148187</v>
      </c>
      <c r="I24" s="71">
        <v>1083234</v>
      </c>
      <c r="J24" s="29">
        <v>794503</v>
      </c>
      <c r="K24" s="72">
        <v>796748</v>
      </c>
      <c r="L24" s="73">
        <v>4948</v>
      </c>
      <c r="M24" s="63">
        <v>5031</v>
      </c>
      <c r="N24" s="308">
        <v>5933</v>
      </c>
      <c r="O24" s="73">
        <v>218</v>
      </c>
      <c r="P24" s="63">
        <v>12</v>
      </c>
      <c r="Q24" s="308">
        <v>17</v>
      </c>
      <c r="R24" s="73">
        <v>1626</v>
      </c>
      <c r="S24" s="63">
        <v>2139</v>
      </c>
      <c r="T24" s="308">
        <v>6083</v>
      </c>
      <c r="U24" s="73">
        <f t="shared" si="1"/>
        <v>1327312</v>
      </c>
      <c r="V24" s="63">
        <f t="shared" si="2"/>
        <v>1054102</v>
      </c>
      <c r="W24" s="308">
        <f t="shared" si="3"/>
        <v>1066103</v>
      </c>
      <c r="X24" s="34"/>
      <c r="Y24" s="78">
        <v>0.4611815821934151</v>
      </c>
      <c r="Z24" s="30">
        <v>3.0629490273537119</v>
      </c>
      <c r="AA24" s="30">
        <v>0.28256658565166681</v>
      </c>
      <c r="AB24" s="30">
        <v>17.928841184655141</v>
      </c>
      <c r="AC24" s="30">
        <v>41.666666666666671</v>
      </c>
      <c r="AD24" s="30">
        <v>184.38522674146799</v>
      </c>
      <c r="AE24" s="79" t="s">
        <v>361</v>
      </c>
      <c r="AF24" s="3"/>
    </row>
    <row r="25" spans="1:32" customFormat="1" x14ac:dyDescent="0.3">
      <c r="A25" s="133" t="s">
        <v>42</v>
      </c>
      <c r="B25" s="31" t="s">
        <v>9</v>
      </c>
      <c r="C25" s="206">
        <v>5409217</v>
      </c>
      <c r="D25" s="207">
        <v>5773102</v>
      </c>
      <c r="E25" s="208">
        <v>6019172</v>
      </c>
      <c r="F25" s="206">
        <v>7221784</v>
      </c>
      <c r="G25" s="207">
        <v>7662322</v>
      </c>
      <c r="H25" s="208">
        <v>7877053</v>
      </c>
      <c r="I25" s="206">
        <v>17818436</v>
      </c>
      <c r="J25" s="207">
        <v>18592529</v>
      </c>
      <c r="K25" s="208">
        <v>21529952</v>
      </c>
      <c r="L25" s="206">
        <v>197879</v>
      </c>
      <c r="M25" s="207">
        <v>199911</v>
      </c>
      <c r="N25" s="208">
        <v>218482</v>
      </c>
      <c r="O25" s="206">
        <v>25475</v>
      </c>
      <c r="P25" s="207">
        <v>22490</v>
      </c>
      <c r="Q25" s="208">
        <v>19949</v>
      </c>
      <c r="R25" s="206">
        <v>82970</v>
      </c>
      <c r="S25" s="207">
        <v>237826</v>
      </c>
      <c r="T25" s="208">
        <v>193158</v>
      </c>
      <c r="U25" s="206">
        <f t="shared" si="1"/>
        <v>30755761</v>
      </c>
      <c r="V25" s="207">
        <f t="shared" si="2"/>
        <v>32488180</v>
      </c>
      <c r="W25" s="208">
        <f t="shared" si="3"/>
        <v>35857766</v>
      </c>
      <c r="X25" s="34"/>
      <c r="Y25" s="216">
        <v>4.2623532374796103</v>
      </c>
      <c r="Z25" s="217">
        <v>2.8024272537750416</v>
      </c>
      <c r="AA25" s="217">
        <v>15.798942682837813</v>
      </c>
      <c r="AB25" s="217">
        <v>9.2896338870797521</v>
      </c>
      <c r="AC25" s="217">
        <v>-11.298354824366385</v>
      </c>
      <c r="AD25" s="217">
        <v>-18.781798457695963</v>
      </c>
      <c r="AE25" s="218" t="s">
        <v>361</v>
      </c>
      <c r="AF25" s="25"/>
    </row>
    <row r="26" spans="1:32" customFormat="1" x14ac:dyDescent="0.3">
      <c r="A26" s="843" t="s">
        <v>43</v>
      </c>
      <c r="B26" s="24" t="s">
        <v>2</v>
      </c>
      <c r="C26" s="73">
        <v>8252668262.5</v>
      </c>
      <c r="D26" s="63">
        <v>8100293407.8000002</v>
      </c>
      <c r="E26" s="308">
        <v>8614301659.2999992</v>
      </c>
      <c r="F26" s="73">
        <v>1554433202.3</v>
      </c>
      <c r="G26" s="63">
        <v>1639278570.3</v>
      </c>
      <c r="H26" s="308">
        <v>1754877518.5999999</v>
      </c>
      <c r="I26" s="73">
        <v>1499601703.3</v>
      </c>
      <c r="J26" s="63">
        <v>1487784256.9000001</v>
      </c>
      <c r="K26" s="831">
        <v>1933137619.9000001</v>
      </c>
      <c r="L26" s="73">
        <v>846763823.64999998</v>
      </c>
      <c r="M26" s="63">
        <v>802471837.13999999</v>
      </c>
      <c r="N26" s="308">
        <v>835961068.25</v>
      </c>
      <c r="O26" s="73">
        <v>4219067.4543000003</v>
      </c>
      <c r="P26" s="63">
        <v>27921.823426999999</v>
      </c>
      <c r="Q26" s="308">
        <v>4524527.7724000001</v>
      </c>
      <c r="R26" s="73">
        <v>286092.16337000002</v>
      </c>
      <c r="S26" s="63">
        <v>727291119.07000005</v>
      </c>
      <c r="T26" s="308">
        <v>609779482.21000004</v>
      </c>
      <c r="U26" s="73">
        <v>12157972151.367668</v>
      </c>
      <c r="V26" s="63">
        <v>12757147113.033426</v>
      </c>
      <c r="W26" s="308">
        <v>13752581876.032398</v>
      </c>
      <c r="X26" s="34"/>
      <c r="Y26" s="78">
        <v>6.3455510266460902</v>
      </c>
      <c r="Z26" s="30">
        <v>7.0518184275930818</v>
      </c>
      <c r="AA26" s="30">
        <v>29.934001582188664</v>
      </c>
      <c r="AB26" s="30">
        <v>4.1732593668776241</v>
      </c>
      <c r="AC26" s="30">
        <v>16104.27041317383</v>
      </c>
      <c r="AD26" s="30">
        <v>-16.157441467216628</v>
      </c>
      <c r="AE26" s="79">
        <v>7.8029574651685252</v>
      </c>
      <c r="AF26" s="3"/>
    </row>
    <row r="27" spans="1:32" customFormat="1" x14ac:dyDescent="0.3">
      <c r="A27" s="844"/>
      <c r="B27" s="3" t="s">
        <v>3</v>
      </c>
      <c r="C27" s="73">
        <v>5902236001.6999998</v>
      </c>
      <c r="D27" s="63">
        <v>6679285713.8000002</v>
      </c>
      <c r="E27" s="308">
        <v>7174308420.8999996</v>
      </c>
      <c r="F27" s="73">
        <v>884737422.85000002</v>
      </c>
      <c r="G27" s="63">
        <v>1013445283.5</v>
      </c>
      <c r="H27" s="308">
        <v>1133614280.0999999</v>
      </c>
      <c r="I27" s="73">
        <v>979418988.28999996</v>
      </c>
      <c r="J27" s="63">
        <v>1029661813.7</v>
      </c>
      <c r="K27" s="308">
        <v>1256714606</v>
      </c>
      <c r="L27" s="73">
        <v>654234311.25</v>
      </c>
      <c r="M27" s="63">
        <v>739064260.89999998</v>
      </c>
      <c r="N27" s="308">
        <v>761618166.27999997</v>
      </c>
      <c r="O27" s="73">
        <v>1218583.2768000001</v>
      </c>
      <c r="P27" s="63">
        <v>1325176.7357000001</v>
      </c>
      <c r="Q27" s="308">
        <v>1496397.2825</v>
      </c>
      <c r="R27" s="73">
        <v>343093406.08999997</v>
      </c>
      <c r="S27" s="63">
        <v>355088574.97000003</v>
      </c>
      <c r="T27" s="308">
        <v>395542690.66000003</v>
      </c>
      <c r="U27" s="73">
        <v>8764938713.4568005</v>
      </c>
      <c r="V27" s="63">
        <v>9817870823.6056995</v>
      </c>
      <c r="W27" s="308">
        <v>10723294561.2225</v>
      </c>
      <c r="X27" s="34"/>
      <c r="Y27" s="78">
        <v>7.4113120520842291</v>
      </c>
      <c r="Z27" s="30">
        <v>11.857472579574146</v>
      </c>
      <c r="AA27" s="30">
        <v>22.051200625194166</v>
      </c>
      <c r="AB27" s="30">
        <v>3.0516839432250142</v>
      </c>
      <c r="AC27" s="30">
        <v>12.920582001430603</v>
      </c>
      <c r="AD27" s="30">
        <v>11.392682992804758</v>
      </c>
      <c r="AE27" s="79">
        <v>9.2222005553366451</v>
      </c>
      <c r="AF27" s="3"/>
    </row>
    <row r="28" spans="1:32" customFormat="1" x14ac:dyDescent="0.3">
      <c r="A28" s="844"/>
      <c r="B28" s="3" t="s">
        <v>32</v>
      </c>
      <c r="C28" s="73">
        <v>5338997280</v>
      </c>
      <c r="D28" s="63">
        <v>5929055283.3999996</v>
      </c>
      <c r="E28" s="308">
        <v>6334759003.1999998</v>
      </c>
      <c r="F28" s="73">
        <v>1098934277.8</v>
      </c>
      <c r="G28" s="63">
        <v>1201006410.7</v>
      </c>
      <c r="H28" s="308">
        <v>1324798717.3</v>
      </c>
      <c r="I28" s="73">
        <v>1102843860</v>
      </c>
      <c r="J28" s="63">
        <v>1487265236.7</v>
      </c>
      <c r="K28" s="308">
        <v>1700602712</v>
      </c>
      <c r="L28" s="73">
        <v>631004515.22000003</v>
      </c>
      <c r="M28" s="63">
        <v>646145884.64999998</v>
      </c>
      <c r="N28" s="308">
        <v>679111702.82000005</v>
      </c>
      <c r="O28" s="73">
        <v>3713212.0022999998</v>
      </c>
      <c r="P28" s="63">
        <v>7761819.7161999997</v>
      </c>
      <c r="Q28" s="308">
        <v>6989284.0279999999</v>
      </c>
      <c r="R28" s="73">
        <v>395027167.05000001</v>
      </c>
      <c r="S28" s="63">
        <v>845890637.82000005</v>
      </c>
      <c r="T28" s="308">
        <v>802840968.07000005</v>
      </c>
      <c r="U28" s="73">
        <v>8570520312.0723009</v>
      </c>
      <c r="V28" s="63">
        <v>10117125272.986198</v>
      </c>
      <c r="W28" s="308">
        <v>10849102387.417999</v>
      </c>
      <c r="X28" s="34"/>
      <c r="Y28" s="78">
        <v>6.8426368183119868</v>
      </c>
      <c r="Z28" s="30">
        <v>10.307381001226146</v>
      </c>
      <c r="AA28" s="30">
        <v>14.344279018674655</v>
      </c>
      <c r="AB28" s="30">
        <v>5.1019156746400673</v>
      </c>
      <c r="AC28" s="30">
        <v>-9.9530228277218242</v>
      </c>
      <c r="AD28" s="30">
        <v>-5.0892713342880924</v>
      </c>
      <c r="AE28" s="79">
        <v>7.2350306503197848</v>
      </c>
      <c r="AF28" s="3"/>
    </row>
    <row r="29" spans="1:32" customFormat="1" x14ac:dyDescent="0.3">
      <c r="A29" s="844"/>
      <c r="B29" s="3" t="s">
        <v>4</v>
      </c>
      <c r="C29" s="73">
        <v>2058108458.9000001</v>
      </c>
      <c r="D29" s="63">
        <v>2120564106.2</v>
      </c>
      <c r="E29" s="308">
        <v>2290739990.9000001</v>
      </c>
      <c r="F29" s="73">
        <v>301818141.23000002</v>
      </c>
      <c r="G29" s="63">
        <v>321120082.30000001</v>
      </c>
      <c r="H29" s="308">
        <v>370806057.04000002</v>
      </c>
      <c r="I29" s="73">
        <v>569413083.75999999</v>
      </c>
      <c r="J29" s="63">
        <v>587113244.63999999</v>
      </c>
      <c r="K29" s="308">
        <v>700980629.29999995</v>
      </c>
      <c r="L29" s="73">
        <v>157297027.37</v>
      </c>
      <c r="M29" s="63">
        <v>136983303.53</v>
      </c>
      <c r="N29" s="308">
        <v>165460289.21000001</v>
      </c>
      <c r="O29" s="73" t="s">
        <v>361</v>
      </c>
      <c r="P29" s="63" t="s">
        <v>361</v>
      </c>
      <c r="Q29" s="308" t="s">
        <v>361</v>
      </c>
      <c r="R29" s="73">
        <v>168464419.86000001</v>
      </c>
      <c r="S29" s="63">
        <v>179286032.52000001</v>
      </c>
      <c r="T29" s="308">
        <v>223587743.16999999</v>
      </c>
      <c r="U29" s="73">
        <v>3255101131.1200004</v>
      </c>
      <c r="V29" s="63">
        <v>3345066769.1900001</v>
      </c>
      <c r="W29" s="308">
        <v>3751574709.6199999</v>
      </c>
      <c r="X29" s="34"/>
      <c r="Y29" s="78">
        <v>8.0250290100850172</v>
      </c>
      <c r="Z29" s="30">
        <v>15.472708646599642</v>
      </c>
      <c r="AA29" s="30">
        <v>19.394449997431074</v>
      </c>
      <c r="AB29" s="30">
        <v>20.788654490117043</v>
      </c>
      <c r="AC29" s="30" t="s">
        <v>361</v>
      </c>
      <c r="AD29" s="30">
        <v>24.71007363334785</v>
      </c>
      <c r="AE29" s="79">
        <v>12.152461175787966</v>
      </c>
      <c r="AF29" s="3"/>
    </row>
    <row r="30" spans="1:32" customFormat="1" x14ac:dyDescent="0.3">
      <c r="A30" s="844"/>
      <c r="B30" s="3" t="s">
        <v>5</v>
      </c>
      <c r="C30" s="73">
        <v>2928273561.1999998</v>
      </c>
      <c r="D30" s="63">
        <v>3058815521.5999999</v>
      </c>
      <c r="E30" s="308">
        <v>3097400656.0999999</v>
      </c>
      <c r="F30" s="73">
        <v>565536147.14999998</v>
      </c>
      <c r="G30" s="63">
        <v>603364095.44000006</v>
      </c>
      <c r="H30" s="308">
        <v>625983224.32000005</v>
      </c>
      <c r="I30" s="73">
        <v>650179484.14999998</v>
      </c>
      <c r="J30" s="63">
        <v>659280782.24000001</v>
      </c>
      <c r="K30" s="308">
        <v>702021995.77999997</v>
      </c>
      <c r="L30" s="73">
        <v>271617956.61000001</v>
      </c>
      <c r="M30" s="63">
        <v>307888240.75</v>
      </c>
      <c r="N30" s="308">
        <v>310676536.77999997</v>
      </c>
      <c r="O30" s="73">
        <v>4244307.9205</v>
      </c>
      <c r="P30" s="63">
        <v>3487796.1139000002</v>
      </c>
      <c r="Q30" s="308">
        <v>3263730.1324</v>
      </c>
      <c r="R30" s="73">
        <v>201692740.61000001</v>
      </c>
      <c r="S30" s="63">
        <v>226872462.75</v>
      </c>
      <c r="T30" s="308">
        <v>215539977.36000001</v>
      </c>
      <c r="U30" s="73">
        <v>4621544197.6404991</v>
      </c>
      <c r="V30" s="63">
        <v>4859708898.8938999</v>
      </c>
      <c r="W30" s="308">
        <v>4954886120.4723988</v>
      </c>
      <c r="X30" s="34"/>
      <c r="Y30" s="78">
        <v>1.2614403917963868</v>
      </c>
      <c r="Z30" s="30">
        <v>3.7488357446104015</v>
      </c>
      <c r="AA30" s="30">
        <v>6.4830061320429566</v>
      </c>
      <c r="AB30" s="30">
        <v>0.90561952714005578</v>
      </c>
      <c r="AC30" s="30">
        <v>-6.424285542581587</v>
      </c>
      <c r="AD30" s="30">
        <v>-4.9950907450974853</v>
      </c>
      <c r="AE30" s="79">
        <v>1.9584963535606459</v>
      </c>
      <c r="AF30" s="3"/>
    </row>
    <row r="31" spans="1:32" customFormat="1" x14ac:dyDescent="0.3">
      <c r="A31" s="844"/>
      <c r="B31" s="3" t="s">
        <v>6</v>
      </c>
      <c r="C31" s="73">
        <v>574404057.92999995</v>
      </c>
      <c r="D31" s="63">
        <v>624735121.52999997</v>
      </c>
      <c r="E31" s="308">
        <v>701409348.38</v>
      </c>
      <c r="F31" s="73">
        <v>97025454.886000007</v>
      </c>
      <c r="G31" s="63">
        <v>114819479.15000001</v>
      </c>
      <c r="H31" s="308">
        <v>127682133.77</v>
      </c>
      <c r="I31" s="73">
        <v>148152104.03999999</v>
      </c>
      <c r="J31" s="63">
        <v>116705408.66</v>
      </c>
      <c r="K31" s="831">
        <v>164179570.90000001</v>
      </c>
      <c r="L31" s="73">
        <v>50211631.971000001</v>
      </c>
      <c r="M31" s="63">
        <v>57603162.245999999</v>
      </c>
      <c r="N31" s="308">
        <v>64464753.188000001</v>
      </c>
      <c r="O31" s="73">
        <v>7785269.9027000004</v>
      </c>
      <c r="P31" s="63">
        <v>711818.51277000003</v>
      </c>
      <c r="Q31" s="308">
        <v>11092795.302999999</v>
      </c>
      <c r="R31" s="73">
        <v>28446548.866999999</v>
      </c>
      <c r="S31" s="63">
        <v>33572048.884000003</v>
      </c>
      <c r="T31" s="308">
        <v>68648492.650000006</v>
      </c>
      <c r="U31" s="73">
        <v>906025067.59669983</v>
      </c>
      <c r="V31" s="63">
        <v>948147038.98276997</v>
      </c>
      <c r="W31" s="308">
        <v>1137477094.191</v>
      </c>
      <c r="X31" s="34"/>
      <c r="Y31" s="78">
        <v>12.273077694467037</v>
      </c>
      <c r="Z31" s="30">
        <v>11.202502149653748</v>
      </c>
      <c r="AA31" s="30">
        <v>40.678630737935521</v>
      </c>
      <c r="AB31" s="30">
        <v>11.911830313580518</v>
      </c>
      <c r="AC31" s="30">
        <v>1458.3740945192667</v>
      </c>
      <c r="AD31" s="30">
        <v>104.48109344531838</v>
      </c>
      <c r="AE31" s="79">
        <v>19.968427619766118</v>
      </c>
      <c r="AF31" s="3"/>
    </row>
    <row r="32" spans="1:32" customFormat="1" x14ac:dyDescent="0.3">
      <c r="A32" s="844"/>
      <c r="B32" s="3" t="s">
        <v>7</v>
      </c>
      <c r="C32" s="73">
        <v>541999203.11000001</v>
      </c>
      <c r="D32" s="63">
        <v>575052763.07000005</v>
      </c>
      <c r="E32" s="308">
        <v>612529316.71000004</v>
      </c>
      <c r="F32" s="73">
        <v>94806579.812999994</v>
      </c>
      <c r="G32" s="63">
        <v>105896077.53</v>
      </c>
      <c r="H32" s="308">
        <v>105611837.15000001</v>
      </c>
      <c r="I32" s="73">
        <v>139797028</v>
      </c>
      <c r="J32" s="63">
        <v>148905418.63999999</v>
      </c>
      <c r="K32" s="308">
        <v>146447459.66</v>
      </c>
      <c r="L32" s="73">
        <v>39503615.800999999</v>
      </c>
      <c r="M32" s="63">
        <v>40589257.090000004</v>
      </c>
      <c r="N32" s="308">
        <v>44437416.737999998</v>
      </c>
      <c r="O32" s="73">
        <v>17816320.421</v>
      </c>
      <c r="P32" s="63">
        <v>21301926.109000001</v>
      </c>
      <c r="Q32" s="308">
        <v>27683304.239</v>
      </c>
      <c r="R32" s="73" t="s">
        <v>361</v>
      </c>
      <c r="S32" s="63">
        <v>27701242.759</v>
      </c>
      <c r="T32" s="308">
        <v>28549065.056000002</v>
      </c>
      <c r="U32" s="73">
        <v>833922747.14499998</v>
      </c>
      <c r="V32" s="63">
        <v>919446685.19799995</v>
      </c>
      <c r="W32" s="308">
        <v>965258399.55299997</v>
      </c>
      <c r="X32" s="34"/>
      <c r="Y32" s="78">
        <v>6.5170634847359299</v>
      </c>
      <c r="Z32" s="30">
        <v>-0.26841445559631083</v>
      </c>
      <c r="AA32" s="30">
        <v>-1.6506847114425405</v>
      </c>
      <c r="AB32" s="30">
        <v>9.4807343713321224</v>
      </c>
      <c r="AC32" s="30">
        <v>29.956812812827692</v>
      </c>
      <c r="AD32" s="30">
        <v>3.0605930007401971</v>
      </c>
      <c r="AE32" s="79">
        <v>4.9825308082039221</v>
      </c>
      <c r="AF32" s="3"/>
    </row>
    <row r="33" spans="1:32" customFormat="1" x14ac:dyDescent="0.3">
      <c r="A33" s="844"/>
      <c r="B33" s="32" t="s">
        <v>8</v>
      </c>
      <c r="C33" s="73">
        <v>595024536.40999997</v>
      </c>
      <c r="D33" s="63">
        <v>578456023.45000005</v>
      </c>
      <c r="E33" s="308">
        <v>580541948.64999998</v>
      </c>
      <c r="F33" s="73">
        <v>113537193.70999999</v>
      </c>
      <c r="G33" s="63">
        <v>101426498.02</v>
      </c>
      <c r="H33" s="308">
        <v>110255353.38</v>
      </c>
      <c r="I33" s="73">
        <v>303072815.30000001</v>
      </c>
      <c r="J33" s="63">
        <v>225082996.58000001</v>
      </c>
      <c r="K33" s="308">
        <v>215735076.68000001</v>
      </c>
      <c r="L33" s="73">
        <v>78440678.598000005</v>
      </c>
      <c r="M33" s="63">
        <v>65450498.316</v>
      </c>
      <c r="N33" s="308">
        <v>65315556.473999999</v>
      </c>
      <c r="O33" s="73">
        <v>56455388.743000001</v>
      </c>
      <c r="P33" s="63">
        <v>172627.05160999999</v>
      </c>
      <c r="Q33" s="308">
        <v>258593.73439999999</v>
      </c>
      <c r="R33" s="73">
        <v>35265785.244000003</v>
      </c>
      <c r="S33" s="63">
        <v>40368820.484999999</v>
      </c>
      <c r="T33" s="308">
        <v>40634306.295000002</v>
      </c>
      <c r="U33" s="73">
        <v>1181796398.0050001</v>
      </c>
      <c r="V33" s="63">
        <v>1010957463.9026101</v>
      </c>
      <c r="W33" s="308">
        <v>1012740835.2134</v>
      </c>
      <c r="X33" s="34"/>
      <c r="Y33" s="78">
        <v>0.36060220923264108</v>
      </c>
      <c r="Z33" s="30">
        <v>8.7046832261319587</v>
      </c>
      <c r="AA33" s="30">
        <v>-4.1530990976821887</v>
      </c>
      <c r="AB33" s="30">
        <v>-0.20617389549655307</v>
      </c>
      <c r="AC33" s="30">
        <v>49.79907956964729</v>
      </c>
      <c r="AD33" s="30">
        <v>0.65765064921490257</v>
      </c>
      <c r="AE33" s="79">
        <v>0.17640418855067175</v>
      </c>
      <c r="AF33" s="3"/>
    </row>
    <row r="34" spans="1:32" customFormat="1" x14ac:dyDescent="0.3">
      <c r="A34" s="845"/>
      <c r="B34" s="33" t="s">
        <v>9</v>
      </c>
      <c r="C34" s="206">
        <v>26191711362</v>
      </c>
      <c r="D34" s="207">
        <v>27666257941</v>
      </c>
      <c r="E34" s="208">
        <v>29405990344</v>
      </c>
      <c r="F34" s="206">
        <v>4710828419.6999998</v>
      </c>
      <c r="G34" s="207">
        <v>5100356496.8999996</v>
      </c>
      <c r="H34" s="208">
        <v>5553629121.6999998</v>
      </c>
      <c r="I34" s="206">
        <v>5392479066.8999996</v>
      </c>
      <c r="J34" s="207">
        <v>5741799158.1000004</v>
      </c>
      <c r="K34" s="208">
        <v>6819819670.1999998</v>
      </c>
      <c r="L34" s="206">
        <v>2729073560.5</v>
      </c>
      <c r="M34" s="207">
        <v>2796196444.5999999</v>
      </c>
      <c r="N34" s="208">
        <v>2927045489.6999998</v>
      </c>
      <c r="O34" s="206">
        <v>95452149.721000001</v>
      </c>
      <c r="P34" s="207">
        <v>34789086.061999999</v>
      </c>
      <c r="Q34" s="208">
        <v>55308632.491999999</v>
      </c>
      <c r="R34" s="206">
        <v>1172276159.9000001</v>
      </c>
      <c r="S34" s="207">
        <v>2436070939.3000002</v>
      </c>
      <c r="T34" s="208">
        <v>2385122725.5</v>
      </c>
      <c r="U34" s="206">
        <v>40291820718.721001</v>
      </c>
      <c r="V34" s="207">
        <v>43775470065.961998</v>
      </c>
      <c r="W34" s="208">
        <v>47146915983.591988</v>
      </c>
      <c r="X34" s="34"/>
      <c r="Y34" s="216">
        <v>6.2882823065919746</v>
      </c>
      <c r="Z34" s="217">
        <v>8.8870773067627695</v>
      </c>
      <c r="AA34" s="217">
        <v>18.774960294095756</v>
      </c>
      <c r="AB34" s="217">
        <v>4.6795369242634832</v>
      </c>
      <c r="AC34" s="217">
        <v>58.982711973032906</v>
      </c>
      <c r="AD34" s="217">
        <v>-2.09140928443734</v>
      </c>
      <c r="AE34" s="218">
        <v>7.7016783887181806</v>
      </c>
      <c r="AF34" s="3"/>
    </row>
    <row r="35" spans="1:32" customFormat="1" x14ac:dyDescent="0.3">
      <c r="A35" s="843" t="s">
        <v>44</v>
      </c>
      <c r="B35" s="24" t="s">
        <v>2</v>
      </c>
      <c r="C35" s="73">
        <v>5264.3429370000003</v>
      </c>
      <c r="D35" s="63">
        <v>5095.8510001000004</v>
      </c>
      <c r="E35" s="308">
        <v>5266.8337797000004</v>
      </c>
      <c r="F35" s="73">
        <v>647.96479552999995</v>
      </c>
      <c r="G35" s="63">
        <v>659.99320001000001</v>
      </c>
      <c r="H35" s="308">
        <v>679.96449159999997</v>
      </c>
      <c r="I35" s="73">
        <v>222.99709229000001</v>
      </c>
      <c r="J35" s="63">
        <v>228.91249518000001</v>
      </c>
      <c r="K35" s="308">
        <v>262.07248924999999</v>
      </c>
      <c r="L35" s="73">
        <v>10500.934107999999</v>
      </c>
      <c r="M35" s="63">
        <v>9852.6874795000003</v>
      </c>
      <c r="N35" s="308">
        <v>10158.843445</v>
      </c>
      <c r="O35" s="73">
        <v>22205.618181000002</v>
      </c>
      <c r="P35" s="63">
        <v>27921.823426999999</v>
      </c>
      <c r="Q35" s="308">
        <v>23322.308105</v>
      </c>
      <c r="R35" s="73">
        <v>275.88443912999998</v>
      </c>
      <c r="S35" s="63">
        <v>16509.831995</v>
      </c>
      <c r="T35" s="308">
        <v>15105.142119</v>
      </c>
      <c r="U35" s="73">
        <f>U26/U17</f>
        <v>1128.5360957284161</v>
      </c>
      <c r="V35" s="63">
        <f t="shared" ref="V35:W35" si="4">V26/V17</f>
        <v>1192.4545532584541</v>
      </c>
      <c r="W35" s="308">
        <f t="shared" si="4"/>
        <v>1173.8680872924508</v>
      </c>
      <c r="X35" s="34"/>
      <c r="Y35" s="78">
        <v>3.3553331837340661</v>
      </c>
      <c r="Z35" s="30">
        <v>3.025984447975727</v>
      </c>
      <c r="AA35" s="30">
        <v>14.485882058961174</v>
      </c>
      <c r="AB35" s="30">
        <v>3.1073345839599975</v>
      </c>
      <c r="AC35" s="30">
        <v>-16.47283292233821</v>
      </c>
      <c r="AD35" s="30">
        <v>-8.5082021211688286</v>
      </c>
      <c r="AE35" s="79" t="s">
        <v>361</v>
      </c>
      <c r="AF35" s="3"/>
    </row>
    <row r="36" spans="1:32" customFormat="1" x14ac:dyDescent="0.3">
      <c r="A36" s="844"/>
      <c r="B36" s="3" t="s">
        <v>3</v>
      </c>
      <c r="C36" s="73">
        <v>4144.0254569999997</v>
      </c>
      <c r="D36" s="63">
        <v>4155.6996811999998</v>
      </c>
      <c r="E36" s="308">
        <v>4282.1542719999998</v>
      </c>
      <c r="F36" s="73">
        <v>578.39811540000005</v>
      </c>
      <c r="G36" s="63">
        <v>605.11854841000002</v>
      </c>
      <c r="H36" s="308">
        <v>652.63331583000002</v>
      </c>
      <c r="I36" s="73">
        <v>332.48239371</v>
      </c>
      <c r="J36" s="63">
        <v>344.89726512999999</v>
      </c>
      <c r="K36" s="308">
        <v>314.15053504000002</v>
      </c>
      <c r="L36" s="73">
        <v>16986.480884000001</v>
      </c>
      <c r="M36" s="63">
        <v>16595.878582000001</v>
      </c>
      <c r="N36" s="308">
        <v>14222.561462</v>
      </c>
      <c r="O36" s="73">
        <v>9907.1811121999999</v>
      </c>
      <c r="P36" s="63">
        <v>11727.22775</v>
      </c>
      <c r="Q36" s="308">
        <v>10538.009032</v>
      </c>
      <c r="R36" s="73">
        <v>14637.090703</v>
      </c>
      <c r="S36" s="63">
        <v>15936.83295</v>
      </c>
      <c r="T36" s="308">
        <v>16844.506033000001</v>
      </c>
      <c r="U36" s="73">
        <f t="shared" ref="U36:W36" si="5">U27/U18</f>
        <v>1470.1919168999113</v>
      </c>
      <c r="V36" s="63">
        <f t="shared" si="5"/>
        <v>1549.9315362024913</v>
      </c>
      <c r="W36" s="308">
        <f t="shared" si="5"/>
        <v>1431.6979555736555</v>
      </c>
      <c r="X36" s="34"/>
      <c r="Y36" s="78">
        <v>3.0429193758169992</v>
      </c>
      <c r="Z36" s="30">
        <v>7.8521419554645977</v>
      </c>
      <c r="AA36" s="30">
        <v>-8.9147503325115665</v>
      </c>
      <c r="AB36" s="30">
        <v>-14.300641621794686</v>
      </c>
      <c r="AC36" s="30">
        <v>-10.140663619328105</v>
      </c>
      <c r="AD36" s="30">
        <v>5.6954420357402391</v>
      </c>
      <c r="AE36" s="79" t="s">
        <v>361</v>
      </c>
      <c r="AF36" s="3"/>
    </row>
    <row r="37" spans="1:32" customFormat="1" x14ac:dyDescent="0.3">
      <c r="A37" s="844"/>
      <c r="B37" s="3" t="s">
        <v>32</v>
      </c>
      <c r="C37" s="73">
        <v>4434.7072544000002</v>
      </c>
      <c r="D37" s="63">
        <v>4534.0157234999997</v>
      </c>
      <c r="E37" s="308">
        <v>4523.0961596999996</v>
      </c>
      <c r="F37" s="73">
        <v>662.99350588000004</v>
      </c>
      <c r="G37" s="63">
        <v>651.87556282000003</v>
      </c>
      <c r="H37" s="308">
        <v>712.61099854999998</v>
      </c>
      <c r="I37" s="73">
        <v>348.21498294999998</v>
      </c>
      <c r="J37" s="63">
        <v>335.38767389999998</v>
      </c>
      <c r="K37" s="308">
        <v>340.72956241000003</v>
      </c>
      <c r="L37" s="73">
        <v>14777.969396</v>
      </c>
      <c r="M37" s="63">
        <v>15076.43578</v>
      </c>
      <c r="N37" s="308">
        <v>14080.982454999999</v>
      </c>
      <c r="O37" s="73">
        <v>264.28555176999998</v>
      </c>
      <c r="P37" s="63">
        <v>479.62798715999998</v>
      </c>
      <c r="Q37" s="308">
        <v>415.92978029</v>
      </c>
      <c r="R37" s="73">
        <v>12933.476314</v>
      </c>
      <c r="S37" s="63">
        <v>6018.2180485999997</v>
      </c>
      <c r="T37" s="308">
        <v>9719.7419831999996</v>
      </c>
      <c r="U37" s="73">
        <f t="shared" ref="U37:W37" si="6">U28/U19</f>
        <v>1401.3568156291508</v>
      </c>
      <c r="V37" s="63">
        <f t="shared" si="6"/>
        <v>1299.7115892559102</v>
      </c>
      <c r="W37" s="308">
        <f t="shared" si="6"/>
        <v>1291.8200174866174</v>
      </c>
      <c r="X37" s="34"/>
      <c r="Y37" s="78">
        <v>-0.24083647843132772</v>
      </c>
      <c r="Z37" s="30">
        <v>9.3170290764175601</v>
      </c>
      <c r="AA37" s="30">
        <v>1.5927503977360757</v>
      </c>
      <c r="AB37" s="30">
        <v>-6.6027099476690836</v>
      </c>
      <c r="AC37" s="30">
        <v>-13.280752703188437</v>
      </c>
      <c r="AD37" s="30">
        <v>61.505314442056047</v>
      </c>
      <c r="AE37" s="79" t="s">
        <v>361</v>
      </c>
      <c r="AF37" s="3"/>
    </row>
    <row r="38" spans="1:32" customFormat="1" x14ac:dyDescent="0.3">
      <c r="A38" s="844"/>
      <c r="B38" s="3" t="s">
        <v>4</v>
      </c>
      <c r="C38" s="73">
        <v>5903.1974222999997</v>
      </c>
      <c r="D38" s="63">
        <v>5626.5548011000001</v>
      </c>
      <c r="E38" s="308">
        <v>6031.8822632000001</v>
      </c>
      <c r="F38" s="73">
        <v>654.66052366999998</v>
      </c>
      <c r="G38" s="63">
        <v>659.79601702000002</v>
      </c>
      <c r="H38" s="308">
        <v>741.25927466999997</v>
      </c>
      <c r="I38" s="73">
        <v>414.68921872999999</v>
      </c>
      <c r="J38" s="63">
        <v>419.15133916000002</v>
      </c>
      <c r="K38" s="308">
        <v>483.36557879999998</v>
      </c>
      <c r="L38" s="73">
        <v>9794.3354528</v>
      </c>
      <c r="M38" s="63">
        <v>13353.802255000001</v>
      </c>
      <c r="N38" s="308">
        <v>13469.577434999999</v>
      </c>
      <c r="O38" s="73" t="s">
        <v>361</v>
      </c>
      <c r="P38" s="63" t="s">
        <v>361</v>
      </c>
      <c r="Q38" s="308" t="s">
        <v>361</v>
      </c>
      <c r="R38" s="73">
        <v>12621.894048</v>
      </c>
      <c r="S38" s="63">
        <v>12555.044293999999</v>
      </c>
      <c r="T38" s="308">
        <v>13710.310471999999</v>
      </c>
      <c r="U38" s="73">
        <f t="shared" ref="U38:W38" si="7">U29/U20</f>
        <v>1471.4396475887222</v>
      </c>
      <c r="V38" s="63">
        <f t="shared" si="7"/>
        <v>1461.4694308596763</v>
      </c>
      <c r="W38" s="308">
        <f t="shared" si="7"/>
        <v>1590.4522660239697</v>
      </c>
      <c r="X38" s="34"/>
      <c r="Y38" s="78">
        <v>7.2038303442944818</v>
      </c>
      <c r="Z38" s="30">
        <v>12.34673377052693</v>
      </c>
      <c r="AA38" s="30">
        <v>15.320060713318595</v>
      </c>
      <c r="AB38" s="30">
        <v>0.86698288464357454</v>
      </c>
      <c r="AC38" s="30" t="s">
        <v>361</v>
      </c>
      <c r="AD38" s="30">
        <v>9.2016097350775325</v>
      </c>
      <c r="AE38" s="79" t="s">
        <v>361</v>
      </c>
      <c r="AF38" s="3"/>
    </row>
    <row r="39" spans="1:32" customFormat="1" x14ac:dyDescent="0.3">
      <c r="A39" s="844"/>
      <c r="B39" s="3" t="s">
        <v>5</v>
      </c>
      <c r="C39" s="73">
        <v>5803.2270719999997</v>
      </c>
      <c r="D39" s="63">
        <v>6011.4803236999996</v>
      </c>
      <c r="E39" s="308">
        <v>5827.2202582999998</v>
      </c>
      <c r="F39" s="73">
        <v>765.11895744000003</v>
      </c>
      <c r="G39" s="63">
        <v>837.83230336999998</v>
      </c>
      <c r="H39" s="308">
        <v>857.38089732000003</v>
      </c>
      <c r="I39" s="73">
        <v>352.69538631</v>
      </c>
      <c r="J39" s="63">
        <v>364.35444283999999</v>
      </c>
      <c r="K39" s="308">
        <v>339.34958862000002</v>
      </c>
      <c r="L39" s="73">
        <v>23971.225541</v>
      </c>
      <c r="M39" s="63">
        <v>26189.880976</v>
      </c>
      <c r="N39" s="308">
        <v>26065.654567000001</v>
      </c>
      <c r="O39" s="73">
        <v>475.07364231999998</v>
      </c>
      <c r="P39" s="63">
        <v>773.17581774999996</v>
      </c>
      <c r="Q39" s="308">
        <v>6043.9446895999999</v>
      </c>
      <c r="R39" s="73">
        <v>19758.301392000001</v>
      </c>
      <c r="S39" s="63">
        <v>21417.205961</v>
      </c>
      <c r="T39" s="308">
        <v>20958.768704999999</v>
      </c>
      <c r="U39" s="73">
        <f t="shared" ref="U39:W39" si="8">U30/U21</f>
        <v>1482.3692912217566</v>
      </c>
      <c r="V39" s="63">
        <f t="shared" si="8"/>
        <v>1585.4009425198685</v>
      </c>
      <c r="W39" s="308">
        <f t="shared" si="8"/>
        <v>1477.6933617304705</v>
      </c>
      <c r="X39" s="25"/>
      <c r="Y39" s="78">
        <v>-3.0651362971872764</v>
      </c>
      <c r="Z39" s="30">
        <v>2.3332346904470169</v>
      </c>
      <c r="AA39" s="30">
        <v>-6.8627828509780002</v>
      </c>
      <c r="AB39" s="30">
        <v>-0.47432979597669123</v>
      </c>
      <c r="AC39" s="30">
        <v>681.70379244249193</v>
      </c>
      <c r="AD39" s="30">
        <v>-2.1405091627488604</v>
      </c>
      <c r="AE39" s="79" t="s">
        <v>361</v>
      </c>
      <c r="AF39" s="3"/>
    </row>
    <row r="40" spans="1:32" customFormat="1" x14ac:dyDescent="0.3">
      <c r="A40" s="844"/>
      <c r="B40" s="3" t="s">
        <v>6</v>
      </c>
      <c r="C40" s="73">
        <v>5134.1543804000003</v>
      </c>
      <c r="D40" s="63">
        <v>5323.2372318999996</v>
      </c>
      <c r="E40" s="308">
        <v>5772.2988353999999</v>
      </c>
      <c r="F40" s="73">
        <v>639.69312600000001</v>
      </c>
      <c r="G40" s="63">
        <v>732.49131848000002</v>
      </c>
      <c r="H40" s="308">
        <v>783.84533168999997</v>
      </c>
      <c r="I40" s="73">
        <v>323.54332020999999</v>
      </c>
      <c r="J40" s="63">
        <v>308.38061088000001</v>
      </c>
      <c r="K40" s="308">
        <v>290.24426492999999</v>
      </c>
      <c r="L40" s="73">
        <v>18728.695252000001</v>
      </c>
      <c r="M40" s="63">
        <v>18923.509279000002</v>
      </c>
      <c r="N40" s="308">
        <v>19982.874516</v>
      </c>
      <c r="O40" s="73">
        <v>3990.3997451</v>
      </c>
      <c r="P40" s="63">
        <v>428.29032056</v>
      </c>
      <c r="Q40" s="308">
        <v>4943.3134151000004</v>
      </c>
      <c r="R40" s="73">
        <v>10273.22097</v>
      </c>
      <c r="S40" s="63">
        <v>11277.141043</v>
      </c>
      <c r="T40" s="308">
        <v>5308.0099474999997</v>
      </c>
      <c r="U40" s="73">
        <f t="shared" ref="U40:W40" si="9">U31/U22</f>
        <v>1243.0714644742473</v>
      </c>
      <c r="V40" s="63">
        <f t="shared" si="9"/>
        <v>1436.0620424705069</v>
      </c>
      <c r="W40" s="308">
        <f t="shared" si="9"/>
        <v>1309.7513025131611</v>
      </c>
      <c r="X40" s="25"/>
      <c r="Y40" s="78">
        <v>8.4358743361831792</v>
      </c>
      <c r="Z40" s="30">
        <v>7.0108698785079415</v>
      </c>
      <c r="AA40" s="30">
        <v>-5.8811563730436394</v>
      </c>
      <c r="AB40" s="30">
        <v>5.5981436708232968</v>
      </c>
      <c r="AC40" s="30">
        <v>1054.1968561504025</v>
      </c>
      <c r="AD40" s="30">
        <v>-52.931244477120266</v>
      </c>
      <c r="AE40" s="79" t="s">
        <v>361</v>
      </c>
      <c r="AF40" s="3"/>
    </row>
    <row r="41" spans="1:32" customFormat="1" x14ac:dyDescent="0.3">
      <c r="A41" s="844"/>
      <c r="B41" s="3" t="s">
        <v>7</v>
      </c>
      <c r="C41" s="73">
        <v>3702.6102970000002</v>
      </c>
      <c r="D41" s="63">
        <v>3665.8852975</v>
      </c>
      <c r="E41" s="308">
        <v>3696.5270403999998</v>
      </c>
      <c r="F41" s="73">
        <v>638.83252573000004</v>
      </c>
      <c r="G41" s="63">
        <v>687.69491925</v>
      </c>
      <c r="H41" s="308">
        <v>665.37200681000002</v>
      </c>
      <c r="I41" s="73">
        <v>626.72668666000004</v>
      </c>
      <c r="J41" s="63">
        <v>513.1626023</v>
      </c>
      <c r="K41" s="308">
        <v>521.46225488000005</v>
      </c>
      <c r="L41" s="73">
        <v>39190.09504</v>
      </c>
      <c r="M41" s="63">
        <v>41249.245010999999</v>
      </c>
      <c r="N41" s="308">
        <v>42240.890435000001</v>
      </c>
      <c r="O41" s="73">
        <v>1979591.1579</v>
      </c>
      <c r="P41" s="63">
        <v>2662740.7636000002</v>
      </c>
      <c r="Q41" s="308">
        <v>3460413.0299</v>
      </c>
      <c r="R41" s="73" t="s">
        <v>361</v>
      </c>
      <c r="S41" s="63">
        <v>29189.929144999998</v>
      </c>
      <c r="T41" s="308">
        <v>25953.695505</v>
      </c>
      <c r="U41" s="73">
        <f t="shared" ref="U41:W41" si="10">U32/U23</f>
        <v>1607.2056260202557</v>
      </c>
      <c r="V41" s="63">
        <f t="shared" si="10"/>
        <v>1524.8731855494339</v>
      </c>
      <c r="W41" s="308">
        <f t="shared" si="10"/>
        <v>1589.0858198524932</v>
      </c>
      <c r="X41" s="25"/>
      <c r="Y41" s="78">
        <v>0.83586202003909094</v>
      </c>
      <c r="Z41" s="30">
        <v>-3.2460487659768278</v>
      </c>
      <c r="AA41" s="30">
        <v>1.6173533579416866</v>
      </c>
      <c r="AB41" s="30">
        <v>2.404032907112752</v>
      </c>
      <c r="AC41" s="30">
        <v>29.956812814986698</v>
      </c>
      <c r="AD41" s="30">
        <v>-11.086815675105333</v>
      </c>
      <c r="AE41" s="79" t="s">
        <v>361</v>
      </c>
      <c r="AF41" s="3"/>
    </row>
    <row r="42" spans="1:32" customFormat="1" x14ac:dyDescent="0.3">
      <c r="A42" s="844"/>
      <c r="B42" s="3" t="s">
        <v>8</v>
      </c>
      <c r="C42" s="73">
        <v>5840.6743139999999</v>
      </c>
      <c r="D42" s="63">
        <v>5324.8156510999997</v>
      </c>
      <c r="E42" s="308">
        <v>5319.484571</v>
      </c>
      <c r="F42" s="73">
        <v>838.46978588000002</v>
      </c>
      <c r="G42" s="63">
        <v>705.41369992</v>
      </c>
      <c r="H42" s="308">
        <v>744.02851384999997</v>
      </c>
      <c r="I42" s="73">
        <v>279.78517597000001</v>
      </c>
      <c r="J42" s="63">
        <v>283.30037342000003</v>
      </c>
      <c r="K42" s="308">
        <v>270.76952396000001</v>
      </c>
      <c r="L42" s="73">
        <v>15853.006992000001</v>
      </c>
      <c r="M42" s="63">
        <v>13009.441128</v>
      </c>
      <c r="N42" s="308">
        <v>11008.858329999999</v>
      </c>
      <c r="O42" s="73">
        <v>258969.67313000001</v>
      </c>
      <c r="P42" s="63">
        <v>14385.587634</v>
      </c>
      <c r="Q42" s="308">
        <v>15211.396140999999</v>
      </c>
      <c r="R42" s="73">
        <v>21688.674812000001</v>
      </c>
      <c r="S42" s="63">
        <v>18872.753850000001</v>
      </c>
      <c r="T42" s="308">
        <v>6679.9780198999997</v>
      </c>
      <c r="U42" s="73">
        <f t="shared" ref="U42:W42" si="11">U33/U24</f>
        <v>890.36820130082458</v>
      </c>
      <c r="V42" s="63">
        <f t="shared" si="11"/>
        <v>959.06986601164795</v>
      </c>
      <c r="W42" s="308">
        <f t="shared" si="11"/>
        <v>949.94652037692424</v>
      </c>
      <c r="X42" s="25"/>
      <c r="Y42" s="78">
        <v>-0.10011764630571962</v>
      </c>
      <c r="Z42" s="30">
        <v>5.4740663435341785</v>
      </c>
      <c r="AA42" s="30">
        <v>-4.4231672936846822</v>
      </c>
      <c r="AB42" s="30">
        <v>-15.37793036853966</v>
      </c>
      <c r="AC42" s="30">
        <v>5.7405267550435068</v>
      </c>
      <c r="AD42" s="30">
        <v>-64.605175943096398</v>
      </c>
      <c r="AE42" s="79" t="s">
        <v>361</v>
      </c>
      <c r="AF42" s="3"/>
    </row>
    <row r="43" spans="1:32" customFormat="1" x14ac:dyDescent="0.3">
      <c r="A43" s="845"/>
      <c r="B43" s="33" t="s">
        <v>9</v>
      </c>
      <c r="C43" s="206">
        <v>4842.0522529999998</v>
      </c>
      <c r="D43" s="207">
        <v>4792.2690333</v>
      </c>
      <c r="E43" s="208">
        <v>4885.3879477</v>
      </c>
      <c r="F43" s="206">
        <v>652.30813048000005</v>
      </c>
      <c r="G43" s="207">
        <v>665.64110682</v>
      </c>
      <c r="H43" s="208">
        <v>705.03894307999997</v>
      </c>
      <c r="I43" s="206">
        <v>302.63481413</v>
      </c>
      <c r="J43" s="207">
        <v>308.82292333999999</v>
      </c>
      <c r="K43" s="208">
        <v>316.75963188999998</v>
      </c>
      <c r="L43" s="206">
        <v>13791.628017000001</v>
      </c>
      <c r="M43" s="207">
        <v>13987.206529999999</v>
      </c>
      <c r="N43" s="208">
        <v>13397.192857</v>
      </c>
      <c r="O43" s="206">
        <v>3746.8949840999999</v>
      </c>
      <c r="P43" s="207">
        <v>1546.8691002</v>
      </c>
      <c r="Q43" s="208">
        <v>2772.5015033999998</v>
      </c>
      <c r="R43" s="206">
        <v>14128.915992</v>
      </c>
      <c r="S43" s="207">
        <v>10243.080821</v>
      </c>
      <c r="T43" s="208">
        <v>12348.040078</v>
      </c>
      <c r="U43" s="206">
        <f t="shared" ref="U43:W43" si="12">U34/U25</f>
        <v>1310.057674031249</v>
      </c>
      <c r="V43" s="207">
        <f t="shared" si="12"/>
        <v>1347.4275895406267</v>
      </c>
      <c r="W43" s="208">
        <f t="shared" si="12"/>
        <v>1314.8313808392857</v>
      </c>
      <c r="X43" s="25"/>
      <c r="Y43" s="216">
        <v>1.9431069865432304</v>
      </c>
      <c r="Z43" s="217">
        <v>5.91878053448609</v>
      </c>
      <c r="AA43" s="217">
        <v>2.5699868598361819</v>
      </c>
      <c r="AB43" s="217">
        <v>-4.2182380858860391</v>
      </c>
      <c r="AC43" s="217">
        <v>79.233104019049421</v>
      </c>
      <c r="AD43" s="217">
        <v>20.550060023781992</v>
      </c>
      <c r="AE43" s="218" t="s">
        <v>361</v>
      </c>
      <c r="AF43" s="3"/>
    </row>
  </sheetData>
  <mergeCells count="4">
    <mergeCell ref="Y6:AD6"/>
    <mergeCell ref="A26:A34"/>
    <mergeCell ref="A35:A43"/>
    <mergeCell ref="B4:B7"/>
  </mergeCells>
  <conditionalFormatting sqref="Y1:AD1 C1:W1">
    <cfRule type="expression" dxfId="405" priority="13">
      <formula>(C1+1)&gt;(7*rounds_bucket)</formula>
    </cfRule>
  </conditionalFormatting>
  <conditionalFormatting sqref="C4:W4">
    <cfRule type="expression" dxfId="404" priority="12">
      <formula>(C1+1)&lt;=(6*rounds_bucket)</formula>
    </cfRule>
  </conditionalFormatting>
  <conditionalFormatting sqref="C7:T7 C16:T16 C25:T25 C34:T34 C43:T43">
    <cfRule type="expression" dxfId="403" priority="11">
      <formula>(C$1+1)&lt;=(6*rounds_bucket)</formula>
    </cfRule>
  </conditionalFormatting>
  <conditionalFormatting sqref="U7:W7">
    <cfRule type="expression" dxfId="402" priority="6">
      <formula>(U$1+1)&lt;=(6*rounds_bucket)</formula>
    </cfRule>
  </conditionalFormatting>
  <conditionalFormatting sqref="U25:W25 U34:W34 U43:W43">
    <cfRule type="expression" dxfId="401" priority="5">
      <formula>(U$1+1)&lt;=(6*rounds_bucket)</formula>
    </cfRule>
  </conditionalFormatting>
  <pageMargins left="0.39370078740157483" right="0.39370078740157483" top="0.51181102362204722" bottom="0.39370078740157483" header="0.31496062992125984" footer="0.31496062992125984"/>
  <pageSetup paperSize="9" scale="25" orientation="landscape" r:id="rId1"/>
  <colBreaks count="1" manualBreakCount="1">
    <brk id="2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14"/>
  <sheetViews>
    <sheetView showGridLines="0" zoomScale="80" zoomScaleNormal="80" workbookViewId="0"/>
  </sheetViews>
  <sheetFormatPr defaultColWidth="8.88671875" defaultRowHeight="14.4" x14ac:dyDescent="0.3"/>
  <cols>
    <col min="1" max="1" width="30.44140625" style="205" customWidth="1"/>
    <col min="2" max="2" width="15.33203125" style="205" bestFit="1" customWidth="1"/>
    <col min="3" max="3" width="10.6640625" style="205" bestFit="1" customWidth="1"/>
    <col min="4" max="4" width="13.109375" style="205" bestFit="1" customWidth="1"/>
    <col min="5" max="5" width="11.6640625" style="205" bestFit="1" customWidth="1"/>
    <col min="6" max="6" width="13.44140625" style="205" bestFit="1" customWidth="1"/>
    <col min="7" max="8" width="12.109375" style="205" bestFit="1" customWidth="1"/>
    <col min="9" max="9" width="11" style="205" bestFit="1" customWidth="1"/>
    <col min="10" max="10" width="12.109375" style="205" bestFit="1" customWidth="1"/>
    <col min="11" max="11" width="1.33203125" style="205" customWidth="1"/>
    <col min="12" max="12" width="11.6640625" style="205" bestFit="1" customWidth="1"/>
    <col min="13" max="13" width="11.109375" style="205" bestFit="1" customWidth="1"/>
    <col min="14" max="14" width="11.6640625" style="205" bestFit="1" customWidth="1"/>
    <col min="15" max="16384" width="8.88671875" style="205"/>
  </cols>
  <sheetData>
    <row r="1" spans="1:14" x14ac:dyDescent="0.3">
      <c r="A1" s="824"/>
      <c r="B1" s="612"/>
      <c r="C1" s="612"/>
      <c r="D1" s="612"/>
      <c r="E1" s="612"/>
      <c r="F1" s="612"/>
      <c r="G1" s="612"/>
      <c r="H1" s="612"/>
      <c r="I1" s="612"/>
      <c r="J1" s="612"/>
      <c r="K1" s="614"/>
      <c r="L1" s="613"/>
      <c r="M1" s="613"/>
      <c r="N1" s="613"/>
    </row>
    <row r="2" spans="1:14" x14ac:dyDescent="0.3">
      <c r="A2" s="676" t="s">
        <v>2670</v>
      </c>
      <c r="B2" s="677"/>
      <c r="C2" s="677"/>
      <c r="D2" s="677"/>
      <c r="E2" s="677"/>
      <c r="F2" s="677"/>
      <c r="G2" s="677"/>
      <c r="H2" s="677"/>
      <c r="I2" s="677"/>
      <c r="J2" s="677"/>
      <c r="K2" s="614"/>
      <c r="L2" s="614"/>
      <c r="M2" s="614"/>
      <c r="N2" s="614"/>
    </row>
    <row r="3" spans="1:14" x14ac:dyDescent="0.3">
      <c r="A3" s="677"/>
      <c r="B3" s="676"/>
      <c r="C3" s="677"/>
      <c r="D3" s="677"/>
      <c r="E3" s="676"/>
      <c r="F3" s="677"/>
      <c r="G3" s="677"/>
      <c r="H3" s="677"/>
      <c r="I3" s="677"/>
      <c r="J3" s="677"/>
      <c r="K3" s="614"/>
      <c r="L3" s="614"/>
      <c r="M3" s="614"/>
      <c r="N3" s="614"/>
    </row>
    <row r="4" spans="1:14" x14ac:dyDescent="0.3">
      <c r="A4" s="312"/>
      <c r="B4" s="857" t="s">
        <v>47</v>
      </c>
      <c r="C4" s="858"/>
      <c r="D4" s="858"/>
      <c r="E4" s="858"/>
      <c r="F4" s="858"/>
      <c r="G4" s="858"/>
      <c r="H4" s="858"/>
      <c r="I4" s="858"/>
      <c r="J4" s="859"/>
      <c r="K4" s="614"/>
      <c r="L4" s="849" t="s">
        <v>1</v>
      </c>
      <c r="M4" s="850"/>
      <c r="N4" s="851"/>
    </row>
    <row r="5" spans="1:14" x14ac:dyDescent="0.3">
      <c r="A5" s="852" t="s">
        <v>75</v>
      </c>
      <c r="B5" s="313"/>
      <c r="C5" s="314" t="s">
        <v>29</v>
      </c>
      <c r="D5" s="314"/>
      <c r="E5" s="314"/>
      <c r="F5" s="314" t="s">
        <v>30</v>
      </c>
      <c r="G5" s="314"/>
      <c r="H5" s="314"/>
      <c r="I5" s="314" t="s">
        <v>31</v>
      </c>
      <c r="J5" s="315"/>
      <c r="K5" s="614"/>
      <c r="L5" s="854" t="s">
        <v>2661</v>
      </c>
      <c r="M5" s="855"/>
      <c r="N5" s="856"/>
    </row>
    <row r="6" spans="1:14" x14ac:dyDescent="0.3">
      <c r="A6" s="852"/>
      <c r="B6" s="313" t="s">
        <v>76</v>
      </c>
      <c r="C6" s="314" t="s">
        <v>77</v>
      </c>
      <c r="D6" s="314" t="s">
        <v>39</v>
      </c>
      <c r="E6" s="314" t="s">
        <v>76</v>
      </c>
      <c r="F6" s="314" t="s">
        <v>77</v>
      </c>
      <c r="G6" s="314" t="s">
        <v>39</v>
      </c>
      <c r="H6" s="314" t="s">
        <v>76</v>
      </c>
      <c r="I6" s="314" t="s">
        <v>77</v>
      </c>
      <c r="J6" s="315" t="s">
        <v>39</v>
      </c>
      <c r="K6" s="614"/>
      <c r="L6" s="661" t="s">
        <v>76</v>
      </c>
      <c r="M6" s="662" t="s">
        <v>77</v>
      </c>
      <c r="N6" s="663" t="s">
        <v>39</v>
      </c>
    </row>
    <row r="7" spans="1:14" x14ac:dyDescent="0.3">
      <c r="A7" s="853"/>
      <c r="B7" s="316" t="s">
        <v>2671</v>
      </c>
      <c r="C7" s="317" t="s">
        <v>2671</v>
      </c>
      <c r="D7" s="317" t="s">
        <v>2671</v>
      </c>
      <c r="E7" s="317" t="s">
        <v>2671</v>
      </c>
      <c r="F7" s="317" t="s">
        <v>2671</v>
      </c>
      <c r="G7" s="317" t="s">
        <v>2671</v>
      </c>
      <c r="H7" s="678" t="s">
        <v>2671</v>
      </c>
      <c r="I7" s="678" t="s">
        <v>2671</v>
      </c>
      <c r="J7" s="679" t="s">
        <v>2671</v>
      </c>
      <c r="K7" s="614"/>
      <c r="L7" s="664" t="s">
        <v>40</v>
      </c>
      <c r="M7" s="665" t="s">
        <v>40</v>
      </c>
      <c r="N7" s="666" t="s">
        <v>40</v>
      </c>
    </row>
    <row r="8" spans="1:14" x14ac:dyDescent="0.3">
      <c r="A8" s="318" t="s">
        <v>78</v>
      </c>
      <c r="B8" s="319">
        <v>20001.853287000002</v>
      </c>
      <c r="C8" s="320">
        <v>6189.8580750000001</v>
      </c>
      <c r="D8" s="320">
        <v>26191.711361999998</v>
      </c>
      <c r="E8" s="320">
        <v>21191.243557000002</v>
      </c>
      <c r="F8" s="320">
        <v>6475.0143835999997</v>
      </c>
      <c r="G8" s="320">
        <v>27666.257941</v>
      </c>
      <c r="H8" s="320">
        <v>22481.125646</v>
      </c>
      <c r="I8" s="320">
        <v>6924.8646976</v>
      </c>
      <c r="J8" s="321">
        <v>29405.990344000002</v>
      </c>
      <c r="K8" s="614"/>
      <c r="L8" s="667">
        <v>6.0868635931180082</v>
      </c>
      <c r="M8" s="668">
        <v>6.9474797637421037</v>
      </c>
      <c r="N8" s="669">
        <v>6.2882823065919746</v>
      </c>
    </row>
    <row r="9" spans="1:14" x14ac:dyDescent="0.3">
      <c r="A9" s="318" t="s">
        <v>24</v>
      </c>
      <c r="B9" s="325">
        <v>3688.6821098</v>
      </c>
      <c r="C9" s="326">
        <v>1022.1463099</v>
      </c>
      <c r="D9" s="326">
        <v>4710.8284198000001</v>
      </c>
      <c r="E9" s="326">
        <v>3973.8303888</v>
      </c>
      <c r="F9" s="326">
        <v>1126.5261081000001</v>
      </c>
      <c r="G9" s="326">
        <v>5100.3564968999999</v>
      </c>
      <c r="H9" s="326">
        <v>4317.8112637000004</v>
      </c>
      <c r="I9" s="326">
        <v>1235.8178581</v>
      </c>
      <c r="J9" s="327">
        <v>5553.6291216999998</v>
      </c>
      <c r="K9" s="614"/>
      <c r="L9" s="670">
        <v>8.6561539181312153</v>
      </c>
      <c r="M9" s="671">
        <v>9.7016615251227059</v>
      </c>
      <c r="N9" s="672">
        <v>8.8870773067627695</v>
      </c>
    </row>
    <row r="10" spans="1:14" x14ac:dyDescent="0.3">
      <c r="A10" s="318" t="s">
        <v>36</v>
      </c>
      <c r="B10" s="325">
        <v>4203.8742926000004</v>
      </c>
      <c r="C10" s="326">
        <v>1188.6047742999999</v>
      </c>
      <c r="D10" s="326">
        <v>5392.4790669000004</v>
      </c>
      <c r="E10" s="326">
        <v>4514.7467446999999</v>
      </c>
      <c r="F10" s="326">
        <v>1227.0524132999999</v>
      </c>
      <c r="G10" s="326">
        <v>5741.7991580999997</v>
      </c>
      <c r="H10" s="326">
        <v>5318.1237386000003</v>
      </c>
      <c r="I10" s="326">
        <v>1501.6959316</v>
      </c>
      <c r="J10" s="327">
        <v>6819.8196701999996</v>
      </c>
      <c r="K10" s="614"/>
      <c r="L10" s="670">
        <v>17.794508514638373</v>
      </c>
      <c r="M10" s="671">
        <v>22.382378725076755</v>
      </c>
      <c r="N10" s="672">
        <v>18.774960294095756</v>
      </c>
    </row>
    <row r="11" spans="1:14" x14ac:dyDescent="0.3">
      <c r="A11" s="318" t="s">
        <v>79</v>
      </c>
      <c r="B11" s="325">
        <v>1969.5530389999999</v>
      </c>
      <c r="C11" s="326">
        <v>759.52052150999998</v>
      </c>
      <c r="D11" s="326">
        <v>2729.0735605</v>
      </c>
      <c r="E11" s="326">
        <v>2036.8766614000001</v>
      </c>
      <c r="F11" s="326">
        <v>759.31978320999997</v>
      </c>
      <c r="G11" s="326">
        <v>2796.1964446000002</v>
      </c>
      <c r="H11" s="326">
        <v>2128.3732356</v>
      </c>
      <c r="I11" s="326">
        <v>798.67225414999996</v>
      </c>
      <c r="J11" s="327">
        <v>2927.0454897</v>
      </c>
      <c r="K11" s="614"/>
      <c r="L11" s="670">
        <v>4.4920036609930047</v>
      </c>
      <c r="M11" s="671">
        <v>5.182595239865706</v>
      </c>
      <c r="N11" s="672">
        <v>4.6795369242634832</v>
      </c>
    </row>
    <row r="12" spans="1:14" x14ac:dyDescent="0.3">
      <c r="A12" s="318" t="s">
        <v>38</v>
      </c>
      <c r="B12" s="325">
        <v>73.489910948000002</v>
      </c>
      <c r="C12" s="326">
        <v>21.962238771999999</v>
      </c>
      <c r="D12" s="326">
        <v>95.452149720999998</v>
      </c>
      <c r="E12" s="326">
        <v>27.688218822</v>
      </c>
      <c r="F12" s="326">
        <v>7.1008672406000004</v>
      </c>
      <c r="G12" s="326">
        <v>34.789086062000003</v>
      </c>
      <c r="H12" s="326">
        <v>44.801894957999998</v>
      </c>
      <c r="I12" s="326">
        <v>10.506737534000001</v>
      </c>
      <c r="J12" s="327">
        <v>55.308632492000001</v>
      </c>
      <c r="K12" s="614"/>
      <c r="L12" s="670">
        <v>61.808512299108685</v>
      </c>
      <c r="M12" s="671">
        <v>47.964145476858903</v>
      </c>
      <c r="N12" s="672">
        <v>58.982711973032906</v>
      </c>
    </row>
    <row r="13" spans="1:14" x14ac:dyDescent="0.3">
      <c r="A13" s="331" t="s">
        <v>575</v>
      </c>
      <c r="B13" s="325">
        <v>864.39196102999995</v>
      </c>
      <c r="C13" s="326">
        <v>307.88419885000002</v>
      </c>
      <c r="D13" s="326">
        <v>1172.2761599</v>
      </c>
      <c r="E13" s="326">
        <v>1832.8577131</v>
      </c>
      <c r="F13" s="326">
        <v>603.21322613999996</v>
      </c>
      <c r="G13" s="326">
        <v>2436.0709393000002</v>
      </c>
      <c r="H13" s="326">
        <v>1811.3761684000001</v>
      </c>
      <c r="I13" s="326">
        <v>573.74655708</v>
      </c>
      <c r="J13" s="327">
        <v>2385.1227254999999</v>
      </c>
      <c r="K13" s="614"/>
      <c r="L13" s="670">
        <v>-1.1720246774457488</v>
      </c>
      <c r="M13" s="671">
        <v>-4.8849507575553393</v>
      </c>
      <c r="N13" s="672">
        <v>-2.0914092844373511</v>
      </c>
    </row>
    <row r="14" spans="1:14" x14ac:dyDescent="0.3">
      <c r="A14" s="332" t="s">
        <v>39</v>
      </c>
      <c r="B14" s="680">
        <v>30801.844600378001</v>
      </c>
      <c r="C14" s="681">
        <v>9489.9761183320006</v>
      </c>
      <c r="D14" s="681">
        <v>40291.820718821</v>
      </c>
      <c r="E14" s="681">
        <v>33577.243283822005</v>
      </c>
      <c r="F14" s="681">
        <v>10198.2267815906</v>
      </c>
      <c r="G14" s="681">
        <v>43775.470065961999</v>
      </c>
      <c r="H14" s="681">
        <v>36101.611947257996</v>
      </c>
      <c r="I14" s="681">
        <v>11045.304036064001</v>
      </c>
      <c r="J14" s="682">
        <v>47146.915983592</v>
      </c>
      <c r="K14" s="614"/>
      <c r="L14" s="673">
        <v>7.5180938533219832</v>
      </c>
      <c r="M14" s="674">
        <v>8.3061229428875727</v>
      </c>
      <c r="N14" s="675">
        <v>7.7016783887182028</v>
      </c>
    </row>
  </sheetData>
  <mergeCells count="4">
    <mergeCell ref="L4:N4"/>
    <mergeCell ref="A5:A7"/>
    <mergeCell ref="L5:N5"/>
    <mergeCell ref="B4:J4"/>
  </mergeCells>
  <conditionalFormatting sqref="B1:J1">
    <cfRule type="expression" dxfId="400" priority="10">
      <formula>(B1+1)&gt;(3*rounds_bucket)</formula>
    </cfRule>
  </conditionalFormatting>
  <pageMargins left="0.7" right="0.7" top="0.75" bottom="0.75" header="0.3" footer="0.3"/>
  <pageSetup paperSize="9" scale="7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EDEECC71-D53A-4EFF-8A66-B2AE07ECF482}">
            <xm:f>('1 Overview'!Y1+1)&gt;(6*rounds_bucket)</xm:f>
            <x14:dxf>
              <font>
                <color auto="1"/>
              </font>
              <fill>
                <patternFill>
                  <bgColor rgb="FFFFC000"/>
                </patternFill>
              </fill>
            </x14:dxf>
          </x14:cfRule>
          <xm:sqref>L1:N1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AX802"/>
  <sheetViews>
    <sheetView showGridLines="0" zoomScale="80" zoomScaleNormal="80" workbookViewId="0">
      <pane xSplit="3" ySplit="7" topLeftCell="D8" activePane="bottomRight" state="frozen"/>
      <selection activeCell="A2" sqref="A2"/>
      <selection pane="topRight" activeCell="A2" sqref="A2"/>
      <selection pane="bottomLeft" activeCell="A2" sqref="A2"/>
      <selection pane="bottomRight" activeCell="D8" sqref="D8"/>
    </sheetView>
  </sheetViews>
  <sheetFormatPr defaultColWidth="9.109375" defaultRowHeight="11.4" x14ac:dyDescent="0.2"/>
  <cols>
    <col min="1" max="1" width="11" style="304" customWidth="1"/>
    <col min="2" max="2" width="36.88671875" style="304" bestFit="1" customWidth="1"/>
    <col min="3" max="3" width="9.6640625" style="374" bestFit="1" customWidth="1"/>
    <col min="4" max="4" width="11.6640625" style="335" bestFit="1" customWidth="1"/>
    <col min="5" max="5" width="10.33203125" style="383" bestFit="1" customWidth="1"/>
    <col min="6" max="6" width="10.33203125" style="384" bestFit="1" customWidth="1"/>
    <col min="7" max="7" width="11.109375" style="338" bestFit="1" customWidth="1"/>
    <col min="8" max="8" width="14.6640625" style="338" bestFit="1" customWidth="1"/>
    <col min="9" max="9" width="12.33203125" style="338" bestFit="1" customWidth="1"/>
    <col min="10" max="10" width="13.5546875" style="338" bestFit="1" customWidth="1"/>
    <col min="11" max="11" width="12.44140625" style="338" bestFit="1" customWidth="1"/>
    <col min="12" max="12" width="13.6640625" style="338" bestFit="1" customWidth="1"/>
    <col min="13" max="13" width="11.109375" style="338" bestFit="1" customWidth="1"/>
    <col min="14" max="14" width="8.5546875" style="338" bestFit="1" customWidth="1"/>
    <col min="15" max="15" width="12" style="338" bestFit="1" customWidth="1"/>
    <col min="16" max="16" width="8.5546875" style="338" bestFit="1" customWidth="1"/>
    <col min="17" max="17" width="11" style="338" bestFit="1" customWidth="1"/>
    <col min="18" max="18" width="8.88671875" style="338" bestFit="1" customWidth="1"/>
    <col min="19" max="19" width="10" style="338" bestFit="1" customWidth="1"/>
    <col min="20" max="20" width="12" style="338" bestFit="1" customWidth="1"/>
    <col min="21" max="21" width="10.44140625" style="338" bestFit="1" customWidth="1"/>
    <col min="22" max="22" width="9.6640625" style="338" bestFit="1" customWidth="1"/>
    <col min="23" max="23" width="12" style="338" bestFit="1" customWidth="1"/>
    <col min="24" max="24" width="8.5546875" style="338" bestFit="1" customWidth="1"/>
    <col min="25" max="25" width="7.33203125" style="338" bestFit="1" customWidth="1"/>
    <col min="26" max="26" width="8.44140625" style="338" customWidth="1"/>
    <col min="27" max="27" width="7.109375" style="338" customWidth="1"/>
    <col min="28" max="28" width="12.33203125" style="338" customWidth="1"/>
    <col min="29" max="29" width="9.44140625" style="338" customWidth="1"/>
    <col min="30" max="30" width="8.5546875" style="338" bestFit="1" customWidth="1"/>
    <col min="31" max="31" width="7.88671875" style="338" bestFit="1" customWidth="1"/>
    <col min="32" max="32" width="12" style="338" bestFit="1" customWidth="1"/>
    <col min="33" max="33" width="8" style="338" bestFit="1" customWidth="1"/>
    <col min="34" max="34" width="6.5546875" style="338" bestFit="1" customWidth="1"/>
    <col min="35" max="35" width="12" style="338" bestFit="1" customWidth="1"/>
    <col min="36" max="36" width="6.5546875" style="338" bestFit="1" customWidth="1"/>
    <col min="37" max="37" width="13.44140625" style="63" bestFit="1" customWidth="1"/>
    <col min="38" max="50" width="9.109375" style="300"/>
    <col min="51" max="16384" width="9.109375" style="304"/>
  </cols>
  <sheetData>
    <row r="1" spans="1:50" ht="12" x14ac:dyDescent="0.25">
      <c r="A1" s="333" t="s">
        <v>576</v>
      </c>
      <c r="B1" s="302"/>
      <c r="C1" s="334"/>
      <c r="D1" s="335" t="s">
        <v>577</v>
      </c>
      <c r="E1" s="336"/>
      <c r="F1" s="337"/>
    </row>
    <row r="2" spans="1:50" ht="12" x14ac:dyDescent="0.2">
      <c r="A2" s="339" t="s">
        <v>2364</v>
      </c>
      <c r="B2" s="340"/>
      <c r="C2" s="341"/>
      <c r="D2" s="342"/>
      <c r="E2" s="343"/>
      <c r="F2" s="344"/>
    </row>
    <row r="3" spans="1:50" ht="12" x14ac:dyDescent="0.2">
      <c r="A3" s="345" t="s">
        <v>578</v>
      </c>
      <c r="B3" s="340"/>
      <c r="C3" s="341"/>
      <c r="D3" s="342"/>
      <c r="E3" s="343"/>
      <c r="F3" s="344"/>
    </row>
    <row r="5" spans="1:50" s="361" customFormat="1" ht="12" x14ac:dyDescent="0.25">
      <c r="A5" s="346" t="s">
        <v>768</v>
      </c>
      <c r="B5" s="347" t="s">
        <v>580</v>
      </c>
      <c r="C5" s="348" t="s">
        <v>362</v>
      </c>
      <c r="D5" s="596" t="s">
        <v>2036</v>
      </c>
      <c r="E5" s="349" t="s">
        <v>84</v>
      </c>
      <c r="F5" s="350" t="s">
        <v>39</v>
      </c>
      <c r="G5" s="351" t="s">
        <v>76</v>
      </c>
      <c r="H5" s="352" t="s">
        <v>77</v>
      </c>
      <c r="I5" s="353" t="s">
        <v>769</v>
      </c>
      <c r="J5" s="354"/>
      <c r="K5" s="353" t="s">
        <v>598</v>
      </c>
      <c r="L5" s="354"/>
      <c r="M5" s="355" t="s">
        <v>600</v>
      </c>
      <c r="N5" s="353" t="s">
        <v>601</v>
      </c>
      <c r="O5" s="354"/>
      <c r="P5" s="353" t="s">
        <v>603</v>
      </c>
      <c r="Q5" s="354"/>
      <c r="R5" s="353" t="s">
        <v>605</v>
      </c>
      <c r="S5" s="354"/>
      <c r="T5" s="353" t="s">
        <v>607</v>
      </c>
      <c r="U5" s="354"/>
      <c r="V5" s="353" t="s">
        <v>609</v>
      </c>
      <c r="W5" s="354"/>
      <c r="X5" s="353" t="s">
        <v>611</v>
      </c>
      <c r="Y5" s="354"/>
      <c r="Z5" s="353" t="s">
        <v>613</v>
      </c>
      <c r="AA5" s="354"/>
      <c r="AB5" s="353" t="s">
        <v>615</v>
      </c>
      <c r="AC5" s="354"/>
      <c r="AD5" s="353" t="s">
        <v>617</v>
      </c>
      <c r="AE5" s="356"/>
      <c r="AF5" s="357" t="s">
        <v>619</v>
      </c>
      <c r="AG5" s="355" t="s">
        <v>70</v>
      </c>
      <c r="AH5" s="358" t="s">
        <v>25</v>
      </c>
      <c r="AI5" s="355" t="s">
        <v>588</v>
      </c>
      <c r="AJ5" s="353" t="s">
        <v>2039</v>
      </c>
      <c r="AK5" s="354"/>
      <c r="AL5" s="359" t="s">
        <v>770</v>
      </c>
      <c r="AM5" s="360"/>
      <c r="AN5" s="360"/>
      <c r="AO5" s="360"/>
      <c r="AP5" s="360"/>
      <c r="AQ5" s="360"/>
      <c r="AR5" s="360"/>
      <c r="AS5" s="360"/>
      <c r="AT5" s="360"/>
      <c r="AU5" s="360"/>
      <c r="AV5" s="360"/>
      <c r="AW5" s="360"/>
      <c r="AX5" s="360"/>
    </row>
    <row r="6" spans="1:50" s="361" customFormat="1" ht="12" x14ac:dyDescent="0.25">
      <c r="A6" s="362"/>
      <c r="B6" s="363"/>
      <c r="C6" s="364" t="s">
        <v>2035</v>
      </c>
      <c r="D6" s="597" t="s">
        <v>594</v>
      </c>
      <c r="E6" s="365" t="s">
        <v>771</v>
      </c>
      <c r="F6" s="357" t="s">
        <v>362</v>
      </c>
      <c r="G6" s="358" t="s">
        <v>362</v>
      </c>
      <c r="H6" s="366" t="s">
        <v>362</v>
      </c>
      <c r="I6" s="367" t="s">
        <v>76</v>
      </c>
      <c r="J6" s="368" t="s">
        <v>591</v>
      </c>
      <c r="K6" s="367" t="s">
        <v>76</v>
      </c>
      <c r="L6" s="368" t="s">
        <v>591</v>
      </c>
      <c r="M6" s="369"/>
      <c r="N6" s="367" t="s">
        <v>76</v>
      </c>
      <c r="O6" s="368" t="s">
        <v>591</v>
      </c>
      <c r="P6" s="367" t="s">
        <v>76</v>
      </c>
      <c r="Q6" s="368" t="s">
        <v>591</v>
      </c>
      <c r="R6" s="367" t="s">
        <v>76</v>
      </c>
      <c r="S6" s="368" t="s">
        <v>591</v>
      </c>
      <c r="T6" s="367" t="s">
        <v>76</v>
      </c>
      <c r="U6" s="368" t="s">
        <v>591</v>
      </c>
      <c r="V6" s="367" t="s">
        <v>76</v>
      </c>
      <c r="W6" s="368" t="s">
        <v>591</v>
      </c>
      <c r="X6" s="367" t="s">
        <v>76</v>
      </c>
      <c r="Y6" s="368" t="s">
        <v>591</v>
      </c>
      <c r="Z6" s="367" t="s">
        <v>76</v>
      </c>
      <c r="AA6" s="368" t="s">
        <v>591</v>
      </c>
      <c r="AB6" s="367" t="s">
        <v>76</v>
      </c>
      <c r="AC6" s="368" t="s">
        <v>591</v>
      </c>
      <c r="AD6" s="367" t="s">
        <v>76</v>
      </c>
      <c r="AE6" s="368" t="s">
        <v>591</v>
      </c>
      <c r="AF6" s="369"/>
      <c r="AG6" s="370"/>
      <c r="AH6" s="369"/>
      <c r="AI6" s="370"/>
      <c r="AJ6" s="367" t="s">
        <v>76</v>
      </c>
      <c r="AK6" s="368" t="s">
        <v>591</v>
      </c>
      <c r="AL6" s="371" t="s">
        <v>772</v>
      </c>
      <c r="AM6" s="360"/>
      <c r="AN6" s="360"/>
      <c r="AO6" s="360"/>
      <c r="AP6" s="360"/>
      <c r="AQ6" s="360"/>
      <c r="AR6" s="360"/>
      <c r="AS6" s="360"/>
      <c r="AT6" s="360"/>
      <c r="AU6" s="360"/>
      <c r="AV6" s="360"/>
      <c r="AW6" s="360"/>
      <c r="AX6" s="360"/>
    </row>
    <row r="7" spans="1:50" hidden="1" x14ac:dyDescent="0.2">
      <c r="A7" s="372" t="s">
        <v>593</v>
      </c>
      <c r="B7" s="373" t="s">
        <v>354</v>
      </c>
      <c r="C7" s="374" t="s">
        <v>773</v>
      </c>
      <c r="D7" s="73" t="s">
        <v>594</v>
      </c>
      <c r="E7" s="375" t="s">
        <v>774</v>
      </c>
      <c r="F7" s="376" t="s">
        <v>595</v>
      </c>
      <c r="G7" s="338" t="s">
        <v>596</v>
      </c>
      <c r="H7" s="377" t="s">
        <v>597</v>
      </c>
      <c r="I7" s="376" t="s">
        <v>2040</v>
      </c>
      <c r="J7" s="377" t="s">
        <v>2041</v>
      </c>
      <c r="K7" s="376" t="s">
        <v>598</v>
      </c>
      <c r="L7" s="377" t="s">
        <v>599</v>
      </c>
      <c r="M7" s="338" t="s">
        <v>600</v>
      </c>
      <c r="N7" s="376" t="s">
        <v>601</v>
      </c>
      <c r="O7" s="377" t="s">
        <v>602</v>
      </c>
      <c r="P7" s="376" t="s">
        <v>603</v>
      </c>
      <c r="Q7" s="377" t="s">
        <v>604</v>
      </c>
      <c r="R7" s="376" t="s">
        <v>605</v>
      </c>
      <c r="S7" s="377" t="s">
        <v>606</v>
      </c>
      <c r="T7" s="376" t="s">
        <v>607</v>
      </c>
      <c r="U7" s="377" t="s">
        <v>608</v>
      </c>
      <c r="V7" s="376" t="s">
        <v>609</v>
      </c>
      <c r="W7" s="377" t="s">
        <v>610</v>
      </c>
      <c r="X7" s="376" t="s">
        <v>611</v>
      </c>
      <c r="Y7" s="377" t="s">
        <v>612</v>
      </c>
      <c r="Z7" s="376" t="s">
        <v>613</v>
      </c>
      <c r="AA7" s="377" t="s">
        <v>614</v>
      </c>
      <c r="AB7" s="376" t="s">
        <v>615</v>
      </c>
      <c r="AC7" s="377" t="s">
        <v>616</v>
      </c>
      <c r="AD7" s="376" t="s">
        <v>617</v>
      </c>
      <c r="AE7" s="377" t="s">
        <v>618</v>
      </c>
      <c r="AF7" s="338" t="s">
        <v>619</v>
      </c>
      <c r="AG7" s="378" t="s">
        <v>70</v>
      </c>
      <c r="AH7" s="338" t="s">
        <v>25</v>
      </c>
      <c r="AI7" s="378" t="s">
        <v>588</v>
      </c>
      <c r="AJ7" s="338" t="s">
        <v>2042</v>
      </c>
      <c r="AK7" s="379" t="s">
        <v>2043</v>
      </c>
      <c r="AL7" s="300" t="s">
        <v>620</v>
      </c>
    </row>
    <row r="8" spans="1:50" x14ac:dyDescent="0.2">
      <c r="A8" s="380" t="s">
        <v>775</v>
      </c>
      <c r="B8" s="373" t="s">
        <v>776</v>
      </c>
      <c r="C8" s="374">
        <v>9.9712698178999997</v>
      </c>
      <c r="D8" s="73">
        <v>1073</v>
      </c>
      <c r="E8" s="375">
        <v>20.53</v>
      </c>
      <c r="F8" s="376">
        <v>48713.521391000002</v>
      </c>
      <c r="G8" s="338">
        <v>37048.432557</v>
      </c>
      <c r="H8" s="377">
        <v>11665.088835</v>
      </c>
      <c r="I8" s="376">
        <v>4821.0635413999998</v>
      </c>
      <c r="J8" s="377">
        <v>237.81946334</v>
      </c>
      <c r="K8" s="376">
        <v>9240.5128858000007</v>
      </c>
      <c r="L8" s="377">
        <v>593.93508978</v>
      </c>
      <c r="M8" s="338">
        <v>2970.6476763999999</v>
      </c>
      <c r="N8" s="376">
        <v>1990.5057256</v>
      </c>
      <c r="O8" s="377">
        <v>302.01697724000002</v>
      </c>
      <c r="P8" s="376">
        <v>1410.5152562000001</v>
      </c>
      <c r="Q8" s="377">
        <v>246.03278108000001</v>
      </c>
      <c r="R8" s="376">
        <v>1787.1501848</v>
      </c>
      <c r="S8" s="377">
        <v>554.04425679999997</v>
      </c>
      <c r="T8" s="376">
        <v>1992.7465663999999</v>
      </c>
      <c r="U8" s="377">
        <v>136.73071995000001</v>
      </c>
      <c r="V8" s="376">
        <v>4397.778499</v>
      </c>
      <c r="W8" s="377">
        <v>1031.4310349</v>
      </c>
      <c r="X8" s="376">
        <v>3494.1339687999998</v>
      </c>
      <c r="Y8" s="377">
        <v>792.01629193999997</v>
      </c>
      <c r="Z8" s="376">
        <v>35.340837903000001</v>
      </c>
      <c r="AA8" s="377">
        <v>11.624718575999999</v>
      </c>
      <c r="AB8" s="376">
        <v>1456.1683449</v>
      </c>
      <c r="AC8" s="377">
        <v>2060.2463499</v>
      </c>
      <c r="AD8" s="376">
        <v>299.50313036</v>
      </c>
      <c r="AE8" s="377">
        <v>62.807342806999998</v>
      </c>
      <c r="AF8" s="338">
        <v>1248.1678485</v>
      </c>
      <c r="AG8" s="378">
        <v>3706.0541681</v>
      </c>
      <c r="AH8" s="338">
        <v>2045.9945992</v>
      </c>
      <c r="AI8" s="378">
        <v>1663.9809164999999</v>
      </c>
      <c r="AJ8" s="338">
        <v>85.462964301</v>
      </c>
      <c r="AK8" s="379">
        <v>39.089250876999998</v>
      </c>
      <c r="AL8" s="471">
        <v>112</v>
      </c>
    </row>
    <row r="9" spans="1:50" x14ac:dyDescent="0.2">
      <c r="A9" s="380" t="s">
        <v>777</v>
      </c>
      <c r="B9" s="373" t="s">
        <v>778</v>
      </c>
      <c r="C9" s="374">
        <v>4.3423181711999996</v>
      </c>
      <c r="D9" s="73">
        <v>1376</v>
      </c>
      <c r="E9" s="375">
        <v>9.15</v>
      </c>
      <c r="F9" s="376">
        <v>21213.908858999999</v>
      </c>
      <c r="G9" s="338">
        <v>16150.979845</v>
      </c>
      <c r="H9" s="377">
        <v>5062.9290141000001</v>
      </c>
      <c r="I9" s="376">
        <v>2273.2070947000002</v>
      </c>
      <c r="J9" s="377">
        <v>102.8496883</v>
      </c>
      <c r="K9" s="376">
        <v>3895.7537225000001</v>
      </c>
      <c r="L9" s="377">
        <v>260.27835664999998</v>
      </c>
      <c r="M9" s="338">
        <v>1339.8199798000001</v>
      </c>
      <c r="N9" s="376">
        <v>586.73282773000005</v>
      </c>
      <c r="O9" s="377">
        <v>91.290869897999997</v>
      </c>
      <c r="P9" s="376">
        <v>668.23103055000001</v>
      </c>
      <c r="Q9" s="377">
        <v>110.38372871</v>
      </c>
      <c r="R9" s="376">
        <v>557.22239153999999</v>
      </c>
      <c r="S9" s="377">
        <v>176.02082528</v>
      </c>
      <c r="T9" s="376">
        <v>621.00537840000004</v>
      </c>
      <c r="U9" s="377">
        <v>49.534789449000002</v>
      </c>
      <c r="V9" s="376">
        <v>1121.2671008</v>
      </c>
      <c r="W9" s="377">
        <v>256.25911573000002</v>
      </c>
      <c r="X9" s="376">
        <v>2609.694442</v>
      </c>
      <c r="Y9" s="377">
        <v>592.22374738999997</v>
      </c>
      <c r="Z9" s="376">
        <v>41.101550166999999</v>
      </c>
      <c r="AA9" s="377">
        <v>14.256905789999999</v>
      </c>
      <c r="AB9" s="376">
        <v>635.57632662000003</v>
      </c>
      <c r="AC9" s="377">
        <v>905.04149217999998</v>
      </c>
      <c r="AD9" s="376">
        <v>280.28149879</v>
      </c>
      <c r="AE9" s="377">
        <v>45.420647510000002</v>
      </c>
      <c r="AF9" s="338">
        <v>765.17030645</v>
      </c>
      <c r="AG9" s="378">
        <v>1601.5320695</v>
      </c>
      <c r="AH9" s="338">
        <v>819.16322682999999</v>
      </c>
      <c r="AI9" s="378">
        <v>728.61295613000004</v>
      </c>
      <c r="AJ9" s="338">
        <v>50.170747511999998</v>
      </c>
      <c r="AK9" s="379">
        <v>15.806041705</v>
      </c>
      <c r="AL9" s="472">
        <v>146</v>
      </c>
    </row>
    <row r="10" spans="1:50" x14ac:dyDescent="0.2">
      <c r="A10" s="380" t="s">
        <v>779</v>
      </c>
      <c r="B10" s="373" t="s">
        <v>780</v>
      </c>
      <c r="C10" s="374">
        <v>1.694082946</v>
      </c>
      <c r="D10" s="73">
        <v>1609</v>
      </c>
      <c r="E10" s="375">
        <v>2.77</v>
      </c>
      <c r="F10" s="376">
        <v>8276.2524068000002</v>
      </c>
      <c r="G10" s="338">
        <v>6291.6602337000004</v>
      </c>
      <c r="H10" s="377">
        <v>1984.5921731000001</v>
      </c>
      <c r="I10" s="376">
        <v>742.00577123000005</v>
      </c>
      <c r="J10" s="377">
        <v>39.324390749999999</v>
      </c>
      <c r="K10" s="376">
        <v>1054.6389838</v>
      </c>
      <c r="L10" s="377">
        <v>80.117665584999997</v>
      </c>
      <c r="M10" s="338">
        <v>411.67900550000002</v>
      </c>
      <c r="N10" s="376">
        <v>170.30861161000001</v>
      </c>
      <c r="O10" s="377">
        <v>30.745489299999999</v>
      </c>
      <c r="P10" s="376">
        <v>250.92996037</v>
      </c>
      <c r="Q10" s="377">
        <v>43.056357188</v>
      </c>
      <c r="R10" s="376">
        <v>132.99144034</v>
      </c>
      <c r="S10" s="377">
        <v>51.056633275999999</v>
      </c>
      <c r="T10" s="376">
        <v>136.41784985000001</v>
      </c>
      <c r="U10" s="377">
        <v>13.606885611999999</v>
      </c>
      <c r="V10" s="376">
        <v>216.98773545</v>
      </c>
      <c r="W10" s="377">
        <v>57.599270378</v>
      </c>
      <c r="X10" s="376">
        <v>2189.7788648000001</v>
      </c>
      <c r="Y10" s="377">
        <v>522.88282059999995</v>
      </c>
      <c r="Z10" s="376">
        <v>13.89775944</v>
      </c>
      <c r="AA10" s="377">
        <v>5.0962127284000003</v>
      </c>
      <c r="AB10" s="376">
        <v>187.34008617999999</v>
      </c>
      <c r="AC10" s="377">
        <v>286.38107669999999</v>
      </c>
      <c r="AD10" s="376">
        <v>88.856193042000001</v>
      </c>
      <c r="AE10" s="377">
        <v>20.528656860000002</v>
      </c>
      <c r="AF10" s="338">
        <v>331.55384697</v>
      </c>
      <c r="AG10" s="378">
        <v>633.23414980999996</v>
      </c>
      <c r="AH10" s="338">
        <v>258.44819522</v>
      </c>
      <c r="AI10" s="378">
        <v>286.72392481999998</v>
      </c>
      <c r="AJ10" s="338">
        <v>13.12196823</v>
      </c>
      <c r="AK10" s="379">
        <v>6.9426011417</v>
      </c>
      <c r="AL10" s="472">
        <v>182</v>
      </c>
    </row>
    <row r="11" spans="1:50" x14ac:dyDescent="0.2">
      <c r="A11" s="380" t="s">
        <v>781</v>
      </c>
      <c r="B11" s="373" t="s">
        <v>782</v>
      </c>
      <c r="C11" s="374">
        <v>1.2087365131000001</v>
      </c>
      <c r="D11" s="73">
        <v>221</v>
      </c>
      <c r="E11" s="375">
        <v>0.56999999999999995</v>
      </c>
      <c r="F11" s="376">
        <v>5905.1467933000004</v>
      </c>
      <c r="G11" s="338">
        <v>4195.5608087999999</v>
      </c>
      <c r="H11" s="377">
        <v>1709.5859845</v>
      </c>
      <c r="I11" s="376">
        <v>790.96883158000003</v>
      </c>
      <c r="J11" s="377">
        <v>49.817183112999999</v>
      </c>
      <c r="K11" s="376">
        <v>1078.5768456999999</v>
      </c>
      <c r="L11" s="377">
        <v>89.980114403000002</v>
      </c>
      <c r="M11" s="338">
        <v>452.12825556000001</v>
      </c>
      <c r="N11" s="376">
        <v>99.776188941000001</v>
      </c>
      <c r="O11" s="377">
        <v>51.233144185999997</v>
      </c>
      <c r="P11" s="376">
        <v>50.195490919000001</v>
      </c>
      <c r="Q11" s="377">
        <v>9.1637227691999996</v>
      </c>
      <c r="R11" s="376">
        <v>106.21764912</v>
      </c>
      <c r="S11" s="377">
        <v>43.882063014000003</v>
      </c>
      <c r="T11" s="376">
        <v>83.709307928000001</v>
      </c>
      <c r="U11" s="377">
        <v>8.5835497691999993</v>
      </c>
      <c r="V11" s="376">
        <v>284.38676714000002</v>
      </c>
      <c r="W11" s="377">
        <v>100.64178022</v>
      </c>
      <c r="X11" s="376">
        <v>348.39990267000002</v>
      </c>
      <c r="Y11" s="377">
        <v>147.08983369000001</v>
      </c>
      <c r="Z11" s="376">
        <v>13.832099054</v>
      </c>
      <c r="AA11" s="377">
        <v>5.5406582081</v>
      </c>
      <c r="AB11" s="376">
        <v>787.58001106999995</v>
      </c>
      <c r="AC11" s="377">
        <v>330.26439045000001</v>
      </c>
      <c r="AD11" s="376">
        <v>46.560772186000001</v>
      </c>
      <c r="AE11" s="377">
        <v>14.560646005000001</v>
      </c>
      <c r="AF11" s="338">
        <v>22.117280294</v>
      </c>
      <c r="AG11" s="378">
        <v>411.41725065999998</v>
      </c>
      <c r="AH11" s="338">
        <v>225.18384583</v>
      </c>
      <c r="AI11" s="378">
        <v>234.82950041999999</v>
      </c>
      <c r="AJ11" s="338">
        <v>13.534956394</v>
      </c>
      <c r="AK11" s="379">
        <v>4.9747520045</v>
      </c>
      <c r="AL11" s="472">
        <v>42</v>
      </c>
    </row>
    <row r="12" spans="1:50" x14ac:dyDescent="0.2">
      <c r="A12" s="380" t="s">
        <v>783</v>
      </c>
      <c r="B12" s="373" t="s">
        <v>784</v>
      </c>
      <c r="C12" s="374">
        <v>0.65646580460000004</v>
      </c>
      <c r="D12" s="73">
        <v>108</v>
      </c>
      <c r="E12" s="375">
        <v>1.87</v>
      </c>
      <c r="F12" s="376">
        <v>3207.0901297</v>
      </c>
      <c r="G12" s="338">
        <v>2193.4727526000001</v>
      </c>
      <c r="H12" s="377">
        <v>1013.617377</v>
      </c>
      <c r="I12" s="376">
        <v>402.32456092000001</v>
      </c>
      <c r="J12" s="377">
        <v>16.713683454000002</v>
      </c>
      <c r="K12" s="376">
        <v>633.53545870000005</v>
      </c>
      <c r="L12" s="377">
        <v>43.645864185000001</v>
      </c>
      <c r="M12" s="338">
        <v>230.56000398</v>
      </c>
      <c r="N12" s="376">
        <v>58.466145638999997</v>
      </c>
      <c r="O12" s="377">
        <v>8.0946534166999999</v>
      </c>
      <c r="P12" s="376">
        <v>20.815332981000001</v>
      </c>
      <c r="Q12" s="377">
        <v>4.8896229166999996</v>
      </c>
      <c r="R12" s="376">
        <v>20.602564157</v>
      </c>
      <c r="S12" s="377">
        <v>11.840091056</v>
      </c>
      <c r="T12" s="376">
        <v>39.682639379999998</v>
      </c>
      <c r="U12" s="377">
        <v>3.6561343610999999</v>
      </c>
      <c r="V12" s="376">
        <v>0</v>
      </c>
      <c r="W12" s="377">
        <v>0</v>
      </c>
      <c r="X12" s="376">
        <v>664.83000759000004</v>
      </c>
      <c r="Y12" s="377">
        <v>214.53123031000001</v>
      </c>
      <c r="Z12" s="376">
        <v>0</v>
      </c>
      <c r="AA12" s="377">
        <v>0</v>
      </c>
      <c r="AB12" s="376">
        <v>83.130969582999995</v>
      </c>
      <c r="AC12" s="377">
        <v>218.32137366000001</v>
      </c>
      <c r="AD12" s="376">
        <v>0</v>
      </c>
      <c r="AE12" s="377">
        <v>0</v>
      </c>
      <c r="AF12" s="338">
        <v>3.2698722200000002E-2</v>
      </c>
      <c r="AG12" s="378">
        <v>238.47236047999999</v>
      </c>
      <c r="AH12" s="338">
        <v>156.73836865999999</v>
      </c>
      <c r="AI12" s="378">
        <v>126.63058743000001</v>
      </c>
      <c r="AJ12" s="338">
        <v>7.9104941111000002</v>
      </c>
      <c r="AK12" s="379">
        <v>1.6652839907000001</v>
      </c>
      <c r="AL12" s="472">
        <v>28</v>
      </c>
    </row>
    <row r="13" spans="1:50" x14ac:dyDescent="0.2">
      <c r="A13" s="380" t="s">
        <v>785</v>
      </c>
      <c r="B13" s="373" t="s">
        <v>786</v>
      </c>
      <c r="C13" s="374">
        <v>66.277466740999998</v>
      </c>
      <c r="D13" s="73">
        <v>663</v>
      </c>
      <c r="E13" s="375">
        <v>66.62</v>
      </c>
      <c r="F13" s="376">
        <v>323791.13721999998</v>
      </c>
      <c r="G13" s="338">
        <v>257011.94018999999</v>
      </c>
      <c r="H13" s="377">
        <v>66779.197031999996</v>
      </c>
      <c r="I13" s="376">
        <v>14599.864856</v>
      </c>
      <c r="J13" s="377">
        <v>542.99238769999999</v>
      </c>
      <c r="K13" s="376">
        <v>14378.856451</v>
      </c>
      <c r="L13" s="377">
        <v>989.13420804999998</v>
      </c>
      <c r="M13" s="338">
        <v>6508.2889930000001</v>
      </c>
      <c r="N13" s="376">
        <v>12051.472119</v>
      </c>
      <c r="O13" s="377">
        <v>1416.3896414999999</v>
      </c>
      <c r="P13" s="376">
        <v>6464.8098</v>
      </c>
      <c r="Q13" s="377">
        <v>1063.0204332000001</v>
      </c>
      <c r="R13" s="376">
        <v>9814.2646741000008</v>
      </c>
      <c r="S13" s="377">
        <v>2526.8112491000002</v>
      </c>
      <c r="T13" s="376">
        <v>8190.3440545000003</v>
      </c>
      <c r="U13" s="377">
        <v>520.94819918999997</v>
      </c>
      <c r="V13" s="376">
        <v>141935.66667999999</v>
      </c>
      <c r="W13" s="377">
        <v>30133.261431999999</v>
      </c>
      <c r="X13" s="376">
        <v>13691.313167</v>
      </c>
      <c r="Y13" s="377">
        <v>2731.8515404999998</v>
      </c>
      <c r="Z13" s="376">
        <v>44.672494499000003</v>
      </c>
      <c r="AA13" s="377">
        <v>6.9837682261999996</v>
      </c>
      <c r="AB13" s="376">
        <v>3003.3177375</v>
      </c>
      <c r="AC13" s="377">
        <v>4040.2851191</v>
      </c>
      <c r="AD13" s="376">
        <v>347.45091523999997</v>
      </c>
      <c r="AE13" s="377">
        <v>67.975633462999994</v>
      </c>
      <c r="AF13" s="338">
        <v>3442.4714322999998</v>
      </c>
      <c r="AG13" s="378">
        <v>26735.604479000001</v>
      </c>
      <c r="AH13" s="338">
        <v>7587.6099241000002</v>
      </c>
      <c r="AI13" s="378">
        <v>10419.317462000001</v>
      </c>
      <c r="AJ13" s="338">
        <v>219.08289053999999</v>
      </c>
      <c r="AK13" s="379">
        <v>317.07548179999998</v>
      </c>
      <c r="AL13" s="472">
        <v>74</v>
      </c>
    </row>
    <row r="14" spans="1:50" x14ac:dyDescent="0.2">
      <c r="A14" s="380" t="s">
        <v>787</v>
      </c>
      <c r="B14" s="373" t="s">
        <v>788</v>
      </c>
      <c r="C14" s="374">
        <v>42.586073984999999</v>
      </c>
      <c r="D14" s="73">
        <v>669</v>
      </c>
      <c r="E14" s="375">
        <v>39.54</v>
      </c>
      <c r="F14" s="376">
        <v>208049.49259000001</v>
      </c>
      <c r="G14" s="338">
        <v>163400.23926999999</v>
      </c>
      <c r="H14" s="377">
        <v>44649.253319000003</v>
      </c>
      <c r="I14" s="376">
        <v>8947.1595660000003</v>
      </c>
      <c r="J14" s="377">
        <v>299.95718985000002</v>
      </c>
      <c r="K14" s="376">
        <v>5585.7644425999997</v>
      </c>
      <c r="L14" s="377">
        <v>409.96058525000001</v>
      </c>
      <c r="M14" s="338">
        <v>3284.1191576000001</v>
      </c>
      <c r="N14" s="376">
        <v>8175.1216574</v>
      </c>
      <c r="O14" s="377">
        <v>1261.0776625999999</v>
      </c>
      <c r="P14" s="376">
        <v>3397.1755111000002</v>
      </c>
      <c r="Q14" s="377">
        <v>603.84040142000003</v>
      </c>
      <c r="R14" s="376">
        <v>5348.7269200999999</v>
      </c>
      <c r="S14" s="377">
        <v>1344.9867148000001</v>
      </c>
      <c r="T14" s="376">
        <v>3473.6322798000001</v>
      </c>
      <c r="U14" s="377">
        <v>261.40574993000001</v>
      </c>
      <c r="V14" s="376">
        <v>101281.85251</v>
      </c>
      <c r="W14" s="377">
        <v>22241.310001999998</v>
      </c>
      <c r="X14" s="376">
        <v>5133.3993130999997</v>
      </c>
      <c r="Y14" s="377">
        <v>1040.6424898</v>
      </c>
      <c r="Z14" s="376">
        <v>42.496262068999997</v>
      </c>
      <c r="AA14" s="377">
        <v>9.1846580568</v>
      </c>
      <c r="AB14" s="376">
        <v>1225.6454368</v>
      </c>
      <c r="AC14" s="377">
        <v>2118.5111179</v>
      </c>
      <c r="AD14" s="376">
        <v>508.28337524</v>
      </c>
      <c r="AE14" s="377">
        <v>78.043626743000004</v>
      </c>
      <c r="AF14" s="338">
        <v>1229.5688803999999</v>
      </c>
      <c r="AG14" s="378">
        <v>18780.155223000002</v>
      </c>
      <c r="AH14" s="338">
        <v>4562.7062992000001</v>
      </c>
      <c r="AI14" s="378">
        <v>6955.4098811000003</v>
      </c>
      <c r="AJ14" s="338">
        <v>235.92283781</v>
      </c>
      <c r="AK14" s="379">
        <v>213.43283163999999</v>
      </c>
      <c r="AL14" s="472">
        <v>79</v>
      </c>
    </row>
    <row r="15" spans="1:50" x14ac:dyDescent="0.2">
      <c r="A15" s="380" t="s">
        <v>789</v>
      </c>
      <c r="B15" s="373" t="s">
        <v>790</v>
      </c>
      <c r="C15" s="374">
        <v>31.831382820000002</v>
      </c>
      <c r="D15" s="73">
        <v>1802</v>
      </c>
      <c r="E15" s="375">
        <v>36.57</v>
      </c>
      <c r="F15" s="376">
        <v>155508.65398999999</v>
      </c>
      <c r="G15" s="338">
        <v>122928.28178</v>
      </c>
      <c r="H15" s="377">
        <v>32580.372211000002</v>
      </c>
      <c r="I15" s="376">
        <v>8989.6971465000006</v>
      </c>
      <c r="J15" s="377">
        <v>346.03543278000001</v>
      </c>
      <c r="K15" s="376">
        <v>10622.761924</v>
      </c>
      <c r="L15" s="377">
        <v>694.07504187999996</v>
      </c>
      <c r="M15" s="338">
        <v>4451.1950124000005</v>
      </c>
      <c r="N15" s="376">
        <v>6724.0234862999996</v>
      </c>
      <c r="O15" s="377">
        <v>784.98682723000002</v>
      </c>
      <c r="P15" s="376">
        <v>4118.5377865999999</v>
      </c>
      <c r="Q15" s="377">
        <v>637.89080387000001</v>
      </c>
      <c r="R15" s="376">
        <v>4853.0386239999998</v>
      </c>
      <c r="S15" s="377">
        <v>1311.2780637999999</v>
      </c>
      <c r="T15" s="376">
        <v>4054.9685789999999</v>
      </c>
      <c r="U15" s="377">
        <v>308.65012676999999</v>
      </c>
      <c r="V15" s="376">
        <v>52151.399505000001</v>
      </c>
      <c r="W15" s="377">
        <v>11137.963917999999</v>
      </c>
      <c r="X15" s="376">
        <v>11558.599227999999</v>
      </c>
      <c r="Y15" s="377">
        <v>2223.1657716</v>
      </c>
      <c r="Z15" s="376">
        <v>37.164544409999998</v>
      </c>
      <c r="AA15" s="377">
        <v>6.1599986820000003</v>
      </c>
      <c r="AB15" s="376">
        <v>2759.2335956000002</v>
      </c>
      <c r="AC15" s="377">
        <v>2845.3622356999999</v>
      </c>
      <c r="AD15" s="376">
        <v>275.39834345000003</v>
      </c>
      <c r="AE15" s="377">
        <v>47.198746827000001</v>
      </c>
      <c r="AF15" s="338">
        <v>2806.3281277000001</v>
      </c>
      <c r="AG15" s="378">
        <v>11894.320960999999</v>
      </c>
      <c r="AH15" s="338">
        <v>4021.3506550000002</v>
      </c>
      <c r="AI15" s="378">
        <v>5497.1731618000003</v>
      </c>
      <c r="AJ15" s="338">
        <v>207.13790777</v>
      </c>
      <c r="AK15" s="379">
        <v>143.55843242</v>
      </c>
      <c r="AL15" s="472">
        <v>90</v>
      </c>
    </row>
    <row r="16" spans="1:50" x14ac:dyDescent="0.2">
      <c r="A16" s="380" t="s">
        <v>791</v>
      </c>
      <c r="B16" s="373" t="s">
        <v>792</v>
      </c>
      <c r="C16" s="374">
        <v>19.800156655999999</v>
      </c>
      <c r="D16" s="73">
        <v>2571</v>
      </c>
      <c r="E16" s="375">
        <v>21.62</v>
      </c>
      <c r="F16" s="376">
        <v>96731.446691999998</v>
      </c>
      <c r="G16" s="338">
        <v>76380.192553000001</v>
      </c>
      <c r="H16" s="377">
        <v>20351.254139000001</v>
      </c>
      <c r="I16" s="376">
        <v>5001.5418673000004</v>
      </c>
      <c r="J16" s="377">
        <v>165.73439596</v>
      </c>
      <c r="K16" s="376">
        <v>4691.9562830000004</v>
      </c>
      <c r="L16" s="377">
        <v>311.09625953</v>
      </c>
      <c r="M16" s="338">
        <v>2283.3612287999999</v>
      </c>
      <c r="N16" s="376">
        <v>4192.3485084000004</v>
      </c>
      <c r="O16" s="377">
        <v>514.78517490000002</v>
      </c>
      <c r="P16" s="376">
        <v>1898.7606529</v>
      </c>
      <c r="Q16" s="377">
        <v>317.10592359999998</v>
      </c>
      <c r="R16" s="376">
        <v>2746.0919804999999</v>
      </c>
      <c r="S16" s="377">
        <v>708.41529329000002</v>
      </c>
      <c r="T16" s="376">
        <v>1765.8134112</v>
      </c>
      <c r="U16" s="377">
        <v>124.67210947</v>
      </c>
      <c r="V16" s="376">
        <v>39689.603906999997</v>
      </c>
      <c r="W16" s="377">
        <v>8543.3472101000007</v>
      </c>
      <c r="X16" s="376">
        <v>4768.7719938999999</v>
      </c>
      <c r="Y16" s="377">
        <v>921.85850224000001</v>
      </c>
      <c r="Z16" s="376">
        <v>42.885886313999997</v>
      </c>
      <c r="AA16" s="377">
        <v>12.809986846999999</v>
      </c>
      <c r="AB16" s="376">
        <v>1130.6350055</v>
      </c>
      <c r="AC16" s="377">
        <v>1408.9277619</v>
      </c>
      <c r="AD16" s="376">
        <v>327.63379918999999</v>
      </c>
      <c r="AE16" s="377">
        <v>59.618356020999997</v>
      </c>
      <c r="AF16" s="338">
        <v>1222.0246606000001</v>
      </c>
      <c r="AG16" s="378">
        <v>8056.8410483999996</v>
      </c>
      <c r="AH16" s="338">
        <v>2373.9351222</v>
      </c>
      <c r="AI16" s="378">
        <v>3164.0356391</v>
      </c>
      <c r="AJ16" s="338">
        <v>182.56505898</v>
      </c>
      <c r="AK16" s="379">
        <v>104.26966496999999</v>
      </c>
      <c r="AL16" s="472">
        <v>101</v>
      </c>
    </row>
    <row r="17" spans="1:38" x14ac:dyDescent="0.2">
      <c r="A17" s="380" t="s">
        <v>793</v>
      </c>
      <c r="B17" s="373" t="s">
        <v>794</v>
      </c>
      <c r="C17" s="374">
        <v>14.291605880000001</v>
      </c>
      <c r="D17" s="73">
        <v>2089</v>
      </c>
      <c r="E17" s="375">
        <v>14.47</v>
      </c>
      <c r="F17" s="376">
        <v>69820.039120000001</v>
      </c>
      <c r="G17" s="338">
        <v>55177.978275000001</v>
      </c>
      <c r="H17" s="377">
        <v>14642.060845</v>
      </c>
      <c r="I17" s="376">
        <v>3172.2334031</v>
      </c>
      <c r="J17" s="377">
        <v>116.19296487</v>
      </c>
      <c r="K17" s="376">
        <v>2315.8758235999999</v>
      </c>
      <c r="L17" s="377">
        <v>160.31447538</v>
      </c>
      <c r="M17" s="338">
        <v>1271.9661719999999</v>
      </c>
      <c r="N17" s="376">
        <v>2783.9739184999999</v>
      </c>
      <c r="O17" s="377">
        <v>401.55163836000003</v>
      </c>
      <c r="P17" s="376">
        <v>1163.4873385000001</v>
      </c>
      <c r="Q17" s="377">
        <v>194.28580926000001</v>
      </c>
      <c r="R17" s="376">
        <v>1690.7579642000001</v>
      </c>
      <c r="S17" s="377">
        <v>404.92455819000003</v>
      </c>
      <c r="T17" s="376">
        <v>933.08852719000004</v>
      </c>
      <c r="U17" s="377">
        <v>72.630230440999995</v>
      </c>
      <c r="V17" s="376">
        <v>33301.234627999998</v>
      </c>
      <c r="W17" s="377">
        <v>7190.5701528</v>
      </c>
      <c r="X17" s="376">
        <v>1609.1224764000001</v>
      </c>
      <c r="Y17" s="377">
        <v>317.27027852999998</v>
      </c>
      <c r="Z17" s="376">
        <v>26.861927492</v>
      </c>
      <c r="AA17" s="377">
        <v>7.3322777262000001</v>
      </c>
      <c r="AB17" s="376">
        <v>587.85127976000001</v>
      </c>
      <c r="AC17" s="377">
        <v>778.86182286999997</v>
      </c>
      <c r="AD17" s="376">
        <v>334.41841223</v>
      </c>
      <c r="AE17" s="377">
        <v>62.192337324</v>
      </c>
      <c r="AF17" s="338">
        <v>629.40518744999997</v>
      </c>
      <c r="AG17" s="378">
        <v>6289.8966178000001</v>
      </c>
      <c r="AH17" s="338">
        <v>1579.9876956000001</v>
      </c>
      <c r="AI17" s="378">
        <v>2171.4328332999999</v>
      </c>
      <c r="AJ17" s="338">
        <v>191.37911898999999</v>
      </c>
      <c r="AK17" s="379">
        <v>60.939250141999999</v>
      </c>
      <c r="AL17" s="472">
        <v>99</v>
      </c>
    </row>
    <row r="18" spans="1:38" x14ac:dyDescent="0.2">
      <c r="A18" s="380" t="s">
        <v>795</v>
      </c>
      <c r="B18" s="373" t="s">
        <v>796</v>
      </c>
      <c r="C18" s="374">
        <v>24.933663881000001</v>
      </c>
      <c r="D18" s="73">
        <v>271</v>
      </c>
      <c r="E18" s="375">
        <v>33.49</v>
      </c>
      <c r="F18" s="376">
        <v>121810.62102000001</v>
      </c>
      <c r="G18" s="338">
        <v>94906.180204999997</v>
      </c>
      <c r="H18" s="377">
        <v>26904.440812000001</v>
      </c>
      <c r="I18" s="376">
        <v>8127.7981492999997</v>
      </c>
      <c r="J18" s="377">
        <v>397.75616610999998</v>
      </c>
      <c r="K18" s="376">
        <v>12770.623224999999</v>
      </c>
      <c r="L18" s="377">
        <v>727.12488357999996</v>
      </c>
      <c r="M18" s="338">
        <v>5160.5069093000002</v>
      </c>
      <c r="N18" s="376">
        <v>3088.8307912</v>
      </c>
      <c r="O18" s="377">
        <v>386.77486589</v>
      </c>
      <c r="P18" s="376">
        <v>1783.3519143999999</v>
      </c>
      <c r="Q18" s="377">
        <v>326.39338895999998</v>
      </c>
      <c r="R18" s="376">
        <v>4788.3520022000002</v>
      </c>
      <c r="S18" s="377">
        <v>1377.4156865</v>
      </c>
      <c r="T18" s="376">
        <v>2198.5215822</v>
      </c>
      <c r="U18" s="377">
        <v>131.47719995</v>
      </c>
      <c r="V18" s="376">
        <v>18166.384093000001</v>
      </c>
      <c r="W18" s="377">
        <v>4020.4222411000001</v>
      </c>
      <c r="X18" s="376">
        <v>26413.518565999999</v>
      </c>
      <c r="Y18" s="377">
        <v>5177.3102793999997</v>
      </c>
      <c r="Z18" s="376">
        <v>46.954351877999997</v>
      </c>
      <c r="AA18" s="377">
        <v>5.3348401586999996</v>
      </c>
      <c r="AB18" s="376">
        <v>2904.5275142999999</v>
      </c>
      <c r="AC18" s="377">
        <v>3130.0148174999999</v>
      </c>
      <c r="AD18" s="376">
        <v>153.72375387</v>
      </c>
      <c r="AE18" s="377">
        <v>39.967274279999998</v>
      </c>
      <c r="AF18" s="338">
        <v>2703.7982376</v>
      </c>
      <c r="AG18" s="378">
        <v>9777.7000504999996</v>
      </c>
      <c r="AH18" s="338">
        <v>3653.2198007000002</v>
      </c>
      <c r="AI18" s="378">
        <v>4176.0653515000004</v>
      </c>
      <c r="AJ18" s="338">
        <v>116.104738</v>
      </c>
      <c r="AK18" s="379">
        <v>60.648342159000002</v>
      </c>
      <c r="AL18" s="472">
        <v>45</v>
      </c>
    </row>
    <row r="19" spans="1:38" x14ac:dyDescent="0.2">
      <c r="A19" s="380" t="s">
        <v>797</v>
      </c>
      <c r="B19" s="373" t="s">
        <v>798</v>
      </c>
      <c r="C19" s="374">
        <v>14.820599351</v>
      </c>
      <c r="D19" s="73">
        <v>405</v>
      </c>
      <c r="E19" s="375">
        <v>20.059999999999999</v>
      </c>
      <c r="F19" s="376">
        <v>72404.377445999999</v>
      </c>
      <c r="G19" s="338">
        <v>55116.301688</v>
      </c>
      <c r="H19" s="377">
        <v>17288.075757999999</v>
      </c>
      <c r="I19" s="376">
        <v>5089.5428425999999</v>
      </c>
      <c r="J19" s="377">
        <v>246.27901689999999</v>
      </c>
      <c r="K19" s="376">
        <v>7587.5150566000002</v>
      </c>
      <c r="L19" s="377">
        <v>515.22692882000001</v>
      </c>
      <c r="M19" s="338">
        <v>2822.5861678000001</v>
      </c>
      <c r="N19" s="376">
        <v>1529.4597635</v>
      </c>
      <c r="O19" s="377">
        <v>296.92573652999999</v>
      </c>
      <c r="P19" s="376">
        <v>897.34845115999997</v>
      </c>
      <c r="Q19" s="377">
        <v>154.96895117</v>
      </c>
      <c r="R19" s="376">
        <v>2892.4361487000001</v>
      </c>
      <c r="S19" s="377">
        <v>807.08554808999997</v>
      </c>
      <c r="T19" s="376">
        <v>1053.7146785</v>
      </c>
      <c r="U19" s="377">
        <v>67.158247142999997</v>
      </c>
      <c r="V19" s="376">
        <v>7427.8847474000004</v>
      </c>
      <c r="W19" s="377">
        <v>1646.6275184000001</v>
      </c>
      <c r="X19" s="376">
        <v>18484.935191</v>
      </c>
      <c r="Y19" s="377">
        <v>4114.6965626000001</v>
      </c>
      <c r="Z19" s="376">
        <v>70.588624444000004</v>
      </c>
      <c r="AA19" s="377">
        <v>9.9502024691000006</v>
      </c>
      <c r="AB19" s="376">
        <v>1803.9534673000001</v>
      </c>
      <c r="AC19" s="377">
        <v>2135.5221612999999</v>
      </c>
      <c r="AD19" s="376">
        <v>69.739581904000005</v>
      </c>
      <c r="AE19" s="377">
        <v>21.666860146000001</v>
      </c>
      <c r="AF19" s="338">
        <v>1381.0740499999999</v>
      </c>
      <c r="AG19" s="378">
        <v>5998.0665805999997</v>
      </c>
      <c r="AH19" s="338">
        <v>2347.5702750999999</v>
      </c>
      <c r="AI19" s="378">
        <v>2840.8569130000001</v>
      </c>
      <c r="AJ19" s="338">
        <v>56.948797530999997</v>
      </c>
      <c r="AK19" s="379">
        <v>34.048374967999997</v>
      </c>
      <c r="AL19" s="472">
        <v>53</v>
      </c>
    </row>
    <row r="20" spans="1:38" x14ac:dyDescent="0.2">
      <c r="A20" s="380" t="s">
        <v>799</v>
      </c>
      <c r="B20" s="373" t="s">
        <v>800</v>
      </c>
      <c r="C20" s="374">
        <v>9.2419331176000004</v>
      </c>
      <c r="D20" s="73">
        <v>238</v>
      </c>
      <c r="E20" s="375">
        <v>12.98</v>
      </c>
      <c r="F20" s="376">
        <v>45150.428666</v>
      </c>
      <c r="G20" s="338">
        <v>34620.534146999998</v>
      </c>
      <c r="H20" s="377">
        <v>10529.894518999999</v>
      </c>
      <c r="I20" s="376">
        <v>3262.4874427999998</v>
      </c>
      <c r="J20" s="377">
        <v>155.02159802</v>
      </c>
      <c r="K20" s="376">
        <v>4978.6966344000002</v>
      </c>
      <c r="L20" s="377">
        <v>295.25065681000001</v>
      </c>
      <c r="M20" s="338">
        <v>1844.9333730999999</v>
      </c>
      <c r="N20" s="376">
        <v>891.64927235000005</v>
      </c>
      <c r="O20" s="377">
        <v>160.57377396000001</v>
      </c>
      <c r="P20" s="376">
        <v>590.98641342999997</v>
      </c>
      <c r="Q20" s="377">
        <v>113.48848565</v>
      </c>
      <c r="R20" s="376">
        <v>1655.4168817</v>
      </c>
      <c r="S20" s="377">
        <v>482.43902566999998</v>
      </c>
      <c r="T20" s="376">
        <v>763.64861635</v>
      </c>
      <c r="U20" s="377">
        <v>47.233820836</v>
      </c>
      <c r="V20" s="376">
        <v>5524.7248712000001</v>
      </c>
      <c r="W20" s="377">
        <v>1270.0490851</v>
      </c>
      <c r="X20" s="376">
        <v>10616.365352999999</v>
      </c>
      <c r="Y20" s="377">
        <v>2236.0133995000001</v>
      </c>
      <c r="Z20" s="376">
        <v>24.465927311000002</v>
      </c>
      <c r="AA20" s="377">
        <v>6.6464621848999998</v>
      </c>
      <c r="AB20" s="376">
        <v>944.19441866</v>
      </c>
      <c r="AC20" s="377">
        <v>1279.0060255999999</v>
      </c>
      <c r="AD20" s="376">
        <v>60.859998003999998</v>
      </c>
      <c r="AE20" s="377">
        <v>12.330203600999999</v>
      </c>
      <c r="AF20" s="338">
        <v>776.13752029</v>
      </c>
      <c r="AG20" s="378">
        <v>3774.9346353999999</v>
      </c>
      <c r="AH20" s="338">
        <v>1417.7266662</v>
      </c>
      <c r="AI20" s="378">
        <v>1705.0412908000001</v>
      </c>
      <c r="AJ20" s="338">
        <v>222.25275110000001</v>
      </c>
      <c r="AK20" s="379">
        <v>37.854063394999997</v>
      </c>
      <c r="AL20" s="472">
        <v>60</v>
      </c>
    </row>
    <row r="21" spans="1:38" x14ac:dyDescent="0.2">
      <c r="A21" s="380" t="s">
        <v>801</v>
      </c>
      <c r="B21" s="373" t="s">
        <v>802</v>
      </c>
      <c r="C21" s="374">
        <v>37.569272486999999</v>
      </c>
      <c r="D21" s="73">
        <v>410</v>
      </c>
      <c r="E21" s="375">
        <v>27.19</v>
      </c>
      <c r="F21" s="376">
        <v>183540.47101000001</v>
      </c>
      <c r="G21" s="338">
        <v>146190.56265000001</v>
      </c>
      <c r="H21" s="377">
        <v>37349.908367000004</v>
      </c>
      <c r="I21" s="376">
        <v>7526.0828207000004</v>
      </c>
      <c r="J21" s="377">
        <v>347.89210007999998</v>
      </c>
      <c r="K21" s="376">
        <v>4415.3535150999996</v>
      </c>
      <c r="L21" s="377">
        <v>367.60288346999999</v>
      </c>
      <c r="M21" s="338">
        <v>3399.8419914999999</v>
      </c>
      <c r="N21" s="376">
        <v>14386.444915</v>
      </c>
      <c r="O21" s="377">
        <v>1295.3055482</v>
      </c>
      <c r="P21" s="376">
        <v>3223.6205937999998</v>
      </c>
      <c r="Q21" s="377">
        <v>701.05671342000005</v>
      </c>
      <c r="R21" s="376">
        <v>4201.9118691000003</v>
      </c>
      <c r="S21" s="377">
        <v>1219.9942546</v>
      </c>
      <c r="T21" s="376">
        <v>3648.2859494999998</v>
      </c>
      <c r="U21" s="377">
        <v>277.75090556999999</v>
      </c>
      <c r="V21" s="376">
        <v>76513.051170999999</v>
      </c>
      <c r="W21" s="377">
        <v>17227.055323</v>
      </c>
      <c r="X21" s="376">
        <v>13164.588862000001</v>
      </c>
      <c r="Y21" s="377">
        <v>2838.443111</v>
      </c>
      <c r="Z21" s="376">
        <v>10.669515122</v>
      </c>
      <c r="AA21" s="377">
        <v>1.9595702439</v>
      </c>
      <c r="AB21" s="376">
        <v>1991.0331117000001</v>
      </c>
      <c r="AC21" s="377">
        <v>2095.5616421</v>
      </c>
      <c r="AD21" s="376">
        <v>798.36724074000006</v>
      </c>
      <c r="AE21" s="377">
        <v>117.36631837</v>
      </c>
      <c r="AF21" s="338">
        <v>2112.9384507999998</v>
      </c>
      <c r="AG21" s="378">
        <v>11918.337527</v>
      </c>
      <c r="AH21" s="338">
        <v>3681.1726222000002</v>
      </c>
      <c r="AI21" s="378">
        <v>5819.4109663999998</v>
      </c>
      <c r="AJ21" s="338">
        <v>185.49378095</v>
      </c>
      <c r="AK21" s="379">
        <v>53.877740418000002</v>
      </c>
      <c r="AL21" s="472">
        <v>37</v>
      </c>
    </row>
    <row r="22" spans="1:38" x14ac:dyDescent="0.2">
      <c r="A22" s="380" t="s">
        <v>803</v>
      </c>
      <c r="B22" s="373" t="s">
        <v>804</v>
      </c>
      <c r="C22" s="374">
        <v>3.6052532847999998</v>
      </c>
      <c r="D22" s="73">
        <v>453</v>
      </c>
      <c r="E22" s="375">
        <v>5.39</v>
      </c>
      <c r="F22" s="376">
        <v>17613.060946000001</v>
      </c>
      <c r="G22" s="338">
        <v>13714.893464999999</v>
      </c>
      <c r="H22" s="377">
        <v>3898.1674806999999</v>
      </c>
      <c r="I22" s="376">
        <v>1765.6935524</v>
      </c>
      <c r="J22" s="377">
        <v>76.145610067999996</v>
      </c>
      <c r="K22" s="376">
        <v>2656.1325209000001</v>
      </c>
      <c r="L22" s="377">
        <v>171.04403121000001</v>
      </c>
      <c r="M22" s="338">
        <v>876.31915599000001</v>
      </c>
      <c r="N22" s="376">
        <v>231.46357979999999</v>
      </c>
      <c r="O22" s="377">
        <v>43.175186449999998</v>
      </c>
      <c r="P22" s="376">
        <v>486.83520484000002</v>
      </c>
      <c r="Q22" s="377">
        <v>89.708813781000003</v>
      </c>
      <c r="R22" s="376">
        <v>324.12988352999997</v>
      </c>
      <c r="S22" s="377">
        <v>161.14302230000001</v>
      </c>
      <c r="T22" s="376">
        <v>211.79255766</v>
      </c>
      <c r="U22" s="377">
        <v>14.223189863</v>
      </c>
      <c r="V22" s="376">
        <v>751.34642148</v>
      </c>
      <c r="W22" s="377">
        <v>168.31949083000001</v>
      </c>
      <c r="X22" s="376">
        <v>3944.9328338</v>
      </c>
      <c r="Y22" s="377">
        <v>828.60202727000001</v>
      </c>
      <c r="Z22" s="376">
        <v>26.551296247</v>
      </c>
      <c r="AA22" s="377">
        <v>8.8000302428000001</v>
      </c>
      <c r="AB22" s="376">
        <v>420.85214130999998</v>
      </c>
      <c r="AC22" s="377">
        <v>643.8281667</v>
      </c>
      <c r="AD22" s="376">
        <v>1.7306415011</v>
      </c>
      <c r="AE22" s="377">
        <v>0.47732582779999999</v>
      </c>
      <c r="AF22" s="338">
        <v>1408.9567715999999</v>
      </c>
      <c r="AG22" s="378">
        <v>1104.4961698</v>
      </c>
      <c r="AH22" s="338">
        <v>477.00699508000002</v>
      </c>
      <c r="AI22" s="378">
        <v>683.10663603</v>
      </c>
      <c r="AJ22" s="338">
        <v>24.72686298</v>
      </c>
      <c r="AK22" s="379">
        <v>11.520826702000001</v>
      </c>
      <c r="AL22" s="472">
        <v>34</v>
      </c>
    </row>
    <row r="23" spans="1:38" x14ac:dyDescent="0.2">
      <c r="A23" s="380" t="s">
        <v>805</v>
      </c>
      <c r="B23" s="373" t="s">
        <v>2044</v>
      </c>
      <c r="C23" s="374">
        <v>15.194157975</v>
      </c>
      <c r="D23" s="73">
        <v>1629</v>
      </c>
      <c r="E23" s="375">
        <v>20.25</v>
      </c>
      <c r="F23" s="376">
        <v>74229.356247000003</v>
      </c>
      <c r="G23" s="338">
        <v>58187.107959000001</v>
      </c>
      <c r="H23" s="377">
        <v>16042.248288000001</v>
      </c>
      <c r="I23" s="376">
        <v>5601.3571996000001</v>
      </c>
      <c r="J23" s="377">
        <v>222.14862492</v>
      </c>
      <c r="K23" s="376">
        <v>9267.3669276000001</v>
      </c>
      <c r="L23" s="377">
        <v>581.68755313999998</v>
      </c>
      <c r="M23" s="338">
        <v>2745.0427325000001</v>
      </c>
      <c r="N23" s="376">
        <v>1695.3943847999999</v>
      </c>
      <c r="O23" s="377">
        <v>301.30796885000001</v>
      </c>
      <c r="P23" s="376">
        <v>5056.7700441999996</v>
      </c>
      <c r="Q23" s="377">
        <v>593.17138685999998</v>
      </c>
      <c r="R23" s="376">
        <v>2340.5320396000002</v>
      </c>
      <c r="S23" s="377">
        <v>703.18643824000003</v>
      </c>
      <c r="T23" s="376">
        <v>1794.5073443000001</v>
      </c>
      <c r="U23" s="377">
        <v>108.37344950000001</v>
      </c>
      <c r="V23" s="376">
        <v>12960.319879999999</v>
      </c>
      <c r="W23" s="377">
        <v>2748.5779538000002</v>
      </c>
      <c r="X23" s="376">
        <v>7089.1218921</v>
      </c>
      <c r="Y23" s="377">
        <v>1447.6134798999999</v>
      </c>
      <c r="Z23" s="376">
        <v>29.588664702999999</v>
      </c>
      <c r="AA23" s="377">
        <v>7.0492403817999998</v>
      </c>
      <c r="AB23" s="376">
        <v>2037.8533742</v>
      </c>
      <c r="AC23" s="377">
        <v>2275.9372523000002</v>
      </c>
      <c r="AD23" s="376">
        <v>37.831854716000002</v>
      </c>
      <c r="AE23" s="377">
        <v>6.9402855849999998</v>
      </c>
      <c r="AF23" s="338">
        <v>3520.5372763</v>
      </c>
      <c r="AG23" s="378">
        <v>5353.5148597999996</v>
      </c>
      <c r="AH23" s="338">
        <v>2278.6458235999999</v>
      </c>
      <c r="AI23" s="378">
        <v>3124.9473673000002</v>
      </c>
      <c r="AJ23" s="338">
        <v>257.11742119000002</v>
      </c>
      <c r="AK23" s="379">
        <v>42.913527142</v>
      </c>
      <c r="AL23" s="472">
        <v>41</v>
      </c>
    </row>
    <row r="24" spans="1:38" x14ac:dyDescent="0.2">
      <c r="A24" s="380" t="s">
        <v>806</v>
      </c>
      <c r="B24" s="373" t="s">
        <v>2045</v>
      </c>
      <c r="C24" s="374">
        <v>7.5571635710000002</v>
      </c>
      <c r="D24" s="73">
        <v>3733</v>
      </c>
      <c r="E24" s="375">
        <v>9.7100000000000009</v>
      </c>
      <c r="F24" s="376">
        <v>36919.675829</v>
      </c>
      <c r="G24" s="338">
        <v>29314.432117</v>
      </c>
      <c r="H24" s="377">
        <v>7605.2437112999996</v>
      </c>
      <c r="I24" s="376">
        <v>3015.4896961999998</v>
      </c>
      <c r="J24" s="377">
        <v>109.98676835000001</v>
      </c>
      <c r="K24" s="376">
        <v>4606.6201868999997</v>
      </c>
      <c r="L24" s="377">
        <v>287.71081763000001</v>
      </c>
      <c r="M24" s="338">
        <v>1472.3220240999999</v>
      </c>
      <c r="N24" s="376">
        <v>783.19713588000002</v>
      </c>
      <c r="O24" s="377">
        <v>136.65586592</v>
      </c>
      <c r="P24" s="376">
        <v>2442.0193914000001</v>
      </c>
      <c r="Q24" s="377">
        <v>300.18006376</v>
      </c>
      <c r="R24" s="376">
        <v>1062.1606734</v>
      </c>
      <c r="S24" s="377">
        <v>305.91922172</v>
      </c>
      <c r="T24" s="376">
        <v>512.12197631000004</v>
      </c>
      <c r="U24" s="377">
        <v>30.393655205999998</v>
      </c>
      <c r="V24" s="376">
        <v>3577.0295673999999</v>
      </c>
      <c r="W24" s="377">
        <v>775.38946312999997</v>
      </c>
      <c r="X24" s="376">
        <v>6220.4181078000001</v>
      </c>
      <c r="Y24" s="377">
        <v>1285.5866986999999</v>
      </c>
      <c r="Z24" s="376">
        <v>19.428091361</v>
      </c>
      <c r="AA24" s="377">
        <v>5.2246065317000001</v>
      </c>
      <c r="AB24" s="376">
        <v>1067.9133698999999</v>
      </c>
      <c r="AC24" s="377">
        <v>1184.6070198</v>
      </c>
      <c r="AD24" s="376">
        <v>20.164302535000001</v>
      </c>
      <c r="AE24" s="377">
        <v>4.4090569453999997</v>
      </c>
      <c r="AF24" s="338">
        <v>2645.0173639999998</v>
      </c>
      <c r="AG24" s="378">
        <v>2552.4698959000002</v>
      </c>
      <c r="AH24" s="338">
        <v>977.32216328000004</v>
      </c>
      <c r="AI24" s="378">
        <v>1344.8299238</v>
      </c>
      <c r="AJ24" s="338">
        <v>152.08019329999999</v>
      </c>
      <c r="AK24" s="379">
        <v>23.008527492999999</v>
      </c>
      <c r="AL24" s="472">
        <v>43</v>
      </c>
    </row>
    <row r="25" spans="1:38" x14ac:dyDescent="0.2">
      <c r="A25" s="380" t="s">
        <v>807</v>
      </c>
      <c r="B25" s="373" t="s">
        <v>2046</v>
      </c>
      <c r="C25" s="374">
        <v>4.8018278303999997</v>
      </c>
      <c r="D25" s="73">
        <v>5760</v>
      </c>
      <c r="E25" s="375">
        <v>5.87</v>
      </c>
      <c r="F25" s="376">
        <v>23458.791808999998</v>
      </c>
      <c r="G25" s="338">
        <v>18677.742901000001</v>
      </c>
      <c r="H25" s="377">
        <v>4781.0489080999996</v>
      </c>
      <c r="I25" s="376">
        <v>1787.2205610000001</v>
      </c>
      <c r="J25" s="377">
        <v>64.709521187999997</v>
      </c>
      <c r="K25" s="376">
        <v>2750.8880195000002</v>
      </c>
      <c r="L25" s="377">
        <v>168.66410908</v>
      </c>
      <c r="M25" s="338">
        <v>905.50184536999996</v>
      </c>
      <c r="N25" s="376">
        <v>490.21115880999997</v>
      </c>
      <c r="O25" s="377">
        <v>88.020579092000006</v>
      </c>
      <c r="P25" s="376">
        <v>1589.6511301999999</v>
      </c>
      <c r="Q25" s="377">
        <v>189.77562354</v>
      </c>
      <c r="R25" s="376">
        <v>528.06254806000004</v>
      </c>
      <c r="S25" s="377">
        <v>170.71288652999999</v>
      </c>
      <c r="T25" s="376">
        <v>250.85489525</v>
      </c>
      <c r="U25" s="377">
        <v>14.993037708999999</v>
      </c>
      <c r="V25" s="376">
        <v>1502.1657032999999</v>
      </c>
      <c r="W25" s="377">
        <v>349.24974885</v>
      </c>
      <c r="X25" s="376">
        <v>5029.4169887999997</v>
      </c>
      <c r="Y25" s="377">
        <v>1023.5127799000001</v>
      </c>
      <c r="Z25" s="376">
        <v>9.3092327891999993</v>
      </c>
      <c r="AA25" s="377">
        <v>3.4514591422000001</v>
      </c>
      <c r="AB25" s="376">
        <v>669.44557394000003</v>
      </c>
      <c r="AC25" s="377">
        <v>732.97726419000003</v>
      </c>
      <c r="AD25" s="376">
        <v>14.422539606999999</v>
      </c>
      <c r="AE25" s="377">
        <v>2.8177079277999999</v>
      </c>
      <c r="AF25" s="338">
        <v>1937.0181282000001</v>
      </c>
      <c r="AG25" s="378">
        <v>1668.9566388999999</v>
      </c>
      <c r="AH25" s="338">
        <v>599.82007503</v>
      </c>
      <c r="AI25" s="378">
        <v>833.72896221999997</v>
      </c>
      <c r="AJ25" s="338">
        <v>68.465332567999994</v>
      </c>
      <c r="AK25" s="379">
        <v>14.767758745</v>
      </c>
      <c r="AL25" s="472">
        <v>52</v>
      </c>
    </row>
    <row r="26" spans="1:38" x14ac:dyDescent="0.2">
      <c r="A26" s="380" t="s">
        <v>808</v>
      </c>
      <c r="B26" s="373" t="s">
        <v>2047</v>
      </c>
      <c r="C26" s="374">
        <v>13.274569024</v>
      </c>
      <c r="D26" s="73">
        <v>323</v>
      </c>
      <c r="E26" s="375">
        <v>20.07</v>
      </c>
      <c r="F26" s="376">
        <v>64851.419521000003</v>
      </c>
      <c r="G26" s="338">
        <v>51017.979546000002</v>
      </c>
      <c r="H26" s="377">
        <v>13833.439974999999</v>
      </c>
      <c r="I26" s="376">
        <v>4695.1970945000003</v>
      </c>
      <c r="J26" s="377">
        <v>208.51283667000001</v>
      </c>
      <c r="K26" s="376">
        <v>9512.8348055000006</v>
      </c>
      <c r="L26" s="377">
        <v>543.98828960000003</v>
      </c>
      <c r="M26" s="338">
        <v>2964.6953884</v>
      </c>
      <c r="N26" s="376">
        <v>1397.0576871999999</v>
      </c>
      <c r="O26" s="377">
        <v>215.46638919</v>
      </c>
      <c r="P26" s="376">
        <v>1550.1097715999999</v>
      </c>
      <c r="Q26" s="377">
        <v>266.27047436999999</v>
      </c>
      <c r="R26" s="376">
        <v>2540.6473357</v>
      </c>
      <c r="S26" s="377">
        <v>720.93372733000001</v>
      </c>
      <c r="T26" s="376">
        <v>1247.1099268</v>
      </c>
      <c r="U26" s="377">
        <v>75.438346550999995</v>
      </c>
      <c r="V26" s="376">
        <v>6505.9737421999998</v>
      </c>
      <c r="W26" s="377">
        <v>1439.4044071999999</v>
      </c>
      <c r="X26" s="376">
        <v>9460.3142893000004</v>
      </c>
      <c r="Y26" s="377">
        <v>1974.4235024</v>
      </c>
      <c r="Z26" s="376">
        <v>38.511189164000001</v>
      </c>
      <c r="AA26" s="377">
        <v>9.2132260061999993</v>
      </c>
      <c r="AB26" s="376">
        <v>1528.8218718999999</v>
      </c>
      <c r="AC26" s="377">
        <v>1953.9359078</v>
      </c>
      <c r="AD26" s="376">
        <v>89.238767288000005</v>
      </c>
      <c r="AE26" s="377">
        <v>11.618881944</v>
      </c>
      <c r="AF26" s="338">
        <v>6504.5962621999997</v>
      </c>
      <c r="AG26" s="378">
        <v>4583.1681768999997</v>
      </c>
      <c r="AH26" s="338">
        <v>2253.2648039000001</v>
      </c>
      <c r="AI26" s="378">
        <v>2446.3107002000002</v>
      </c>
      <c r="AJ26" s="338">
        <v>78.567404752000002</v>
      </c>
      <c r="AK26" s="379">
        <v>35.794314427000003</v>
      </c>
      <c r="AL26" s="472">
        <v>36</v>
      </c>
    </row>
    <row r="27" spans="1:38" x14ac:dyDescent="0.2">
      <c r="A27" s="380" t="s">
        <v>809</v>
      </c>
      <c r="B27" s="373" t="s">
        <v>2048</v>
      </c>
      <c r="C27" s="374">
        <v>6.1697535812000002</v>
      </c>
      <c r="D27" s="73">
        <v>740</v>
      </c>
      <c r="E27" s="375">
        <v>8.84</v>
      </c>
      <c r="F27" s="376">
        <v>30141.639786</v>
      </c>
      <c r="G27" s="338">
        <v>23896.898148</v>
      </c>
      <c r="H27" s="377">
        <v>6244.7416383999998</v>
      </c>
      <c r="I27" s="376">
        <v>2400.0138631</v>
      </c>
      <c r="J27" s="377">
        <v>90.232184199000002</v>
      </c>
      <c r="K27" s="376">
        <v>4297.9283895999997</v>
      </c>
      <c r="L27" s="377">
        <v>254.46584003000001</v>
      </c>
      <c r="M27" s="338">
        <v>1252.835673</v>
      </c>
      <c r="N27" s="376">
        <v>548.71222621000004</v>
      </c>
      <c r="O27" s="377">
        <v>93.737990508999999</v>
      </c>
      <c r="P27" s="376">
        <v>629.67037318999996</v>
      </c>
      <c r="Q27" s="377">
        <v>102.79549351999999</v>
      </c>
      <c r="R27" s="376">
        <v>719.04893887000003</v>
      </c>
      <c r="S27" s="377">
        <v>287.86515438999999</v>
      </c>
      <c r="T27" s="376">
        <v>428.03682888999998</v>
      </c>
      <c r="U27" s="377">
        <v>30.916900409</v>
      </c>
      <c r="V27" s="376">
        <v>948.66958996999995</v>
      </c>
      <c r="W27" s="377">
        <v>207.33830631000001</v>
      </c>
      <c r="X27" s="376">
        <v>6790.0522456999997</v>
      </c>
      <c r="Y27" s="377">
        <v>1398.0407273000001</v>
      </c>
      <c r="Z27" s="376">
        <v>11.58575527</v>
      </c>
      <c r="AA27" s="377">
        <v>2.9397593243000002</v>
      </c>
      <c r="AB27" s="376">
        <v>875.53773895999996</v>
      </c>
      <c r="AC27" s="377">
        <v>954.08220295000001</v>
      </c>
      <c r="AD27" s="376">
        <v>33.966071734000003</v>
      </c>
      <c r="AE27" s="377">
        <v>7.3631291810999997</v>
      </c>
      <c r="AF27" s="338">
        <v>3497.6843075000002</v>
      </c>
      <c r="AG27" s="378">
        <v>2135.2099545000001</v>
      </c>
      <c r="AH27" s="338">
        <v>977.52656516000002</v>
      </c>
      <c r="AI27" s="378">
        <v>1061.1778092</v>
      </c>
      <c r="AJ27" s="338">
        <v>85.011004673000002</v>
      </c>
      <c r="AK27" s="379">
        <v>19.194762418</v>
      </c>
      <c r="AL27" s="472">
        <v>47</v>
      </c>
    </row>
    <row r="28" spans="1:38" x14ac:dyDescent="0.2">
      <c r="A28" s="380" t="s">
        <v>810</v>
      </c>
      <c r="B28" s="373" t="s">
        <v>2049</v>
      </c>
      <c r="C28" s="374">
        <v>3.1771547902999999</v>
      </c>
      <c r="D28" s="73">
        <v>1644</v>
      </c>
      <c r="E28" s="375">
        <v>3.23</v>
      </c>
      <c r="F28" s="376">
        <v>15521.633721</v>
      </c>
      <c r="G28" s="338">
        <v>12513.323903</v>
      </c>
      <c r="H28" s="377">
        <v>3008.3098180000002</v>
      </c>
      <c r="I28" s="376">
        <v>1160.6804695000001</v>
      </c>
      <c r="J28" s="377">
        <v>41.102759560000003</v>
      </c>
      <c r="K28" s="376">
        <v>1588.476345</v>
      </c>
      <c r="L28" s="377">
        <v>99.265113756999995</v>
      </c>
      <c r="M28" s="338">
        <v>542.88519193000002</v>
      </c>
      <c r="N28" s="376">
        <v>121.35631596</v>
      </c>
      <c r="O28" s="377">
        <v>21.925239447999999</v>
      </c>
      <c r="P28" s="376">
        <v>246.82584740999999</v>
      </c>
      <c r="Q28" s="377">
        <v>38.863174565999998</v>
      </c>
      <c r="R28" s="376">
        <v>248.18887412999999</v>
      </c>
      <c r="S28" s="377">
        <v>111.3684215</v>
      </c>
      <c r="T28" s="376">
        <v>135.39830006</v>
      </c>
      <c r="U28" s="377">
        <v>13.504248601</v>
      </c>
      <c r="V28" s="376">
        <v>206.07181054</v>
      </c>
      <c r="W28" s="377">
        <v>46.874158229000003</v>
      </c>
      <c r="X28" s="376">
        <v>4672.6639028999998</v>
      </c>
      <c r="Y28" s="377">
        <v>969.20733327000005</v>
      </c>
      <c r="Z28" s="376">
        <v>4.5228739044999999</v>
      </c>
      <c r="AA28" s="377">
        <v>1.7483555955000001</v>
      </c>
      <c r="AB28" s="376">
        <v>369.28591843999999</v>
      </c>
      <c r="AC28" s="377">
        <v>383.85759653000002</v>
      </c>
      <c r="AD28" s="376">
        <v>10.09433155</v>
      </c>
      <c r="AE28" s="377">
        <v>2.2457378028999999</v>
      </c>
      <c r="AF28" s="338">
        <v>2524.0015714000001</v>
      </c>
      <c r="AG28" s="378">
        <v>1001.197846</v>
      </c>
      <c r="AH28" s="338">
        <v>389.28516552999997</v>
      </c>
      <c r="AI28" s="378">
        <v>538.61539461999996</v>
      </c>
      <c r="AJ28" s="338">
        <v>20.069124962</v>
      </c>
      <c r="AK28" s="379">
        <v>12.052298124</v>
      </c>
      <c r="AL28" s="472">
        <v>62</v>
      </c>
    </row>
    <row r="29" spans="1:38" x14ac:dyDescent="0.2">
      <c r="A29" s="380" t="s">
        <v>811</v>
      </c>
      <c r="B29" s="373" t="s">
        <v>2050</v>
      </c>
      <c r="C29" s="374">
        <v>7.7684985913000002</v>
      </c>
      <c r="D29" s="73">
        <v>254</v>
      </c>
      <c r="E29" s="375">
        <v>12.28</v>
      </c>
      <c r="F29" s="376">
        <v>37952.129390000002</v>
      </c>
      <c r="G29" s="338">
        <v>28994.456859999998</v>
      </c>
      <c r="H29" s="377">
        <v>8957.6725299000009</v>
      </c>
      <c r="I29" s="376">
        <v>3454.2359713999999</v>
      </c>
      <c r="J29" s="377">
        <v>144.88447037</v>
      </c>
      <c r="K29" s="376">
        <v>5079.3119938999998</v>
      </c>
      <c r="L29" s="377">
        <v>338.67452414000002</v>
      </c>
      <c r="M29" s="338">
        <v>1894.0837231999999</v>
      </c>
      <c r="N29" s="376">
        <v>1391.9373226</v>
      </c>
      <c r="O29" s="377">
        <v>211.35199365</v>
      </c>
      <c r="P29" s="376">
        <v>1830.7412165999999</v>
      </c>
      <c r="Q29" s="377">
        <v>292.6677363</v>
      </c>
      <c r="R29" s="376">
        <v>1395.4241495000001</v>
      </c>
      <c r="S29" s="377">
        <v>396.01805767000002</v>
      </c>
      <c r="T29" s="376">
        <v>396.98021756000003</v>
      </c>
      <c r="U29" s="377">
        <v>32.251811898</v>
      </c>
      <c r="V29" s="376">
        <v>4358.9345399000003</v>
      </c>
      <c r="W29" s="377">
        <v>1135.1918584</v>
      </c>
      <c r="X29" s="376">
        <v>5079.7580240999996</v>
      </c>
      <c r="Y29" s="377">
        <v>1090.6212834</v>
      </c>
      <c r="Z29" s="376">
        <v>31.607191339</v>
      </c>
      <c r="AA29" s="377">
        <v>8.1401712598000007</v>
      </c>
      <c r="AB29" s="376">
        <v>1029.9433838</v>
      </c>
      <c r="AC29" s="377">
        <v>1344.0424455</v>
      </c>
      <c r="AD29" s="376">
        <v>59.742360861999998</v>
      </c>
      <c r="AE29" s="377">
        <v>8.6377900551</v>
      </c>
      <c r="AF29" s="338">
        <v>1135.180699</v>
      </c>
      <c r="AG29" s="378">
        <v>2941.8930420000002</v>
      </c>
      <c r="AH29" s="338">
        <v>1162.9040327</v>
      </c>
      <c r="AI29" s="378">
        <v>1554.5730702000001</v>
      </c>
      <c r="AJ29" s="338">
        <v>118.53354966000001</v>
      </c>
      <c r="AK29" s="379">
        <v>33.862758849999999</v>
      </c>
      <c r="AL29" s="472">
        <v>47</v>
      </c>
    </row>
    <row r="30" spans="1:38" x14ac:dyDescent="0.2">
      <c r="A30" s="380" t="s">
        <v>812</v>
      </c>
      <c r="B30" s="373" t="s">
        <v>2051</v>
      </c>
      <c r="C30" s="374">
        <v>5.3167582955999997</v>
      </c>
      <c r="D30" s="73">
        <v>419</v>
      </c>
      <c r="E30" s="375">
        <v>7.32</v>
      </c>
      <c r="F30" s="376">
        <v>25974.426898000002</v>
      </c>
      <c r="G30" s="338">
        <v>20004.351804999998</v>
      </c>
      <c r="H30" s="377">
        <v>5970.0750934999996</v>
      </c>
      <c r="I30" s="376">
        <v>2212.4132813000001</v>
      </c>
      <c r="J30" s="377">
        <v>96.123423560999996</v>
      </c>
      <c r="K30" s="376">
        <v>2871.8220689</v>
      </c>
      <c r="L30" s="377">
        <v>184.98060455000001</v>
      </c>
      <c r="M30" s="338">
        <v>1090.2224054999999</v>
      </c>
      <c r="N30" s="376">
        <v>389.08423321999999</v>
      </c>
      <c r="O30" s="377">
        <v>80.956171291000004</v>
      </c>
      <c r="P30" s="376">
        <v>1496.8481234999999</v>
      </c>
      <c r="Q30" s="377">
        <v>185.49394896999999</v>
      </c>
      <c r="R30" s="376">
        <v>651.11800337</v>
      </c>
      <c r="S30" s="377">
        <v>213.46310788</v>
      </c>
      <c r="T30" s="376">
        <v>246.64927929999999</v>
      </c>
      <c r="U30" s="377">
        <v>19.754431866000001</v>
      </c>
      <c r="V30" s="376">
        <v>2998.8082755999999</v>
      </c>
      <c r="W30" s="377">
        <v>820.75993290999997</v>
      </c>
      <c r="X30" s="376">
        <v>4766.5296643000001</v>
      </c>
      <c r="Y30" s="377">
        <v>1066.6978486</v>
      </c>
      <c r="Z30" s="376">
        <v>13.866268974</v>
      </c>
      <c r="AA30" s="377">
        <v>4.5411532220000002</v>
      </c>
      <c r="AB30" s="376">
        <v>639.35833260000004</v>
      </c>
      <c r="AC30" s="377">
        <v>825.10288489000004</v>
      </c>
      <c r="AD30" s="376">
        <v>31.894239334000002</v>
      </c>
      <c r="AE30" s="377">
        <v>6.5198224248000001</v>
      </c>
      <c r="AF30" s="338">
        <v>1133.2620187</v>
      </c>
      <c r="AG30" s="378">
        <v>2064.1985752999999</v>
      </c>
      <c r="AH30" s="338">
        <v>732.84744804000002</v>
      </c>
      <c r="AI30" s="378">
        <v>1031.1043682</v>
      </c>
      <c r="AJ30" s="338">
        <v>80.901857308000004</v>
      </c>
      <c r="AK30" s="379">
        <v>19.105124584999999</v>
      </c>
      <c r="AL30" s="472">
        <v>49</v>
      </c>
    </row>
    <row r="31" spans="1:38" x14ac:dyDescent="0.2">
      <c r="A31" s="380" t="s">
        <v>813</v>
      </c>
      <c r="B31" s="373" t="s">
        <v>2052</v>
      </c>
      <c r="C31" s="374">
        <v>3.3639476206999999</v>
      </c>
      <c r="D31" s="73">
        <v>1072</v>
      </c>
      <c r="E31" s="375">
        <v>3.52</v>
      </c>
      <c r="F31" s="376">
        <v>16434.189162999999</v>
      </c>
      <c r="G31" s="338">
        <v>12814.492888999999</v>
      </c>
      <c r="H31" s="377">
        <v>3619.6962741000002</v>
      </c>
      <c r="I31" s="376">
        <v>1265.1757912999999</v>
      </c>
      <c r="J31" s="377">
        <v>44.822834508</v>
      </c>
      <c r="K31" s="376">
        <v>1354.929924</v>
      </c>
      <c r="L31" s="377">
        <v>92.306755358000004</v>
      </c>
      <c r="M31" s="338">
        <v>563.42926073000001</v>
      </c>
      <c r="N31" s="376">
        <v>220.28453690000001</v>
      </c>
      <c r="O31" s="377">
        <v>47.256187318000002</v>
      </c>
      <c r="P31" s="376">
        <v>609.50526537999997</v>
      </c>
      <c r="Q31" s="377">
        <v>104.76280111</v>
      </c>
      <c r="R31" s="376">
        <v>173.98595542000001</v>
      </c>
      <c r="S31" s="377">
        <v>89.494639960000001</v>
      </c>
      <c r="T31" s="376">
        <v>117.50294417000001</v>
      </c>
      <c r="U31" s="377">
        <v>13.338452217</v>
      </c>
      <c r="V31" s="376">
        <v>1547.8956800000001</v>
      </c>
      <c r="W31" s="377">
        <v>386.54574973000001</v>
      </c>
      <c r="X31" s="376">
        <v>4706.1544832999998</v>
      </c>
      <c r="Y31" s="377">
        <v>1018.8137658000001</v>
      </c>
      <c r="Z31" s="376">
        <v>5.7336117537</v>
      </c>
      <c r="AA31" s="377">
        <v>1.6113163246</v>
      </c>
      <c r="AB31" s="376">
        <v>382.89569867</v>
      </c>
      <c r="AC31" s="377">
        <v>468.60511795000002</v>
      </c>
      <c r="AD31" s="376">
        <v>35.107924195000002</v>
      </c>
      <c r="AE31" s="377">
        <v>7.804298459</v>
      </c>
      <c r="AF31" s="338">
        <v>957.61176321000005</v>
      </c>
      <c r="AG31" s="378">
        <v>1202.500419</v>
      </c>
      <c r="AH31" s="338">
        <v>395.65959514999997</v>
      </c>
      <c r="AI31" s="378">
        <v>578.43305955000005</v>
      </c>
      <c r="AJ31" s="338">
        <v>30.785437399999999</v>
      </c>
      <c r="AK31" s="379">
        <v>11.235893826</v>
      </c>
      <c r="AL31" s="472">
        <v>61</v>
      </c>
    </row>
    <row r="32" spans="1:38" x14ac:dyDescent="0.2">
      <c r="A32" s="380" t="s">
        <v>814</v>
      </c>
      <c r="B32" s="373" t="s">
        <v>815</v>
      </c>
      <c r="C32" s="374">
        <v>0.51665616579999996</v>
      </c>
      <c r="D32" s="73">
        <v>11344</v>
      </c>
      <c r="E32" s="375">
        <v>1.03</v>
      </c>
      <c r="F32" s="376">
        <v>2524.0658054</v>
      </c>
      <c r="G32" s="338">
        <v>1899.4313301</v>
      </c>
      <c r="H32" s="377">
        <v>624.63447527999995</v>
      </c>
      <c r="I32" s="376">
        <v>249.08477235999999</v>
      </c>
      <c r="J32" s="377">
        <v>7.1912481307</v>
      </c>
      <c r="K32" s="376">
        <v>104.28804178</v>
      </c>
      <c r="L32" s="377">
        <v>10.154168366</v>
      </c>
      <c r="M32" s="338">
        <v>83.458281951000004</v>
      </c>
      <c r="N32" s="376">
        <v>4.7468148361000004</v>
      </c>
      <c r="O32" s="377">
        <v>0.88682031510000003</v>
      </c>
      <c r="P32" s="376">
        <v>2.4273373790999999</v>
      </c>
      <c r="Q32" s="377">
        <v>0.4636247658</v>
      </c>
      <c r="R32" s="376">
        <v>12.103592614</v>
      </c>
      <c r="S32" s="377">
        <v>5.8984021086</v>
      </c>
      <c r="T32" s="376">
        <v>12.804572679</v>
      </c>
      <c r="U32" s="377">
        <v>2.700575003</v>
      </c>
      <c r="V32" s="376">
        <v>0.56658704189999998</v>
      </c>
      <c r="W32" s="377">
        <v>0.1542884108</v>
      </c>
      <c r="X32" s="376">
        <v>1242.7817791</v>
      </c>
      <c r="Y32" s="377">
        <v>317.65972277999998</v>
      </c>
      <c r="Z32" s="376">
        <v>0.20528001500000001</v>
      </c>
      <c r="AA32" s="377">
        <v>9.5559252799999994E-2</v>
      </c>
      <c r="AB32" s="376">
        <v>33.474143943000001</v>
      </c>
      <c r="AC32" s="377">
        <v>55.328850492999997</v>
      </c>
      <c r="AD32" s="376">
        <v>1.4413255768</v>
      </c>
      <c r="AE32" s="377">
        <v>0.33858153229999999</v>
      </c>
      <c r="AF32" s="338">
        <v>15.746898073000001</v>
      </c>
      <c r="AG32" s="378">
        <v>184.57026149999999</v>
      </c>
      <c r="AH32" s="338">
        <v>67.705977793000002</v>
      </c>
      <c r="AI32" s="378">
        <v>98.795072279999999</v>
      </c>
      <c r="AJ32" s="338">
        <v>6.5566028555000004</v>
      </c>
      <c r="AK32" s="379">
        <v>2.4366224296999999</v>
      </c>
      <c r="AL32" s="472">
        <v>218</v>
      </c>
    </row>
    <row r="33" spans="1:38" x14ac:dyDescent="0.2">
      <c r="A33" s="380" t="s">
        <v>816</v>
      </c>
      <c r="B33" s="373" t="s">
        <v>2053</v>
      </c>
      <c r="C33" s="374">
        <v>6.5599432031999996</v>
      </c>
      <c r="D33" s="73">
        <v>329</v>
      </c>
      <c r="E33" s="375">
        <v>12.61</v>
      </c>
      <c r="F33" s="376">
        <v>32047.867461999998</v>
      </c>
      <c r="G33" s="338">
        <v>24907.384982</v>
      </c>
      <c r="H33" s="377">
        <v>7140.4824805999997</v>
      </c>
      <c r="I33" s="376">
        <v>3076.2362665000001</v>
      </c>
      <c r="J33" s="377">
        <v>116.97859167</v>
      </c>
      <c r="K33" s="376">
        <v>5914.9269807999999</v>
      </c>
      <c r="L33" s="377">
        <v>348.46536150999998</v>
      </c>
      <c r="M33" s="338">
        <v>1940.0252611999999</v>
      </c>
      <c r="N33" s="376">
        <v>1061.2031796000001</v>
      </c>
      <c r="O33" s="377">
        <v>100.03133971</v>
      </c>
      <c r="P33" s="376">
        <v>975.23917827000002</v>
      </c>
      <c r="Q33" s="377">
        <v>134.59500542000001</v>
      </c>
      <c r="R33" s="376">
        <v>1688.2427981999999</v>
      </c>
      <c r="S33" s="377">
        <v>463.56168116999999</v>
      </c>
      <c r="T33" s="376">
        <v>582.07646947000001</v>
      </c>
      <c r="U33" s="377">
        <v>58.715546377000003</v>
      </c>
      <c r="V33" s="376">
        <v>2426.6829950000001</v>
      </c>
      <c r="W33" s="377">
        <v>521.04362101000004</v>
      </c>
      <c r="X33" s="376">
        <v>3820.4844859999998</v>
      </c>
      <c r="Y33" s="377">
        <v>783.11707784999999</v>
      </c>
      <c r="Z33" s="376">
        <v>33.011283853999998</v>
      </c>
      <c r="AA33" s="377">
        <v>7.9948936353000004</v>
      </c>
      <c r="AB33" s="376">
        <v>817.99010196999996</v>
      </c>
      <c r="AC33" s="377">
        <v>1150.6715549999999</v>
      </c>
      <c r="AD33" s="376">
        <v>242.39467852999999</v>
      </c>
      <c r="AE33" s="377">
        <v>44.507962638000002</v>
      </c>
      <c r="AF33" s="338">
        <v>1032.5602478000001</v>
      </c>
      <c r="AG33" s="378">
        <v>2329.9719651</v>
      </c>
      <c r="AH33" s="338">
        <v>1085.6609784</v>
      </c>
      <c r="AI33" s="378">
        <v>1205.8869119999999</v>
      </c>
      <c r="AJ33" s="338">
        <v>65.238838580999996</v>
      </c>
      <c r="AK33" s="379">
        <v>20.352205306999998</v>
      </c>
      <c r="AL33" s="472">
        <v>71</v>
      </c>
    </row>
    <row r="34" spans="1:38" x14ac:dyDescent="0.2">
      <c r="A34" s="380" t="s">
        <v>817</v>
      </c>
      <c r="B34" s="373" t="s">
        <v>2054</v>
      </c>
      <c r="C34" s="374">
        <v>2.8913910058000001</v>
      </c>
      <c r="D34" s="73">
        <v>361</v>
      </c>
      <c r="E34" s="375">
        <v>4.5</v>
      </c>
      <c r="F34" s="376">
        <v>14125.566772</v>
      </c>
      <c r="G34" s="338">
        <v>10874.836292</v>
      </c>
      <c r="H34" s="377">
        <v>3250.7304795999999</v>
      </c>
      <c r="I34" s="376">
        <v>1219.0413685999999</v>
      </c>
      <c r="J34" s="377">
        <v>57.451494191000002</v>
      </c>
      <c r="K34" s="376">
        <v>2233.5478400000002</v>
      </c>
      <c r="L34" s="377">
        <v>169.24616265</v>
      </c>
      <c r="M34" s="338">
        <v>766.16390851000006</v>
      </c>
      <c r="N34" s="376">
        <v>296.20941858999998</v>
      </c>
      <c r="O34" s="377">
        <v>35.897605800999997</v>
      </c>
      <c r="P34" s="376">
        <v>309.42551030999999</v>
      </c>
      <c r="Q34" s="377">
        <v>52.361157018999997</v>
      </c>
      <c r="R34" s="376">
        <v>478.72231281000001</v>
      </c>
      <c r="S34" s="377">
        <v>162.48040899</v>
      </c>
      <c r="T34" s="376">
        <v>224.87927887000001</v>
      </c>
      <c r="U34" s="377">
        <v>26.339909437999999</v>
      </c>
      <c r="V34" s="376">
        <v>258.08686258</v>
      </c>
      <c r="W34" s="377">
        <v>61.139298570999998</v>
      </c>
      <c r="X34" s="376">
        <v>3488.2505686</v>
      </c>
      <c r="Y34" s="377">
        <v>802.96118149999995</v>
      </c>
      <c r="Z34" s="376">
        <v>9.6966457064</v>
      </c>
      <c r="AA34" s="377">
        <v>1.7562216066</v>
      </c>
      <c r="AB34" s="376">
        <v>383.34475989999999</v>
      </c>
      <c r="AC34" s="377">
        <v>474.76929956999999</v>
      </c>
      <c r="AD34" s="376">
        <v>32.601548870000002</v>
      </c>
      <c r="AE34" s="377">
        <v>6.0282029197</v>
      </c>
      <c r="AF34" s="338">
        <v>564.14833491000002</v>
      </c>
      <c r="AG34" s="378">
        <v>1014.6233751</v>
      </c>
      <c r="AH34" s="338">
        <v>417.37292136999997</v>
      </c>
      <c r="AI34" s="378">
        <v>507.01534040000001</v>
      </c>
      <c r="AJ34" s="338">
        <v>62.335350310000003</v>
      </c>
      <c r="AK34" s="379">
        <v>9.6704839668000009</v>
      </c>
      <c r="AL34" s="472">
        <v>82</v>
      </c>
    </row>
    <row r="35" spans="1:38" x14ac:dyDescent="0.2">
      <c r="A35" s="380" t="s">
        <v>818</v>
      </c>
      <c r="B35" s="373" t="s">
        <v>2055</v>
      </c>
      <c r="C35" s="374">
        <v>1.1506912945000001</v>
      </c>
      <c r="D35" s="73">
        <v>2123</v>
      </c>
      <c r="E35" s="375">
        <v>1.4</v>
      </c>
      <c r="F35" s="376">
        <v>5621.5733816000002</v>
      </c>
      <c r="G35" s="338">
        <v>4392.4620443000003</v>
      </c>
      <c r="H35" s="377">
        <v>1229.1113373000001</v>
      </c>
      <c r="I35" s="376">
        <v>436.71436562000002</v>
      </c>
      <c r="J35" s="377">
        <v>14.186712425</v>
      </c>
      <c r="K35" s="376">
        <v>452.26857811999997</v>
      </c>
      <c r="L35" s="377">
        <v>36.942792537000003</v>
      </c>
      <c r="M35" s="338">
        <v>200.90925338</v>
      </c>
      <c r="N35" s="376">
        <v>110.56405033</v>
      </c>
      <c r="O35" s="377">
        <v>12.956144763999999</v>
      </c>
      <c r="P35" s="376">
        <v>56.520854460000002</v>
      </c>
      <c r="Q35" s="377">
        <v>8.6990535346000009</v>
      </c>
      <c r="R35" s="376">
        <v>69.236144616999994</v>
      </c>
      <c r="S35" s="377">
        <v>25.014398768</v>
      </c>
      <c r="T35" s="376">
        <v>40.741904853999998</v>
      </c>
      <c r="U35" s="377">
        <v>4.9318717862000003</v>
      </c>
      <c r="V35" s="376">
        <v>36.990303832999999</v>
      </c>
      <c r="W35" s="377">
        <v>8.6815565572000004</v>
      </c>
      <c r="X35" s="376">
        <v>2330.8074195999998</v>
      </c>
      <c r="Y35" s="377">
        <v>523.60077832000002</v>
      </c>
      <c r="Z35" s="376">
        <v>1.5457431935999999</v>
      </c>
      <c r="AA35" s="377">
        <v>0.55639185120000001</v>
      </c>
      <c r="AB35" s="376">
        <v>128.16639782999999</v>
      </c>
      <c r="AC35" s="377">
        <v>123.62369316</v>
      </c>
      <c r="AD35" s="376">
        <v>20.383307387999999</v>
      </c>
      <c r="AE35" s="377">
        <v>3.1194287993000001</v>
      </c>
      <c r="AF35" s="338">
        <v>226.01015602999999</v>
      </c>
      <c r="AG35" s="378">
        <v>393.05203311999998</v>
      </c>
      <c r="AH35" s="338">
        <v>145.11823957999999</v>
      </c>
      <c r="AI35" s="378">
        <v>201.55503730999999</v>
      </c>
      <c r="AJ35" s="338">
        <v>4.0388857507999996</v>
      </c>
      <c r="AK35" s="379">
        <v>4.6378840880999999</v>
      </c>
      <c r="AL35" s="472">
        <v>170</v>
      </c>
    </row>
    <row r="36" spans="1:38" x14ac:dyDescent="0.2">
      <c r="A36" s="380" t="s">
        <v>819</v>
      </c>
      <c r="B36" s="373" t="s">
        <v>2056</v>
      </c>
      <c r="C36" s="374">
        <v>3.9746762540999998</v>
      </c>
      <c r="D36" s="73">
        <v>849</v>
      </c>
      <c r="E36" s="375">
        <v>8.94</v>
      </c>
      <c r="F36" s="376">
        <v>19417.835468000001</v>
      </c>
      <c r="G36" s="338">
        <v>14687.614745999999</v>
      </c>
      <c r="H36" s="377">
        <v>4730.2207214</v>
      </c>
      <c r="I36" s="376">
        <v>1882.9088137000001</v>
      </c>
      <c r="J36" s="377">
        <v>96.505972411000002</v>
      </c>
      <c r="K36" s="376">
        <v>3643.8847083000001</v>
      </c>
      <c r="L36" s="377">
        <v>241.17684138999999</v>
      </c>
      <c r="M36" s="338">
        <v>1273.7183849</v>
      </c>
      <c r="N36" s="376">
        <v>387.13781161000003</v>
      </c>
      <c r="O36" s="377">
        <v>56.427046740999998</v>
      </c>
      <c r="P36" s="376">
        <v>427.62579104000002</v>
      </c>
      <c r="Q36" s="377">
        <v>73.422757802999996</v>
      </c>
      <c r="R36" s="376">
        <v>702.35712879000005</v>
      </c>
      <c r="S36" s="377">
        <v>202.73160399</v>
      </c>
      <c r="T36" s="376">
        <v>388.82541484000001</v>
      </c>
      <c r="U36" s="377">
        <v>32.417039901999999</v>
      </c>
      <c r="V36" s="376">
        <v>846.96853536000003</v>
      </c>
      <c r="W36" s="377">
        <v>196.61719325999999</v>
      </c>
      <c r="X36" s="376">
        <v>3215.5009544</v>
      </c>
      <c r="Y36" s="377">
        <v>721.58171647999995</v>
      </c>
      <c r="Z36" s="376">
        <v>26.120996926</v>
      </c>
      <c r="AA36" s="377">
        <v>9.4897497338000001</v>
      </c>
      <c r="AB36" s="376">
        <v>448.93828660999998</v>
      </c>
      <c r="AC36" s="377">
        <v>778.22447799999998</v>
      </c>
      <c r="AD36" s="376">
        <v>75.180883727999998</v>
      </c>
      <c r="AE36" s="377">
        <v>17.364786232</v>
      </c>
      <c r="AF36" s="338">
        <v>521.28485257</v>
      </c>
      <c r="AG36" s="378">
        <v>1672.7380151</v>
      </c>
      <c r="AH36" s="338">
        <v>690.71909769000001</v>
      </c>
      <c r="AI36" s="378">
        <v>726.83023365999998</v>
      </c>
      <c r="AJ36" s="338">
        <v>43.124519337000002</v>
      </c>
      <c r="AK36" s="379">
        <v>18.011853151</v>
      </c>
      <c r="AL36" s="472">
        <v>114</v>
      </c>
    </row>
    <row r="37" spans="1:38" x14ac:dyDescent="0.2">
      <c r="A37" s="380" t="s">
        <v>820</v>
      </c>
      <c r="B37" s="373" t="s">
        <v>2057</v>
      </c>
      <c r="C37" s="374">
        <v>1.2007270979</v>
      </c>
      <c r="D37" s="73">
        <v>3640</v>
      </c>
      <c r="E37" s="375">
        <v>1.5</v>
      </c>
      <c r="F37" s="376">
        <v>5866.0176926000004</v>
      </c>
      <c r="G37" s="338">
        <v>4476.6968476000002</v>
      </c>
      <c r="H37" s="377">
        <v>1389.3208449000001</v>
      </c>
      <c r="I37" s="376">
        <v>417.07128161000003</v>
      </c>
      <c r="J37" s="377">
        <v>16.513104977000001</v>
      </c>
      <c r="K37" s="376">
        <v>502.52793174999999</v>
      </c>
      <c r="L37" s="377">
        <v>39.356323787000001</v>
      </c>
      <c r="M37" s="338">
        <v>226.22485789999999</v>
      </c>
      <c r="N37" s="376">
        <v>42.039299487999997</v>
      </c>
      <c r="O37" s="377">
        <v>7.7512915558</v>
      </c>
      <c r="P37" s="376">
        <v>28.961171672999999</v>
      </c>
      <c r="Q37" s="377">
        <v>5.2491466222999996</v>
      </c>
      <c r="R37" s="376">
        <v>54.009359351999997</v>
      </c>
      <c r="S37" s="377">
        <v>23.802615747000001</v>
      </c>
      <c r="T37" s="376">
        <v>39.758519165999999</v>
      </c>
      <c r="U37" s="377">
        <v>5.7389130310000001</v>
      </c>
      <c r="V37" s="376">
        <v>20.096063022999999</v>
      </c>
      <c r="W37" s="377">
        <v>4.8692818873999997</v>
      </c>
      <c r="X37" s="376">
        <v>2650.1508764999999</v>
      </c>
      <c r="Y37" s="377">
        <v>593.67556626999999</v>
      </c>
      <c r="Z37" s="376">
        <v>11.735181675</v>
      </c>
      <c r="AA37" s="377">
        <v>5.5523740241999997</v>
      </c>
      <c r="AB37" s="376">
        <v>73.441525370999997</v>
      </c>
      <c r="AC37" s="377">
        <v>141.67042225</v>
      </c>
      <c r="AD37" s="376">
        <v>6.4393113797000003</v>
      </c>
      <c r="AE37" s="377">
        <v>1.4830545621</v>
      </c>
      <c r="AF37" s="338">
        <v>107.39662358</v>
      </c>
      <c r="AG37" s="378">
        <v>427.97828647</v>
      </c>
      <c r="AH37" s="338">
        <v>171.145511</v>
      </c>
      <c r="AI37" s="378">
        <v>228.04145224000001</v>
      </c>
      <c r="AJ37" s="338">
        <v>7.9517504205999998</v>
      </c>
      <c r="AK37" s="379">
        <v>5.3865952667999997</v>
      </c>
      <c r="AL37" s="472">
        <v>146</v>
      </c>
    </row>
    <row r="38" spans="1:38" x14ac:dyDescent="0.2">
      <c r="A38" s="380" t="s">
        <v>821</v>
      </c>
      <c r="B38" s="373" t="s">
        <v>822</v>
      </c>
      <c r="C38" s="374">
        <v>0.2479005071</v>
      </c>
      <c r="D38" s="73">
        <v>1565</v>
      </c>
      <c r="E38" s="375">
        <v>1</v>
      </c>
      <c r="F38" s="376">
        <v>1211.0901498000001</v>
      </c>
      <c r="G38" s="338">
        <v>978.89726456000005</v>
      </c>
      <c r="H38" s="377">
        <v>232.19288523</v>
      </c>
      <c r="I38" s="376">
        <v>56.760070181000003</v>
      </c>
      <c r="J38" s="377">
        <v>4.4483237443999997</v>
      </c>
      <c r="K38" s="376">
        <v>238.60756153</v>
      </c>
      <c r="L38" s="377">
        <v>19.492179880999998</v>
      </c>
      <c r="M38" s="338">
        <v>109.22833961000001</v>
      </c>
      <c r="N38" s="376">
        <v>223.74035085</v>
      </c>
      <c r="O38" s="377">
        <v>10.758591525</v>
      </c>
      <c r="P38" s="376">
        <v>5.0630486038000004</v>
      </c>
      <c r="Q38" s="377">
        <v>0.82584940640000004</v>
      </c>
      <c r="R38" s="376">
        <v>107.39640744</v>
      </c>
      <c r="S38" s="377">
        <v>8.2638068173000008</v>
      </c>
      <c r="T38" s="376">
        <v>54.932061382999997</v>
      </c>
      <c r="U38" s="377">
        <v>3.0382612939000002</v>
      </c>
      <c r="V38" s="376">
        <v>9.1131301808000007</v>
      </c>
      <c r="W38" s="377">
        <v>1.4916026907</v>
      </c>
      <c r="X38" s="376">
        <v>5.9729739489</v>
      </c>
      <c r="Y38" s="377">
        <v>1.7528575591</v>
      </c>
      <c r="Z38" s="376">
        <v>0</v>
      </c>
      <c r="AA38" s="377">
        <v>0</v>
      </c>
      <c r="AB38" s="376">
        <v>170.96781138</v>
      </c>
      <c r="AC38" s="377">
        <v>69.815524359999998</v>
      </c>
      <c r="AD38" s="376">
        <v>0.1566631949</v>
      </c>
      <c r="AE38" s="377">
        <v>2.8608945699999999E-2</v>
      </c>
      <c r="AF38" s="338">
        <v>0.13533638789999999</v>
      </c>
      <c r="AG38" s="378">
        <v>78.071649472999994</v>
      </c>
      <c r="AH38" s="338">
        <v>11.015766854000001</v>
      </c>
      <c r="AI38" s="378">
        <v>19.486033109000001</v>
      </c>
      <c r="AJ38" s="338">
        <v>0.1461456364</v>
      </c>
      <c r="AK38" s="379">
        <v>0.38119381340000003</v>
      </c>
      <c r="AL38" s="472">
        <v>23</v>
      </c>
    </row>
    <row r="39" spans="1:38" x14ac:dyDescent="0.2">
      <c r="A39" s="380" t="s">
        <v>823</v>
      </c>
      <c r="B39" s="373" t="s">
        <v>824</v>
      </c>
      <c r="C39" s="374">
        <v>2.7206602413000001</v>
      </c>
      <c r="D39" s="73">
        <v>357</v>
      </c>
      <c r="E39" s="375">
        <v>5.83</v>
      </c>
      <c r="F39" s="376">
        <v>13291.480753</v>
      </c>
      <c r="G39" s="338">
        <v>10186.078321999999</v>
      </c>
      <c r="H39" s="377">
        <v>3105.4024303000001</v>
      </c>
      <c r="I39" s="376">
        <v>2161.6560669999999</v>
      </c>
      <c r="J39" s="377">
        <v>101.98685014</v>
      </c>
      <c r="K39" s="376">
        <v>3380.4337389000002</v>
      </c>
      <c r="L39" s="377">
        <v>214.64463511</v>
      </c>
      <c r="M39" s="338">
        <v>1599.5477788000001</v>
      </c>
      <c r="N39" s="376">
        <v>350.61745915</v>
      </c>
      <c r="O39" s="377">
        <v>30.870737957999999</v>
      </c>
      <c r="P39" s="376">
        <v>412.01201942</v>
      </c>
      <c r="Q39" s="377">
        <v>70.344787265999997</v>
      </c>
      <c r="R39" s="376">
        <v>900.51745799000003</v>
      </c>
      <c r="S39" s="377">
        <v>128.51564255</v>
      </c>
      <c r="T39" s="376">
        <v>325.13872269000001</v>
      </c>
      <c r="U39" s="377">
        <v>36.860639542999998</v>
      </c>
      <c r="V39" s="376">
        <v>243.52747112</v>
      </c>
      <c r="W39" s="377">
        <v>57.359263613000003</v>
      </c>
      <c r="X39" s="376">
        <v>86.054488070000005</v>
      </c>
      <c r="Y39" s="377">
        <v>23.970835058999999</v>
      </c>
      <c r="Z39" s="376">
        <v>1.5432658936000001</v>
      </c>
      <c r="AA39" s="377">
        <v>0.25812168070000002</v>
      </c>
      <c r="AB39" s="376">
        <v>462.35606106</v>
      </c>
      <c r="AC39" s="377">
        <v>753.43075103000001</v>
      </c>
      <c r="AD39" s="376">
        <v>4.7027268711000003</v>
      </c>
      <c r="AE39" s="377">
        <v>7.8771579800000005E-2</v>
      </c>
      <c r="AF39" s="338">
        <v>7.3348943193</v>
      </c>
      <c r="AG39" s="378">
        <v>1082.9003003</v>
      </c>
      <c r="AH39" s="338">
        <v>388.41931319999998</v>
      </c>
      <c r="AI39" s="378">
        <v>452.41034012</v>
      </c>
      <c r="AJ39" s="338">
        <v>5.0329574118</v>
      </c>
      <c r="AK39" s="379">
        <v>8.9546548908000005</v>
      </c>
      <c r="AL39" s="472">
        <v>24</v>
      </c>
    </row>
    <row r="40" spans="1:38" x14ac:dyDescent="0.2">
      <c r="A40" s="380" t="s">
        <v>825</v>
      </c>
      <c r="B40" s="373" t="s">
        <v>826</v>
      </c>
      <c r="C40" s="374">
        <v>1.7307895898000001</v>
      </c>
      <c r="D40" s="73">
        <v>1244</v>
      </c>
      <c r="E40" s="375">
        <v>3.56</v>
      </c>
      <c r="F40" s="376">
        <v>8455.5786019000006</v>
      </c>
      <c r="G40" s="338">
        <v>6398.5799785999998</v>
      </c>
      <c r="H40" s="377">
        <v>2056.9986233</v>
      </c>
      <c r="I40" s="376">
        <v>1560.3430383</v>
      </c>
      <c r="J40" s="377">
        <v>80.641678042999999</v>
      </c>
      <c r="K40" s="376">
        <v>2140.3196158000001</v>
      </c>
      <c r="L40" s="377">
        <v>137.04090633999999</v>
      </c>
      <c r="M40" s="338">
        <v>1093.3358036</v>
      </c>
      <c r="N40" s="376">
        <v>93.237364502999995</v>
      </c>
      <c r="O40" s="377">
        <v>13.866210677</v>
      </c>
      <c r="P40" s="376">
        <v>208.40367008000001</v>
      </c>
      <c r="Q40" s="377">
        <v>37.535693782999999</v>
      </c>
      <c r="R40" s="376">
        <v>686.36806491000004</v>
      </c>
      <c r="S40" s="377">
        <v>63.346014357000001</v>
      </c>
      <c r="T40" s="376">
        <v>165.69790995</v>
      </c>
      <c r="U40" s="377">
        <v>17.586554243999998</v>
      </c>
      <c r="V40" s="376">
        <v>10.57587137</v>
      </c>
      <c r="W40" s="377">
        <v>3.2991254895000002</v>
      </c>
      <c r="X40" s="376">
        <v>30.894724304</v>
      </c>
      <c r="Y40" s="377">
        <v>7.5451664557999996</v>
      </c>
      <c r="Z40" s="376">
        <v>0</v>
      </c>
      <c r="AA40" s="377">
        <v>0</v>
      </c>
      <c r="AB40" s="376">
        <v>326.23541275999997</v>
      </c>
      <c r="AC40" s="377">
        <v>573.10282572999995</v>
      </c>
      <c r="AD40" s="376">
        <v>1.2421693617</v>
      </c>
      <c r="AE40" s="377">
        <v>0.16243883279999999</v>
      </c>
      <c r="AF40" s="338">
        <v>3.1226164968000001</v>
      </c>
      <c r="AG40" s="378">
        <v>677.64483564</v>
      </c>
      <c r="AH40" s="338">
        <v>236.08691766000001</v>
      </c>
      <c r="AI40" s="378">
        <v>280.47080814999998</v>
      </c>
      <c r="AJ40" s="338">
        <v>2.7703043392</v>
      </c>
      <c r="AK40" s="379">
        <v>4.7028607668999998</v>
      </c>
      <c r="AL40" s="472">
        <v>27</v>
      </c>
    </row>
    <row r="41" spans="1:38" x14ac:dyDescent="0.2">
      <c r="A41" s="380" t="s">
        <v>827</v>
      </c>
      <c r="B41" s="373" t="s">
        <v>828</v>
      </c>
      <c r="C41" s="374">
        <v>11.472707706</v>
      </c>
      <c r="D41" s="73">
        <v>372</v>
      </c>
      <c r="E41" s="375">
        <v>15.91</v>
      </c>
      <c r="F41" s="376">
        <v>56048.627955999997</v>
      </c>
      <c r="G41" s="338">
        <v>43560.051226000003</v>
      </c>
      <c r="H41" s="377">
        <v>12488.576729</v>
      </c>
      <c r="I41" s="376">
        <v>4261.5374099000001</v>
      </c>
      <c r="J41" s="377">
        <v>193.98918964000001</v>
      </c>
      <c r="K41" s="376">
        <v>6471.0022937000003</v>
      </c>
      <c r="L41" s="377">
        <v>405.72681855000002</v>
      </c>
      <c r="M41" s="338">
        <v>2210.0822026000001</v>
      </c>
      <c r="N41" s="376">
        <v>1699.2629947999999</v>
      </c>
      <c r="O41" s="377">
        <v>321.33885586000002</v>
      </c>
      <c r="P41" s="376">
        <v>1186.5827945000001</v>
      </c>
      <c r="Q41" s="377">
        <v>206.30544325</v>
      </c>
      <c r="R41" s="376">
        <v>2294.1595335000002</v>
      </c>
      <c r="S41" s="377">
        <v>602.93428879999999</v>
      </c>
      <c r="T41" s="376">
        <v>1734.4853038000001</v>
      </c>
      <c r="U41" s="377">
        <v>130.11477622999999</v>
      </c>
      <c r="V41" s="376">
        <v>19173.077523</v>
      </c>
      <c r="W41" s="377">
        <v>4304.9748926000002</v>
      </c>
      <c r="X41" s="376">
        <v>495.44319329000001</v>
      </c>
      <c r="Y41" s="377">
        <v>94.989159104999999</v>
      </c>
      <c r="Z41" s="376">
        <v>52.155635676999999</v>
      </c>
      <c r="AA41" s="377">
        <v>5.7729621237000002</v>
      </c>
      <c r="AB41" s="376">
        <v>803.66750882999997</v>
      </c>
      <c r="AC41" s="377">
        <v>1382.1177098999999</v>
      </c>
      <c r="AD41" s="376">
        <v>66.746074058999994</v>
      </c>
      <c r="AE41" s="377">
        <v>25.767687282000001</v>
      </c>
      <c r="AF41" s="338">
        <v>49.668579080999997</v>
      </c>
      <c r="AG41" s="378">
        <v>4473.6073233999996</v>
      </c>
      <c r="AH41" s="338">
        <v>1436.2401096000001</v>
      </c>
      <c r="AI41" s="378">
        <v>1806.7142219</v>
      </c>
      <c r="AJ41" s="338">
        <v>114.37143804</v>
      </c>
      <c r="AK41" s="379">
        <v>45.792032233999997</v>
      </c>
      <c r="AL41" s="472">
        <v>84</v>
      </c>
    </row>
    <row r="42" spans="1:38" x14ac:dyDescent="0.2">
      <c r="A42" s="380" t="s">
        <v>829</v>
      </c>
      <c r="B42" s="373" t="s">
        <v>830</v>
      </c>
      <c r="C42" s="374">
        <v>6.9346428002999998</v>
      </c>
      <c r="D42" s="73">
        <v>479</v>
      </c>
      <c r="E42" s="375">
        <v>8.39</v>
      </c>
      <c r="F42" s="376">
        <v>33878.420358000003</v>
      </c>
      <c r="G42" s="338">
        <v>26970.188997000001</v>
      </c>
      <c r="H42" s="377">
        <v>6908.2313610000001</v>
      </c>
      <c r="I42" s="376">
        <v>2073.9154069000001</v>
      </c>
      <c r="J42" s="377">
        <v>75.827278641000007</v>
      </c>
      <c r="K42" s="376">
        <v>2852.1112397000002</v>
      </c>
      <c r="L42" s="377">
        <v>162.67567858000001</v>
      </c>
      <c r="M42" s="338">
        <v>984.12007818999996</v>
      </c>
      <c r="N42" s="376">
        <v>1192.1125947</v>
      </c>
      <c r="O42" s="377">
        <v>138.22409234</v>
      </c>
      <c r="P42" s="376">
        <v>747.19348144000003</v>
      </c>
      <c r="Q42" s="377">
        <v>120.00909549000001</v>
      </c>
      <c r="R42" s="376">
        <v>1205.5353081000001</v>
      </c>
      <c r="S42" s="377">
        <v>270.16474692000003</v>
      </c>
      <c r="T42" s="376">
        <v>594.18209575000003</v>
      </c>
      <c r="U42" s="377">
        <v>37.908820083999998</v>
      </c>
      <c r="V42" s="376">
        <v>13789.725924</v>
      </c>
      <c r="W42" s="377">
        <v>2844.0615681999998</v>
      </c>
      <c r="X42" s="376">
        <v>600.94885054999997</v>
      </c>
      <c r="Y42" s="377">
        <v>125.17320633999999</v>
      </c>
      <c r="Z42" s="376">
        <v>12.439678475999999</v>
      </c>
      <c r="AA42" s="377">
        <v>2.8977970166999998</v>
      </c>
      <c r="AB42" s="376">
        <v>437.64780917000002</v>
      </c>
      <c r="AC42" s="377">
        <v>572.14456944000005</v>
      </c>
      <c r="AD42" s="376">
        <v>25.445209986999998</v>
      </c>
      <c r="AE42" s="377">
        <v>7.2730121607999996</v>
      </c>
      <c r="AF42" s="338">
        <v>43.741306690999998</v>
      </c>
      <c r="AG42" s="378">
        <v>2962.5173641000001</v>
      </c>
      <c r="AH42" s="338">
        <v>671.14475822999998</v>
      </c>
      <c r="AI42" s="378">
        <v>1034.2084805</v>
      </c>
      <c r="AJ42" s="338">
        <v>245.78651393999999</v>
      </c>
      <c r="AK42" s="379">
        <v>49.284392300999997</v>
      </c>
      <c r="AL42" s="472">
        <v>96</v>
      </c>
    </row>
    <row r="43" spans="1:38" x14ac:dyDescent="0.2">
      <c r="A43" s="380" t="s">
        <v>831</v>
      </c>
      <c r="B43" s="373" t="s">
        <v>832</v>
      </c>
      <c r="C43" s="374">
        <v>4.0813821246000002</v>
      </c>
      <c r="D43" s="73">
        <v>428</v>
      </c>
      <c r="E43" s="375">
        <v>3.65</v>
      </c>
      <c r="F43" s="376">
        <v>19939.135042000002</v>
      </c>
      <c r="G43" s="338">
        <v>15905.205669000001</v>
      </c>
      <c r="H43" s="377">
        <v>4033.9293722000002</v>
      </c>
      <c r="I43" s="376">
        <v>955.04266179000001</v>
      </c>
      <c r="J43" s="377">
        <v>27.053804357000001</v>
      </c>
      <c r="K43" s="376">
        <v>1010.9431212</v>
      </c>
      <c r="L43" s="377">
        <v>48.780230285000002</v>
      </c>
      <c r="M43" s="338">
        <v>385.35379121</v>
      </c>
      <c r="N43" s="376">
        <v>822.82154363999996</v>
      </c>
      <c r="O43" s="377">
        <v>103.48766128</v>
      </c>
      <c r="P43" s="376">
        <v>481.09942695000001</v>
      </c>
      <c r="Q43" s="377">
        <v>90.445857247999996</v>
      </c>
      <c r="R43" s="376">
        <v>540.97196670000005</v>
      </c>
      <c r="S43" s="377">
        <v>141.32894381</v>
      </c>
      <c r="T43" s="376">
        <v>254.44578139999999</v>
      </c>
      <c r="U43" s="377">
        <v>16.497494654</v>
      </c>
      <c r="V43" s="376">
        <v>8948.2667889999993</v>
      </c>
      <c r="W43" s="377">
        <v>1962.0114911000001</v>
      </c>
      <c r="X43" s="376">
        <v>712.71313520000001</v>
      </c>
      <c r="Y43" s="377">
        <v>143.79480953000001</v>
      </c>
      <c r="Z43" s="376">
        <v>14.371681944000001</v>
      </c>
      <c r="AA43" s="377">
        <v>7.0820690164000002</v>
      </c>
      <c r="AB43" s="376">
        <v>201.02207236999999</v>
      </c>
      <c r="AC43" s="377">
        <v>254.21113672000001</v>
      </c>
      <c r="AD43" s="376">
        <v>23.068736015999999</v>
      </c>
      <c r="AE43" s="377">
        <v>6.0069214345999997</v>
      </c>
      <c r="AF43" s="338">
        <v>49.877832310999999</v>
      </c>
      <c r="AG43" s="378">
        <v>1638.9795532000001</v>
      </c>
      <c r="AH43" s="338">
        <v>315.11205462999999</v>
      </c>
      <c r="AI43" s="378">
        <v>589.89257345999999</v>
      </c>
      <c r="AJ43" s="338">
        <v>175.25237405999999</v>
      </c>
      <c r="AK43" s="379">
        <v>19.19952718</v>
      </c>
      <c r="AL43" s="472">
        <v>83</v>
      </c>
    </row>
    <row r="44" spans="1:38" x14ac:dyDescent="0.2">
      <c r="A44" s="380" t="s">
        <v>833</v>
      </c>
      <c r="B44" s="373" t="s">
        <v>834</v>
      </c>
      <c r="C44" s="374">
        <v>0.41976669830000002</v>
      </c>
      <c r="D44" s="73">
        <v>399</v>
      </c>
      <c r="E44" s="375">
        <v>1.01</v>
      </c>
      <c r="F44" s="376">
        <v>2050.7231689</v>
      </c>
      <c r="G44" s="338">
        <v>1467.6979727</v>
      </c>
      <c r="H44" s="377">
        <v>583.02519612000003</v>
      </c>
      <c r="I44" s="376">
        <v>99.979254341000001</v>
      </c>
      <c r="J44" s="377">
        <v>6.4885382656999999</v>
      </c>
      <c r="K44" s="376">
        <v>432.11906785000002</v>
      </c>
      <c r="L44" s="377">
        <v>33.931835454000002</v>
      </c>
      <c r="M44" s="338">
        <v>169.37229378999999</v>
      </c>
      <c r="N44" s="376">
        <v>442.84676655999999</v>
      </c>
      <c r="O44" s="377">
        <v>139.69085157000001</v>
      </c>
      <c r="P44" s="376">
        <v>8.3931487719</v>
      </c>
      <c r="Q44" s="377">
        <v>0.70311386720000002</v>
      </c>
      <c r="R44" s="376">
        <v>79.038167716999993</v>
      </c>
      <c r="S44" s="377">
        <v>17.007392414000002</v>
      </c>
      <c r="T44" s="376">
        <v>49.030234511000003</v>
      </c>
      <c r="U44" s="377">
        <v>5.6843451829999996</v>
      </c>
      <c r="V44" s="376">
        <v>0.60384022559999995</v>
      </c>
      <c r="W44" s="377">
        <v>0.1182261404</v>
      </c>
      <c r="X44" s="376">
        <v>46.793403599000001</v>
      </c>
      <c r="Y44" s="377">
        <v>12.15897893</v>
      </c>
      <c r="Z44" s="376">
        <v>0</v>
      </c>
      <c r="AA44" s="377">
        <v>0</v>
      </c>
      <c r="AB44" s="376">
        <v>105.37767472</v>
      </c>
      <c r="AC44" s="377">
        <v>140.54996302999999</v>
      </c>
      <c r="AD44" s="376">
        <v>0</v>
      </c>
      <c r="AE44" s="377">
        <v>0</v>
      </c>
      <c r="AF44" s="338">
        <v>0.34255707019999998</v>
      </c>
      <c r="AG44" s="378">
        <v>150.67048797999999</v>
      </c>
      <c r="AH44" s="338">
        <v>35.338494193000002</v>
      </c>
      <c r="AI44" s="378">
        <v>73.400322441</v>
      </c>
      <c r="AJ44" s="338">
        <v>0.26947822059999998</v>
      </c>
      <c r="AK44" s="379">
        <v>0.81473201750000002</v>
      </c>
      <c r="AL44" s="472">
        <v>17</v>
      </c>
    </row>
    <row r="45" spans="1:38" x14ac:dyDescent="0.2">
      <c r="A45" s="380" t="s">
        <v>835</v>
      </c>
      <c r="B45" s="373" t="s">
        <v>2058</v>
      </c>
      <c r="C45" s="374">
        <v>2.7831336471000001</v>
      </c>
      <c r="D45" s="73">
        <v>5273</v>
      </c>
      <c r="E45" s="375">
        <v>9.9499999999999993</v>
      </c>
      <c r="F45" s="376">
        <v>13596.687577000001</v>
      </c>
      <c r="G45" s="338">
        <v>9777.7562410999999</v>
      </c>
      <c r="H45" s="377">
        <v>3818.9313354000001</v>
      </c>
      <c r="I45" s="376">
        <v>1813.8510838</v>
      </c>
      <c r="J45" s="377">
        <v>101.03485956</v>
      </c>
      <c r="K45" s="376">
        <v>4235.095292</v>
      </c>
      <c r="L45" s="377">
        <v>290.28377330000001</v>
      </c>
      <c r="M45" s="338">
        <v>1357.0929427000001</v>
      </c>
      <c r="N45" s="376">
        <v>228.91957001</v>
      </c>
      <c r="O45" s="377">
        <v>39.137866115999998</v>
      </c>
      <c r="P45" s="376">
        <v>193.81812869000001</v>
      </c>
      <c r="Q45" s="377">
        <v>30.844409081999999</v>
      </c>
      <c r="R45" s="376">
        <v>831.77096648999998</v>
      </c>
      <c r="S45" s="377">
        <v>226.29766637</v>
      </c>
      <c r="T45" s="376">
        <v>264.77414419000002</v>
      </c>
      <c r="U45" s="377">
        <v>31.870610049</v>
      </c>
      <c r="V45" s="376">
        <v>36.715760793000001</v>
      </c>
      <c r="W45" s="377">
        <v>9.2578437152999999</v>
      </c>
      <c r="X45" s="376">
        <v>16.458776856</v>
      </c>
      <c r="Y45" s="377">
        <v>3.8878538123999999</v>
      </c>
      <c r="Z45" s="376">
        <v>46.100728773</v>
      </c>
      <c r="AA45" s="377">
        <v>18.081331344999999</v>
      </c>
      <c r="AB45" s="376">
        <v>508.39227140999998</v>
      </c>
      <c r="AC45" s="377">
        <v>886.35197952999999</v>
      </c>
      <c r="AD45" s="376">
        <v>6.5076768731000003</v>
      </c>
      <c r="AE45" s="377">
        <v>1.6915698457999999</v>
      </c>
      <c r="AF45" s="338">
        <v>3.4206661527</v>
      </c>
      <c r="AG45" s="378">
        <v>1157.2957257999999</v>
      </c>
      <c r="AH45" s="338">
        <v>741.35321661</v>
      </c>
      <c r="AI45" s="378">
        <v>448.08722606999999</v>
      </c>
      <c r="AJ45" s="338">
        <v>45.217845463000003</v>
      </c>
      <c r="AK45" s="379">
        <v>23.075791078999998</v>
      </c>
      <c r="AL45" s="472">
        <v>239</v>
      </c>
    </row>
    <row r="46" spans="1:38" x14ac:dyDescent="0.2">
      <c r="A46" s="380" t="s">
        <v>836</v>
      </c>
      <c r="B46" s="373" t="s">
        <v>2059</v>
      </c>
      <c r="C46" s="374">
        <v>1.3607275359</v>
      </c>
      <c r="D46" s="73">
        <v>6331</v>
      </c>
      <c r="E46" s="375">
        <v>4.97</v>
      </c>
      <c r="F46" s="376">
        <v>6647.6819041999997</v>
      </c>
      <c r="G46" s="338">
        <v>4791.3362893000003</v>
      </c>
      <c r="H46" s="377">
        <v>1856.3456149000001</v>
      </c>
      <c r="I46" s="376">
        <v>910.90974197000003</v>
      </c>
      <c r="J46" s="377">
        <v>49.627977704000003</v>
      </c>
      <c r="K46" s="376">
        <v>2029.1191240999999</v>
      </c>
      <c r="L46" s="377">
        <v>142.40555749999999</v>
      </c>
      <c r="M46" s="338">
        <v>691.26346685999999</v>
      </c>
      <c r="N46" s="376">
        <v>84.313833743999993</v>
      </c>
      <c r="O46" s="377">
        <v>16.243165687000001</v>
      </c>
      <c r="P46" s="376">
        <v>80.048913248000005</v>
      </c>
      <c r="Q46" s="377">
        <v>12.955957250000001</v>
      </c>
      <c r="R46" s="376">
        <v>394.66683732000001</v>
      </c>
      <c r="S46" s="377">
        <v>107.44790062</v>
      </c>
      <c r="T46" s="376">
        <v>126.77757234000001</v>
      </c>
      <c r="U46" s="377">
        <v>16.776149111999999</v>
      </c>
      <c r="V46" s="376">
        <v>5.7137589311000001</v>
      </c>
      <c r="W46" s="377">
        <v>1.2853701864</v>
      </c>
      <c r="X46" s="376">
        <v>15.485813546999999</v>
      </c>
      <c r="Y46" s="377">
        <v>2.0718938939</v>
      </c>
      <c r="Z46" s="376">
        <v>42.749495594999999</v>
      </c>
      <c r="AA46" s="377">
        <v>16.213448501999999</v>
      </c>
      <c r="AB46" s="376">
        <v>258.19880180000001</v>
      </c>
      <c r="AC46" s="377">
        <v>430.94263957999999</v>
      </c>
      <c r="AD46" s="376">
        <v>1.054520181</v>
      </c>
      <c r="AE46" s="377">
        <v>0.24873304039999999</v>
      </c>
      <c r="AF46" s="338">
        <v>1.4703218619</v>
      </c>
      <c r="AG46" s="378">
        <v>574.36714762999998</v>
      </c>
      <c r="AH46" s="338">
        <v>358.32465524000003</v>
      </c>
      <c r="AI46" s="378">
        <v>212.75709398000001</v>
      </c>
      <c r="AJ46" s="338">
        <v>53.372569804999998</v>
      </c>
      <c r="AK46" s="379">
        <v>10.869443034</v>
      </c>
      <c r="AL46" s="472">
        <v>261</v>
      </c>
    </row>
    <row r="47" spans="1:38" x14ac:dyDescent="0.2">
      <c r="A47" s="380" t="s">
        <v>837</v>
      </c>
      <c r="B47" s="373" t="s">
        <v>838</v>
      </c>
      <c r="C47" s="374">
        <v>2.4150845804999999</v>
      </c>
      <c r="D47" s="73">
        <v>5910</v>
      </c>
      <c r="E47" s="375">
        <v>8.41</v>
      </c>
      <c r="F47" s="376">
        <v>11798.625102</v>
      </c>
      <c r="G47" s="338">
        <v>8527.0615097999998</v>
      </c>
      <c r="H47" s="377">
        <v>3271.5635926999998</v>
      </c>
      <c r="I47" s="376">
        <v>1581.9259491</v>
      </c>
      <c r="J47" s="377">
        <v>81.551191391000003</v>
      </c>
      <c r="K47" s="376">
        <v>3293.3532006999999</v>
      </c>
      <c r="L47" s="377">
        <v>221.42311311</v>
      </c>
      <c r="M47" s="338">
        <v>1150.4053351</v>
      </c>
      <c r="N47" s="376">
        <v>308.08368066000003</v>
      </c>
      <c r="O47" s="377">
        <v>48.900861466000002</v>
      </c>
      <c r="P47" s="376">
        <v>260.21344464999999</v>
      </c>
      <c r="Q47" s="377">
        <v>39.707049898000001</v>
      </c>
      <c r="R47" s="376">
        <v>723.66571650000003</v>
      </c>
      <c r="S47" s="377">
        <v>204.00277643999999</v>
      </c>
      <c r="T47" s="376">
        <v>297.57499881000001</v>
      </c>
      <c r="U47" s="377">
        <v>33.528391812000002</v>
      </c>
      <c r="V47" s="376">
        <v>202.29860493000001</v>
      </c>
      <c r="W47" s="377">
        <v>44.937591955999999</v>
      </c>
      <c r="X47" s="376">
        <v>19.171133007000002</v>
      </c>
      <c r="Y47" s="377">
        <v>5.0083477274000003</v>
      </c>
      <c r="Z47" s="376">
        <v>25.306569967000001</v>
      </c>
      <c r="AA47" s="377">
        <v>10.607113333999999</v>
      </c>
      <c r="AB47" s="376">
        <v>383.18456504</v>
      </c>
      <c r="AC47" s="377">
        <v>719.83214129999999</v>
      </c>
      <c r="AD47" s="376">
        <v>6.6885585349000003</v>
      </c>
      <c r="AE47" s="377">
        <v>1.6240440140000001</v>
      </c>
      <c r="AF47" s="338">
        <v>3.8866803311</v>
      </c>
      <c r="AG47" s="378">
        <v>1039.9428496999999</v>
      </c>
      <c r="AH47" s="338">
        <v>645.82012121000002</v>
      </c>
      <c r="AI47" s="378">
        <v>372.55193051999998</v>
      </c>
      <c r="AJ47" s="338">
        <v>55.322242314999997</v>
      </c>
      <c r="AK47" s="379">
        <v>18.106898886</v>
      </c>
      <c r="AL47" s="472">
        <v>225</v>
      </c>
    </row>
    <row r="48" spans="1:38" x14ac:dyDescent="0.2">
      <c r="A48" s="380" t="s">
        <v>839</v>
      </c>
      <c r="B48" s="373" t="s">
        <v>840</v>
      </c>
      <c r="C48" s="374">
        <v>0.95647360380000002</v>
      </c>
      <c r="D48" s="73">
        <v>6696</v>
      </c>
      <c r="E48" s="375">
        <v>3.36</v>
      </c>
      <c r="F48" s="376">
        <v>4672.7446160999998</v>
      </c>
      <c r="G48" s="338">
        <v>3435.8395773000002</v>
      </c>
      <c r="H48" s="377">
        <v>1236.9050388000001</v>
      </c>
      <c r="I48" s="376">
        <v>674.93524052999999</v>
      </c>
      <c r="J48" s="377">
        <v>31.238197710000001</v>
      </c>
      <c r="K48" s="376">
        <v>1260.1764108</v>
      </c>
      <c r="L48" s="377">
        <v>87.491000606</v>
      </c>
      <c r="M48" s="338">
        <v>474.20029658999999</v>
      </c>
      <c r="N48" s="376">
        <v>99.999422652000007</v>
      </c>
      <c r="O48" s="377">
        <v>16.419922064000001</v>
      </c>
      <c r="P48" s="376">
        <v>122.87324725000001</v>
      </c>
      <c r="Q48" s="377">
        <v>19.856987924999999</v>
      </c>
      <c r="R48" s="376">
        <v>267.30106658</v>
      </c>
      <c r="S48" s="377">
        <v>73.980726145000006</v>
      </c>
      <c r="T48" s="376">
        <v>118.82172205000001</v>
      </c>
      <c r="U48" s="377">
        <v>15.619620961000001</v>
      </c>
      <c r="V48" s="376">
        <v>43.606118398</v>
      </c>
      <c r="W48" s="377">
        <v>10.445980616</v>
      </c>
      <c r="X48" s="376">
        <v>9.6628873109000004</v>
      </c>
      <c r="Y48" s="377">
        <v>1.7637614362</v>
      </c>
      <c r="Z48" s="376">
        <v>54.590547434000001</v>
      </c>
      <c r="AA48" s="377">
        <v>18.687414755999999</v>
      </c>
      <c r="AB48" s="376">
        <v>161.91807301</v>
      </c>
      <c r="AC48" s="377">
        <v>272.27831901000002</v>
      </c>
      <c r="AD48" s="376">
        <v>3.4477353805000002</v>
      </c>
      <c r="AE48" s="377">
        <v>0.89280065279999998</v>
      </c>
      <c r="AF48" s="338">
        <v>1.5227934002000001</v>
      </c>
      <c r="AG48" s="378">
        <v>428.06733610999999</v>
      </c>
      <c r="AH48" s="338">
        <v>212.99677858999999</v>
      </c>
      <c r="AI48" s="378">
        <v>139.42086667000001</v>
      </c>
      <c r="AJ48" s="338">
        <v>44.245622417</v>
      </c>
      <c r="AK48" s="379">
        <v>6.2837190179000002</v>
      </c>
      <c r="AL48" s="472">
        <v>265</v>
      </c>
    </row>
    <row r="49" spans="1:38" x14ac:dyDescent="0.2">
      <c r="A49" s="380" t="s">
        <v>841</v>
      </c>
      <c r="B49" s="373" t="s">
        <v>842</v>
      </c>
      <c r="C49" s="374">
        <v>0.70897805079999998</v>
      </c>
      <c r="D49" s="73">
        <v>1968</v>
      </c>
      <c r="E49" s="375">
        <v>1.35</v>
      </c>
      <c r="F49" s="376">
        <v>3463.6328245</v>
      </c>
      <c r="G49" s="338">
        <v>2628.8980471</v>
      </c>
      <c r="H49" s="377">
        <v>834.73477738999998</v>
      </c>
      <c r="I49" s="376">
        <v>485.79769751999999</v>
      </c>
      <c r="J49" s="377">
        <v>31.687717681999999</v>
      </c>
      <c r="K49" s="376">
        <v>453.01190122999998</v>
      </c>
      <c r="L49" s="377">
        <v>54.193771392000002</v>
      </c>
      <c r="M49" s="338">
        <v>248.59609741</v>
      </c>
      <c r="N49" s="376">
        <v>21.288424304999999</v>
      </c>
      <c r="O49" s="377">
        <v>3.7992845691000001</v>
      </c>
      <c r="P49" s="376">
        <v>93.841675309999999</v>
      </c>
      <c r="Q49" s="377">
        <v>16.284034325</v>
      </c>
      <c r="R49" s="376">
        <v>228.88712547</v>
      </c>
      <c r="S49" s="377">
        <v>40.789288407000001</v>
      </c>
      <c r="T49" s="376">
        <v>496.82762547999999</v>
      </c>
      <c r="U49" s="377">
        <v>46.859156147</v>
      </c>
      <c r="V49" s="376">
        <v>6.8497396340999996</v>
      </c>
      <c r="W49" s="377">
        <v>1.8137434959000001</v>
      </c>
      <c r="X49" s="376">
        <v>475.61977311999999</v>
      </c>
      <c r="Y49" s="377">
        <v>99.742704427999996</v>
      </c>
      <c r="Z49" s="376">
        <v>0.6393715955</v>
      </c>
      <c r="AA49" s="377">
        <v>0.1170498984</v>
      </c>
      <c r="AB49" s="376">
        <v>89.378821096999999</v>
      </c>
      <c r="AC49" s="377">
        <v>150.76994339000001</v>
      </c>
      <c r="AD49" s="376">
        <v>2.0911955183000002</v>
      </c>
      <c r="AE49" s="377">
        <v>0.83910161029999997</v>
      </c>
      <c r="AF49" s="338">
        <v>1.5883462509999999</v>
      </c>
      <c r="AG49" s="378">
        <v>210.03586773999999</v>
      </c>
      <c r="AH49" s="338">
        <v>92.049217200000001</v>
      </c>
      <c r="AI49" s="378">
        <v>108.00933354999999</v>
      </c>
      <c r="AJ49" s="338">
        <v>1.2924427932</v>
      </c>
      <c r="AK49" s="379">
        <v>0.93237396039999998</v>
      </c>
      <c r="AL49" s="472">
        <v>82</v>
      </c>
    </row>
    <row r="50" spans="1:38" x14ac:dyDescent="0.2">
      <c r="A50" s="380" t="s">
        <v>843</v>
      </c>
      <c r="B50" s="373" t="s">
        <v>844</v>
      </c>
      <c r="C50" s="374">
        <v>3.2749126061</v>
      </c>
      <c r="D50" s="73">
        <v>1725</v>
      </c>
      <c r="E50" s="375">
        <v>9.23</v>
      </c>
      <c r="F50" s="376">
        <v>15999.218575000001</v>
      </c>
      <c r="G50" s="338">
        <v>11833.691029</v>
      </c>
      <c r="H50" s="377">
        <v>4165.5275465000004</v>
      </c>
      <c r="I50" s="376">
        <v>1983.2500560999999</v>
      </c>
      <c r="J50" s="377">
        <v>95.597194379000001</v>
      </c>
      <c r="K50" s="376">
        <v>4160.5278786999997</v>
      </c>
      <c r="L50" s="377">
        <v>302.25445437000002</v>
      </c>
      <c r="M50" s="338">
        <v>1485.596605</v>
      </c>
      <c r="N50" s="376">
        <v>353.78536609000002</v>
      </c>
      <c r="O50" s="377">
        <v>57.762300083</v>
      </c>
      <c r="P50" s="376">
        <v>471.74771857000002</v>
      </c>
      <c r="Q50" s="377">
        <v>81.418390129000002</v>
      </c>
      <c r="R50" s="376">
        <v>998.92643787999998</v>
      </c>
      <c r="S50" s="377">
        <v>247.27391177000001</v>
      </c>
      <c r="T50" s="376">
        <v>860.00407540000003</v>
      </c>
      <c r="U50" s="377">
        <v>53.703195684999997</v>
      </c>
      <c r="V50" s="376">
        <v>307.98598500000003</v>
      </c>
      <c r="W50" s="377">
        <v>69.255546477999999</v>
      </c>
      <c r="X50" s="376">
        <v>95.915402861000004</v>
      </c>
      <c r="Y50" s="377">
        <v>22.801255392000002</v>
      </c>
      <c r="Z50" s="376">
        <v>23.355849418999998</v>
      </c>
      <c r="AA50" s="377">
        <v>9.2231084434999993</v>
      </c>
      <c r="AB50" s="376">
        <v>545.22167744000001</v>
      </c>
      <c r="AC50" s="377">
        <v>940.33352358000002</v>
      </c>
      <c r="AD50" s="376">
        <v>96.352957807999999</v>
      </c>
      <c r="AE50" s="377">
        <v>12.300324936000001</v>
      </c>
      <c r="AF50" s="338">
        <v>10.063072157000001</v>
      </c>
      <c r="AG50" s="378">
        <v>1315.847121</v>
      </c>
      <c r="AH50" s="338">
        <v>669.04241139999999</v>
      </c>
      <c r="AI50" s="378">
        <v>606.69585907999999</v>
      </c>
      <c r="AJ50" s="338">
        <v>103.1446967</v>
      </c>
      <c r="AK50" s="379">
        <v>19.832199525</v>
      </c>
      <c r="AL50" s="472">
        <v>181</v>
      </c>
    </row>
    <row r="51" spans="1:38" x14ac:dyDescent="0.2">
      <c r="A51" s="380" t="s">
        <v>845</v>
      </c>
      <c r="B51" s="373" t="s">
        <v>846</v>
      </c>
      <c r="C51" s="374">
        <v>1.2518461538000001</v>
      </c>
      <c r="D51" s="73">
        <v>4695</v>
      </c>
      <c r="E51" s="375">
        <v>3.38</v>
      </c>
      <c r="F51" s="376">
        <v>6115.7541122000002</v>
      </c>
      <c r="G51" s="338">
        <v>4587.6450075000002</v>
      </c>
      <c r="H51" s="377">
        <v>1528.1091045999999</v>
      </c>
      <c r="I51" s="376">
        <v>760.84814544000005</v>
      </c>
      <c r="J51" s="377">
        <v>36.190880837000002</v>
      </c>
      <c r="K51" s="376">
        <v>1344.1631698000001</v>
      </c>
      <c r="L51" s="377">
        <v>105.34690087</v>
      </c>
      <c r="M51" s="338">
        <v>546.16824227999996</v>
      </c>
      <c r="N51" s="376">
        <v>109.79154303</v>
      </c>
      <c r="O51" s="377">
        <v>21.985769712</v>
      </c>
      <c r="P51" s="376">
        <v>375.70572568</v>
      </c>
      <c r="Q51" s="377">
        <v>69.801141285</v>
      </c>
      <c r="R51" s="376">
        <v>312.37029638000001</v>
      </c>
      <c r="S51" s="377">
        <v>83.669129444999996</v>
      </c>
      <c r="T51" s="376">
        <v>411.68317834999999</v>
      </c>
      <c r="U51" s="377">
        <v>26.591652236000002</v>
      </c>
      <c r="V51" s="376">
        <v>28.591234557</v>
      </c>
      <c r="W51" s="377">
        <v>6.4562258798999999</v>
      </c>
      <c r="X51" s="376">
        <v>164.12271465000001</v>
      </c>
      <c r="Y51" s="377">
        <v>37.304763397999999</v>
      </c>
      <c r="Z51" s="376">
        <v>28.133658485000002</v>
      </c>
      <c r="AA51" s="377">
        <v>9.4000406424000005</v>
      </c>
      <c r="AB51" s="376">
        <v>216.50543472000001</v>
      </c>
      <c r="AC51" s="377">
        <v>346.81694704</v>
      </c>
      <c r="AD51" s="376">
        <v>46.265173720999996</v>
      </c>
      <c r="AE51" s="377">
        <v>4.7750053707999998</v>
      </c>
      <c r="AF51" s="338">
        <v>11.007263067</v>
      </c>
      <c r="AG51" s="378">
        <v>491.70769128000001</v>
      </c>
      <c r="AH51" s="338">
        <v>203.31010376</v>
      </c>
      <c r="AI51" s="378">
        <v>214.35340955999999</v>
      </c>
      <c r="AJ51" s="338">
        <v>96.774263457999993</v>
      </c>
      <c r="AK51" s="379">
        <v>5.9144072152999998</v>
      </c>
      <c r="AL51" s="472">
        <v>223</v>
      </c>
    </row>
    <row r="52" spans="1:38" x14ac:dyDescent="0.2">
      <c r="A52" s="380" t="s">
        <v>847</v>
      </c>
      <c r="B52" s="373" t="s">
        <v>848</v>
      </c>
      <c r="C52" s="374">
        <v>3.6561519266000002</v>
      </c>
      <c r="D52" s="73">
        <v>2502</v>
      </c>
      <c r="E52" s="375">
        <v>10.83</v>
      </c>
      <c r="F52" s="376">
        <v>17861.720557000001</v>
      </c>
      <c r="G52" s="338">
        <v>13209.475743000001</v>
      </c>
      <c r="H52" s="377">
        <v>4652.2448146999996</v>
      </c>
      <c r="I52" s="376">
        <v>2374.7262412999999</v>
      </c>
      <c r="J52" s="377">
        <v>100.95370649</v>
      </c>
      <c r="K52" s="376">
        <v>4875.1862487999997</v>
      </c>
      <c r="L52" s="377">
        <v>341.79193935000001</v>
      </c>
      <c r="M52" s="338">
        <v>1619.0529174000001</v>
      </c>
      <c r="N52" s="376">
        <v>432.33595165999998</v>
      </c>
      <c r="O52" s="377">
        <v>51.800586524000003</v>
      </c>
      <c r="P52" s="376">
        <v>344.73704683</v>
      </c>
      <c r="Q52" s="377">
        <v>58.240557944000003</v>
      </c>
      <c r="R52" s="376">
        <v>1280.5267082</v>
      </c>
      <c r="S52" s="377">
        <v>326.37489558999999</v>
      </c>
      <c r="T52" s="376">
        <v>551.96982178999997</v>
      </c>
      <c r="U52" s="377">
        <v>47.969994780999997</v>
      </c>
      <c r="V52" s="376">
        <v>607.98038341999995</v>
      </c>
      <c r="W52" s="377">
        <v>127.857276</v>
      </c>
      <c r="X52" s="376">
        <v>75.541083463000007</v>
      </c>
      <c r="Y52" s="377">
        <v>16.492153468000001</v>
      </c>
      <c r="Z52" s="376">
        <v>32.767098324999999</v>
      </c>
      <c r="AA52" s="377">
        <v>12.081842268999999</v>
      </c>
      <c r="AB52" s="376">
        <v>529.79089971999997</v>
      </c>
      <c r="AC52" s="377">
        <v>1001.725611</v>
      </c>
      <c r="AD52" s="376">
        <v>31.184911112999998</v>
      </c>
      <c r="AE52" s="377">
        <v>8.1142999656000008</v>
      </c>
      <c r="AF52" s="338">
        <v>9.1473261258999994</v>
      </c>
      <c r="AG52" s="378">
        <v>1496.0853492000001</v>
      </c>
      <c r="AH52" s="338">
        <v>798.0905937</v>
      </c>
      <c r="AI52" s="378">
        <v>625.46693192999999</v>
      </c>
      <c r="AJ52" s="338">
        <v>61.617221301000001</v>
      </c>
      <c r="AK52" s="379">
        <v>22.110959496</v>
      </c>
      <c r="AL52" s="472">
        <v>201</v>
      </c>
    </row>
    <row r="53" spans="1:38" x14ac:dyDescent="0.2">
      <c r="A53" s="380" t="s">
        <v>849</v>
      </c>
      <c r="B53" s="373" t="s">
        <v>850</v>
      </c>
      <c r="C53" s="374">
        <v>1.2755080726000001</v>
      </c>
      <c r="D53" s="73">
        <v>5000</v>
      </c>
      <c r="E53" s="375">
        <v>3.57</v>
      </c>
      <c r="F53" s="376">
        <v>6231.3517648999996</v>
      </c>
      <c r="G53" s="338">
        <v>4730.5580473999999</v>
      </c>
      <c r="H53" s="377">
        <v>1500.7937175</v>
      </c>
      <c r="I53" s="376">
        <v>782.70885598999996</v>
      </c>
      <c r="J53" s="377">
        <v>34.892760408999997</v>
      </c>
      <c r="K53" s="376">
        <v>1410.3165125</v>
      </c>
      <c r="L53" s="377">
        <v>101.84022346</v>
      </c>
      <c r="M53" s="338">
        <v>558.36203909999995</v>
      </c>
      <c r="N53" s="376">
        <v>317.98601781000002</v>
      </c>
      <c r="O53" s="377">
        <v>26.69576704</v>
      </c>
      <c r="P53" s="376">
        <v>160.59741065</v>
      </c>
      <c r="Q53" s="377">
        <v>26.543135431</v>
      </c>
      <c r="R53" s="376">
        <v>370.97372130999997</v>
      </c>
      <c r="S53" s="377">
        <v>95.731836021000007</v>
      </c>
      <c r="T53" s="376">
        <v>588.11146011999995</v>
      </c>
      <c r="U53" s="377">
        <v>45.980877673000002</v>
      </c>
      <c r="V53" s="376">
        <v>63.935628180999998</v>
      </c>
      <c r="W53" s="377">
        <v>18.514958400000001</v>
      </c>
      <c r="X53" s="376">
        <v>77.407487317999994</v>
      </c>
      <c r="Y53" s="377">
        <v>21.565599266</v>
      </c>
      <c r="Z53" s="376">
        <v>25.306789619</v>
      </c>
      <c r="AA53" s="377">
        <v>8.8223805376000008</v>
      </c>
      <c r="AB53" s="376">
        <v>177.81241606</v>
      </c>
      <c r="AC53" s="377">
        <v>319.20021432999999</v>
      </c>
      <c r="AD53" s="376">
        <v>26.914576125</v>
      </c>
      <c r="AE53" s="377">
        <v>7.8196804139999996</v>
      </c>
      <c r="AF53" s="338">
        <v>6.1031736064000004</v>
      </c>
      <c r="AG53" s="378">
        <v>491.64366832000002</v>
      </c>
      <c r="AH53" s="338">
        <v>229.65068056999999</v>
      </c>
      <c r="AI53" s="378">
        <v>198.84236734999999</v>
      </c>
      <c r="AJ53" s="338">
        <v>31.062685770000002</v>
      </c>
      <c r="AK53" s="379">
        <v>6.0088414914000001</v>
      </c>
      <c r="AL53" s="472">
        <v>245</v>
      </c>
    </row>
    <row r="54" spans="1:38" x14ac:dyDescent="0.2">
      <c r="A54" s="380" t="s">
        <v>851</v>
      </c>
      <c r="B54" s="373" t="s">
        <v>852</v>
      </c>
      <c r="C54" s="374">
        <v>0.366074697</v>
      </c>
      <c r="D54" s="73">
        <v>10323</v>
      </c>
      <c r="E54" s="375">
        <v>1.18</v>
      </c>
      <c r="F54" s="376">
        <v>1788.4169125000001</v>
      </c>
      <c r="G54" s="338">
        <v>1494.9391713</v>
      </c>
      <c r="H54" s="377">
        <v>293.47774120000003</v>
      </c>
      <c r="I54" s="376">
        <v>209.09122244</v>
      </c>
      <c r="J54" s="377">
        <v>8.3103860309000002</v>
      </c>
      <c r="K54" s="376">
        <v>228.55770756000001</v>
      </c>
      <c r="L54" s="377">
        <v>16.606324699000002</v>
      </c>
      <c r="M54" s="338">
        <v>141.31842112000001</v>
      </c>
      <c r="N54" s="376">
        <v>633.31486084000005</v>
      </c>
      <c r="O54" s="377">
        <v>15.261754440000001</v>
      </c>
      <c r="P54" s="376">
        <v>30.656786127</v>
      </c>
      <c r="Q54" s="377">
        <v>4.9170271714</v>
      </c>
      <c r="R54" s="376">
        <v>55.906549405</v>
      </c>
      <c r="S54" s="377">
        <v>14.115914805999999</v>
      </c>
      <c r="T54" s="376">
        <v>46.074213167000003</v>
      </c>
      <c r="U54" s="377">
        <v>4.4617131879</v>
      </c>
      <c r="V54" s="376">
        <v>8.1715277691000008</v>
      </c>
      <c r="W54" s="377">
        <v>1.7108410540000001</v>
      </c>
      <c r="X54" s="376">
        <v>35.202309772</v>
      </c>
      <c r="Y54" s="377">
        <v>11.725812353</v>
      </c>
      <c r="Z54" s="376">
        <v>5.9462832539999999</v>
      </c>
      <c r="AA54" s="377">
        <v>2.0294704599000002</v>
      </c>
      <c r="AB54" s="376">
        <v>62.727994934999998</v>
      </c>
      <c r="AC54" s="377">
        <v>61.266506077000003</v>
      </c>
      <c r="AD54" s="376">
        <v>8.4990591852000001</v>
      </c>
      <c r="AE54" s="377">
        <v>2.4055428034999999</v>
      </c>
      <c r="AF54" s="338">
        <v>4.6356241050999998</v>
      </c>
      <c r="AG54" s="378">
        <v>102.05875736</v>
      </c>
      <c r="AH54" s="338">
        <v>28.459583534</v>
      </c>
      <c r="AI54" s="378">
        <v>37.802754219000001</v>
      </c>
      <c r="AJ54" s="338">
        <v>5.4806651778999997</v>
      </c>
      <c r="AK54" s="379">
        <v>1.7012994050000001</v>
      </c>
      <c r="AL54" s="472">
        <v>197</v>
      </c>
    </row>
    <row r="55" spans="1:38" x14ac:dyDescent="0.2">
      <c r="A55" s="380" t="s">
        <v>853</v>
      </c>
      <c r="B55" s="373" t="s">
        <v>854</v>
      </c>
      <c r="C55" s="374">
        <v>1.4703286453</v>
      </c>
      <c r="D55" s="73">
        <v>2085</v>
      </c>
      <c r="E55" s="375">
        <v>3.85</v>
      </c>
      <c r="F55" s="376">
        <v>7183.1258427000002</v>
      </c>
      <c r="G55" s="338">
        <v>5555.8959513</v>
      </c>
      <c r="H55" s="377">
        <v>1627.2298914</v>
      </c>
      <c r="I55" s="376">
        <v>940.49393410000005</v>
      </c>
      <c r="J55" s="377">
        <v>45.337178809999997</v>
      </c>
      <c r="K55" s="376">
        <v>1593.3218220000001</v>
      </c>
      <c r="L55" s="377">
        <v>104.0313597</v>
      </c>
      <c r="M55" s="338">
        <v>630.32905455000002</v>
      </c>
      <c r="N55" s="376">
        <v>368.04960027999999</v>
      </c>
      <c r="O55" s="377">
        <v>34.504811586999999</v>
      </c>
      <c r="P55" s="376">
        <v>289.60630723000003</v>
      </c>
      <c r="Q55" s="377">
        <v>48.815802116</v>
      </c>
      <c r="R55" s="376">
        <v>361.65586846999997</v>
      </c>
      <c r="S55" s="377">
        <v>90.197038070999994</v>
      </c>
      <c r="T55" s="376">
        <v>787.13496689999999</v>
      </c>
      <c r="U55" s="377">
        <v>41.514910579999999</v>
      </c>
      <c r="V55" s="376">
        <v>115.09469038</v>
      </c>
      <c r="W55" s="377">
        <v>20.447003117000001</v>
      </c>
      <c r="X55" s="376">
        <v>55.559840753000003</v>
      </c>
      <c r="Y55" s="377">
        <v>14.487310627999999</v>
      </c>
      <c r="Z55" s="376">
        <v>12.173832652</v>
      </c>
      <c r="AA55" s="377">
        <v>5.0937428288</v>
      </c>
      <c r="AB55" s="376">
        <v>209.59375567000001</v>
      </c>
      <c r="AC55" s="377">
        <v>346.70419492000002</v>
      </c>
      <c r="AD55" s="376">
        <v>6.7159827342999998</v>
      </c>
      <c r="AE55" s="377">
        <v>2.4305450047999999</v>
      </c>
      <c r="AF55" s="338">
        <v>4.5184771645000001</v>
      </c>
      <c r="AG55" s="378">
        <v>572.90189220000002</v>
      </c>
      <c r="AH55" s="338">
        <v>247.18141879000001</v>
      </c>
      <c r="AI55" s="378">
        <v>202.08997127000001</v>
      </c>
      <c r="AJ55" s="338">
        <v>25.186375412</v>
      </c>
      <c r="AK55" s="379">
        <v>7.9541547463000004</v>
      </c>
      <c r="AL55" s="472">
        <v>164</v>
      </c>
    </row>
    <row r="56" spans="1:38" x14ac:dyDescent="0.2">
      <c r="A56" s="380" t="s">
        <v>855</v>
      </c>
      <c r="B56" s="373" t="s">
        <v>856</v>
      </c>
      <c r="C56" s="374">
        <v>0.43585851910000001</v>
      </c>
      <c r="D56" s="73">
        <v>19687</v>
      </c>
      <c r="E56" s="375">
        <v>1.1000000000000001</v>
      </c>
      <c r="F56" s="376">
        <v>2129.3379562999999</v>
      </c>
      <c r="G56" s="338">
        <v>1917.4231405</v>
      </c>
      <c r="H56" s="377">
        <v>211.91481582</v>
      </c>
      <c r="I56" s="376">
        <v>116.5151663</v>
      </c>
      <c r="J56" s="377">
        <v>4.8149716861999998</v>
      </c>
      <c r="K56" s="376">
        <v>131.01029183</v>
      </c>
      <c r="L56" s="377">
        <v>10.212041262</v>
      </c>
      <c r="M56" s="338">
        <v>98.611531725999996</v>
      </c>
      <c r="N56" s="376">
        <v>48.142238544999998</v>
      </c>
      <c r="O56" s="377">
        <v>3.7340910120999999</v>
      </c>
      <c r="P56" s="376">
        <v>21.639938742999998</v>
      </c>
      <c r="Q56" s="377">
        <v>3.5852110744000001</v>
      </c>
      <c r="R56" s="376">
        <v>26.056661893000001</v>
      </c>
      <c r="S56" s="377">
        <v>5.9372429232000004</v>
      </c>
      <c r="T56" s="376">
        <v>1390.5086057999999</v>
      </c>
      <c r="U56" s="377">
        <v>39.521295668</v>
      </c>
      <c r="V56" s="376">
        <v>0.73241522790000002</v>
      </c>
      <c r="W56" s="377">
        <v>0.1305932742</v>
      </c>
      <c r="X56" s="376">
        <v>13.453233609</v>
      </c>
      <c r="Y56" s="377">
        <v>3.3385917875</v>
      </c>
      <c r="Z56" s="376">
        <v>1.1622632544</v>
      </c>
      <c r="AA56" s="377">
        <v>0.42167766610000001</v>
      </c>
      <c r="AB56" s="376">
        <v>33.282465551000001</v>
      </c>
      <c r="AC56" s="377">
        <v>36.674716234999998</v>
      </c>
      <c r="AD56" s="376">
        <v>7.0498304840000001</v>
      </c>
      <c r="AE56" s="377">
        <v>2.8106086337999998</v>
      </c>
      <c r="AF56" s="338">
        <v>6.5595397082</v>
      </c>
      <c r="AG56" s="378">
        <v>82.704021408000003</v>
      </c>
      <c r="AH56" s="338">
        <v>18.725070594000002</v>
      </c>
      <c r="AI56" s="378">
        <v>20.588174929000001</v>
      </c>
      <c r="AJ56" s="338">
        <v>0.70324333539999995</v>
      </c>
      <c r="AK56" s="379">
        <v>0.71222217129999998</v>
      </c>
      <c r="AL56" s="472">
        <v>174</v>
      </c>
    </row>
    <row r="57" spans="1:38" x14ac:dyDescent="0.2">
      <c r="A57" s="380" t="s">
        <v>857</v>
      </c>
      <c r="B57" s="373" t="s">
        <v>858</v>
      </c>
      <c r="C57" s="374">
        <v>1.5599004635</v>
      </c>
      <c r="D57" s="73">
        <v>1631</v>
      </c>
      <c r="E57" s="375">
        <v>4.9400000000000004</v>
      </c>
      <c r="F57" s="376">
        <v>7620.7189238000001</v>
      </c>
      <c r="G57" s="338">
        <v>5639.4082909999997</v>
      </c>
      <c r="H57" s="377">
        <v>1981.3106327999999</v>
      </c>
      <c r="I57" s="376">
        <v>1065.6593624</v>
      </c>
      <c r="J57" s="377">
        <v>46.459247277999999</v>
      </c>
      <c r="K57" s="376">
        <v>1996.5637932</v>
      </c>
      <c r="L57" s="377">
        <v>136.60729103</v>
      </c>
      <c r="M57" s="338">
        <v>723.04895028999999</v>
      </c>
      <c r="N57" s="376">
        <v>189.52264129</v>
      </c>
      <c r="O57" s="377">
        <v>28.853494939000001</v>
      </c>
      <c r="P57" s="376">
        <v>378.49299747999999</v>
      </c>
      <c r="Q57" s="377">
        <v>59.343198546000004</v>
      </c>
      <c r="R57" s="376">
        <v>531.38385547999997</v>
      </c>
      <c r="S57" s="377">
        <v>146.23970471000001</v>
      </c>
      <c r="T57" s="376">
        <v>178.70799912000001</v>
      </c>
      <c r="U57" s="377">
        <v>22.951614920000001</v>
      </c>
      <c r="V57" s="376">
        <v>104.28753958</v>
      </c>
      <c r="W57" s="377">
        <v>28.4115222</v>
      </c>
      <c r="X57" s="376">
        <v>29.211373485999999</v>
      </c>
      <c r="Y57" s="377">
        <v>7.9231560932000002</v>
      </c>
      <c r="Z57" s="376">
        <v>19.750818414000001</v>
      </c>
      <c r="AA57" s="377">
        <v>7.230339217</v>
      </c>
      <c r="AB57" s="376">
        <v>220.73094795</v>
      </c>
      <c r="AC57" s="377">
        <v>433.88599978000002</v>
      </c>
      <c r="AD57" s="376">
        <v>22.488580257999999</v>
      </c>
      <c r="AE57" s="377">
        <v>4.2585976168000004</v>
      </c>
      <c r="AF57" s="338">
        <v>13.956576648</v>
      </c>
      <c r="AG57" s="378">
        <v>621.46345126999995</v>
      </c>
      <c r="AH57" s="338">
        <v>280.72891042999998</v>
      </c>
      <c r="AI57" s="378">
        <v>263.94930362000002</v>
      </c>
      <c r="AJ57" s="338">
        <v>43.788803227999999</v>
      </c>
      <c r="AK57" s="379">
        <v>14.818853395</v>
      </c>
      <c r="AL57" s="472">
        <v>181</v>
      </c>
    </row>
    <row r="58" spans="1:38" x14ac:dyDescent="0.2">
      <c r="A58" s="380" t="s">
        <v>859</v>
      </c>
      <c r="B58" s="373" t="s">
        <v>860</v>
      </c>
      <c r="C58" s="374">
        <v>0.54852550730000005</v>
      </c>
      <c r="D58" s="73">
        <v>10753</v>
      </c>
      <c r="E58" s="375">
        <v>1.79</v>
      </c>
      <c r="F58" s="376">
        <v>2679.7599025</v>
      </c>
      <c r="G58" s="338">
        <v>2003.8300291999999</v>
      </c>
      <c r="H58" s="377">
        <v>675.92987331999996</v>
      </c>
      <c r="I58" s="376">
        <v>391.26062130000003</v>
      </c>
      <c r="J58" s="377">
        <v>15.394984171000001</v>
      </c>
      <c r="K58" s="376">
        <v>575.31636341000001</v>
      </c>
      <c r="L58" s="377">
        <v>40.258949057999999</v>
      </c>
      <c r="M58" s="338">
        <v>243.70665704000001</v>
      </c>
      <c r="N58" s="376">
        <v>50.240273354999999</v>
      </c>
      <c r="O58" s="377">
        <v>7.7404561428000003</v>
      </c>
      <c r="P58" s="376">
        <v>224.76513166999999</v>
      </c>
      <c r="Q58" s="377">
        <v>33.934053828000003</v>
      </c>
      <c r="R58" s="376">
        <v>185.88919116</v>
      </c>
      <c r="S58" s="377">
        <v>53.694412254</v>
      </c>
      <c r="T58" s="376">
        <v>52.844925486000001</v>
      </c>
      <c r="U58" s="377">
        <v>8.6384794234999998</v>
      </c>
      <c r="V58" s="376">
        <v>28.349388824999998</v>
      </c>
      <c r="W58" s="377">
        <v>8.1347117170000001</v>
      </c>
      <c r="X58" s="376">
        <v>10.394824693</v>
      </c>
      <c r="Y58" s="377">
        <v>2.6008876707000002</v>
      </c>
      <c r="Z58" s="376">
        <v>54.854367486000001</v>
      </c>
      <c r="AA58" s="377">
        <v>15.811820867</v>
      </c>
      <c r="AB58" s="376">
        <v>73.113831453000003</v>
      </c>
      <c r="AC58" s="377">
        <v>142.17728632000001</v>
      </c>
      <c r="AD58" s="376">
        <v>7.2912117842999997</v>
      </c>
      <c r="AE58" s="377">
        <v>1.2811263830999999</v>
      </c>
      <c r="AF58" s="338">
        <v>5.1704396198999998</v>
      </c>
      <c r="AG58" s="378">
        <v>227.64598501</v>
      </c>
      <c r="AH58" s="338">
        <v>81.739947242</v>
      </c>
      <c r="AI58" s="378">
        <v>90.254373201999996</v>
      </c>
      <c r="AJ58" s="338">
        <v>42.256934846</v>
      </c>
      <c r="AK58" s="379">
        <v>4.9982670950000001</v>
      </c>
      <c r="AL58" s="472">
        <v>272</v>
      </c>
    </row>
    <row r="59" spans="1:38" x14ac:dyDescent="0.2">
      <c r="A59" s="380" t="s">
        <v>861</v>
      </c>
      <c r="B59" s="373" t="s">
        <v>862</v>
      </c>
      <c r="C59" s="374">
        <v>4.3703576503999999</v>
      </c>
      <c r="D59" s="73">
        <v>5335</v>
      </c>
      <c r="E59" s="375">
        <v>12.41</v>
      </c>
      <c r="F59" s="376">
        <v>21350.892592</v>
      </c>
      <c r="G59" s="338">
        <v>15927.204496</v>
      </c>
      <c r="H59" s="377">
        <v>5423.6880960999997</v>
      </c>
      <c r="I59" s="376">
        <v>2563.1491363</v>
      </c>
      <c r="J59" s="377">
        <v>113.76184266999999</v>
      </c>
      <c r="K59" s="376">
        <v>5681.0626135000002</v>
      </c>
      <c r="L59" s="377">
        <v>334.59806121999998</v>
      </c>
      <c r="M59" s="338">
        <v>1773.1809352</v>
      </c>
      <c r="N59" s="376">
        <v>457.12887740999997</v>
      </c>
      <c r="O59" s="377">
        <v>63.473299202</v>
      </c>
      <c r="P59" s="376">
        <v>751.21679684000003</v>
      </c>
      <c r="Q59" s="377">
        <v>118.44416646000001</v>
      </c>
      <c r="R59" s="376">
        <v>2046.7479241000001</v>
      </c>
      <c r="S59" s="377">
        <v>500.94191090999999</v>
      </c>
      <c r="T59" s="376">
        <v>457.85418605000001</v>
      </c>
      <c r="U59" s="377">
        <v>45.748637057000003</v>
      </c>
      <c r="V59" s="376">
        <v>802.3898825</v>
      </c>
      <c r="W59" s="377">
        <v>179.21515352</v>
      </c>
      <c r="X59" s="376">
        <v>64.52452984</v>
      </c>
      <c r="Y59" s="377">
        <v>14.589241661000001</v>
      </c>
      <c r="Z59" s="376">
        <v>22.349308106999999</v>
      </c>
      <c r="AA59" s="377">
        <v>6.9375359041999998</v>
      </c>
      <c r="AB59" s="376">
        <v>584.31010891999995</v>
      </c>
      <c r="AC59" s="377">
        <v>1112.2336568000001</v>
      </c>
      <c r="AD59" s="376">
        <v>40.381438926000001</v>
      </c>
      <c r="AE59" s="377">
        <v>8.0001268970999995</v>
      </c>
      <c r="AF59" s="338">
        <v>26.105615519000001</v>
      </c>
      <c r="AG59" s="378">
        <v>1788.3458443</v>
      </c>
      <c r="AH59" s="338">
        <v>916.70215930999996</v>
      </c>
      <c r="AI59" s="378">
        <v>765.24077970999997</v>
      </c>
      <c r="AJ59" s="338">
        <v>81.000172681999999</v>
      </c>
      <c r="AK59" s="379">
        <v>31.258650592999999</v>
      </c>
      <c r="AL59" s="472">
        <v>181</v>
      </c>
    </row>
    <row r="60" spans="1:38" x14ac:dyDescent="0.2">
      <c r="A60" s="380" t="s">
        <v>863</v>
      </c>
      <c r="B60" s="373" t="s">
        <v>864</v>
      </c>
      <c r="C60" s="374">
        <v>2.2290421482</v>
      </c>
      <c r="D60" s="73">
        <v>8266</v>
      </c>
      <c r="E60" s="375">
        <v>6.35</v>
      </c>
      <c r="F60" s="376">
        <v>10889.735645999999</v>
      </c>
      <c r="G60" s="338">
        <v>8154.0824628</v>
      </c>
      <c r="H60" s="377">
        <v>2735.6531831000002</v>
      </c>
      <c r="I60" s="376">
        <v>1417.4723342</v>
      </c>
      <c r="J60" s="377">
        <v>63.406234609999998</v>
      </c>
      <c r="K60" s="376">
        <v>2763.2964735</v>
      </c>
      <c r="L60" s="377">
        <v>176.56632858</v>
      </c>
      <c r="M60" s="338">
        <v>929.71755966000001</v>
      </c>
      <c r="N60" s="376">
        <v>198.57614934</v>
      </c>
      <c r="O60" s="377">
        <v>29.435966508</v>
      </c>
      <c r="P60" s="376">
        <v>497.99937886999999</v>
      </c>
      <c r="Q60" s="377">
        <v>73.273824837999996</v>
      </c>
      <c r="R60" s="376">
        <v>1001.1481091000001</v>
      </c>
      <c r="S60" s="377">
        <v>247.23859214999999</v>
      </c>
      <c r="T60" s="376">
        <v>226.53556696999999</v>
      </c>
      <c r="U60" s="377">
        <v>24.680861851</v>
      </c>
      <c r="V60" s="376">
        <v>352.51305092000001</v>
      </c>
      <c r="W60" s="377">
        <v>83.235973580000007</v>
      </c>
      <c r="X60" s="376">
        <v>26.742134922000002</v>
      </c>
      <c r="Y60" s="377">
        <v>5.6589868649000001</v>
      </c>
      <c r="Z60" s="376">
        <v>17.876992497</v>
      </c>
      <c r="AA60" s="377">
        <v>6.8505084052000003</v>
      </c>
      <c r="AB60" s="376">
        <v>293.42892517000001</v>
      </c>
      <c r="AC60" s="377">
        <v>574.34699566999996</v>
      </c>
      <c r="AD60" s="376">
        <v>25.762463786000001</v>
      </c>
      <c r="AE60" s="377">
        <v>5.1790775529999999</v>
      </c>
      <c r="AF60" s="338">
        <v>20.434493695</v>
      </c>
      <c r="AG60" s="378">
        <v>960.88966487000005</v>
      </c>
      <c r="AH60" s="338">
        <v>414.18255621999998</v>
      </c>
      <c r="AI60" s="378">
        <v>372.66584819000002</v>
      </c>
      <c r="AJ60" s="338">
        <v>65.177336327000006</v>
      </c>
      <c r="AK60" s="379">
        <v>15.443257057</v>
      </c>
      <c r="AL60" s="472">
        <v>217</v>
      </c>
    </row>
    <row r="61" spans="1:38" x14ac:dyDescent="0.2">
      <c r="A61" s="380" t="s">
        <v>865</v>
      </c>
      <c r="B61" s="373" t="s">
        <v>866</v>
      </c>
      <c r="C61" s="374">
        <v>1.2607897822</v>
      </c>
      <c r="D61" s="73">
        <v>13748</v>
      </c>
      <c r="E61" s="375">
        <v>3.62</v>
      </c>
      <c r="F61" s="376">
        <v>6159.4472066999997</v>
      </c>
      <c r="G61" s="338">
        <v>4615.9092148</v>
      </c>
      <c r="H61" s="377">
        <v>1543.5379919</v>
      </c>
      <c r="I61" s="376">
        <v>818.27939948999995</v>
      </c>
      <c r="J61" s="377">
        <v>36.439494910000001</v>
      </c>
      <c r="K61" s="376">
        <v>1465.2934772999999</v>
      </c>
      <c r="L61" s="377">
        <v>98.241189735999995</v>
      </c>
      <c r="M61" s="338">
        <v>534.59236848</v>
      </c>
      <c r="N61" s="376">
        <v>106.97506285</v>
      </c>
      <c r="O61" s="377">
        <v>17.092724768</v>
      </c>
      <c r="P61" s="376">
        <v>366.14848567000001</v>
      </c>
      <c r="Q61" s="377">
        <v>54.124261546</v>
      </c>
      <c r="R61" s="376">
        <v>494.62294488999999</v>
      </c>
      <c r="S61" s="377">
        <v>127.71278414</v>
      </c>
      <c r="T61" s="376">
        <v>143.84533952000001</v>
      </c>
      <c r="U61" s="377">
        <v>14.457542224000001</v>
      </c>
      <c r="V61" s="376">
        <v>164.48049613000001</v>
      </c>
      <c r="W61" s="377">
        <v>38.900333340000003</v>
      </c>
      <c r="X61" s="376">
        <v>29.487709848000002</v>
      </c>
      <c r="Y61" s="377">
        <v>6.2018749717999997</v>
      </c>
      <c r="Z61" s="376">
        <v>30.182847142</v>
      </c>
      <c r="AA61" s="377">
        <v>10.676845494</v>
      </c>
      <c r="AB61" s="376">
        <v>171.221709</v>
      </c>
      <c r="AC61" s="377">
        <v>326.61578298000001</v>
      </c>
      <c r="AD61" s="376">
        <v>21.988110802000001</v>
      </c>
      <c r="AE61" s="377">
        <v>4.6687412189000002</v>
      </c>
      <c r="AF61" s="338">
        <v>29.951648460000001</v>
      </c>
      <c r="AG61" s="378">
        <v>571.99654989999999</v>
      </c>
      <c r="AH61" s="338">
        <v>216.88135775000001</v>
      </c>
      <c r="AI61" s="378">
        <v>204.27141911000001</v>
      </c>
      <c r="AJ61" s="338">
        <v>46.891794578999999</v>
      </c>
      <c r="AK61" s="379">
        <v>7.2049104076999999</v>
      </c>
      <c r="AL61" s="472">
        <v>248</v>
      </c>
    </row>
    <row r="62" spans="1:38" x14ac:dyDescent="0.2">
      <c r="A62" s="380" t="s">
        <v>867</v>
      </c>
      <c r="B62" s="373" t="s">
        <v>868</v>
      </c>
      <c r="C62" s="374">
        <v>0.77625307639999996</v>
      </c>
      <c r="D62" s="73">
        <v>3804</v>
      </c>
      <c r="E62" s="375">
        <v>1.83</v>
      </c>
      <c r="F62" s="376">
        <v>3792.2974239999999</v>
      </c>
      <c r="G62" s="338">
        <v>2929.8390967</v>
      </c>
      <c r="H62" s="377">
        <v>862.45832734999999</v>
      </c>
      <c r="I62" s="376">
        <v>421.56126921999999</v>
      </c>
      <c r="J62" s="377">
        <v>19.983577544999999</v>
      </c>
      <c r="K62" s="376">
        <v>620.07484623000005</v>
      </c>
      <c r="L62" s="377">
        <v>49.631466476999996</v>
      </c>
      <c r="M62" s="338">
        <v>273.22830147000002</v>
      </c>
      <c r="N62" s="376">
        <v>65.505716495000001</v>
      </c>
      <c r="O62" s="377">
        <v>11.245757907</v>
      </c>
      <c r="P62" s="376">
        <v>244.12662481999999</v>
      </c>
      <c r="Q62" s="377">
        <v>37.712191365999999</v>
      </c>
      <c r="R62" s="376">
        <v>295.15868583999998</v>
      </c>
      <c r="S62" s="377">
        <v>78.969812855000001</v>
      </c>
      <c r="T62" s="376">
        <v>52.166756239000001</v>
      </c>
      <c r="U62" s="377">
        <v>5.8895719200999999</v>
      </c>
      <c r="V62" s="376">
        <v>128.45964426</v>
      </c>
      <c r="W62" s="377">
        <v>30.614689906999999</v>
      </c>
      <c r="X62" s="376">
        <v>14.515037652</v>
      </c>
      <c r="Y62" s="377">
        <v>2.8303327319</v>
      </c>
      <c r="Z62" s="376">
        <v>29.904601939999999</v>
      </c>
      <c r="AA62" s="377">
        <v>10.353287722999999</v>
      </c>
      <c r="AB62" s="376">
        <v>182.13952090000001</v>
      </c>
      <c r="AC62" s="377">
        <v>184.49952794999999</v>
      </c>
      <c r="AD62" s="376">
        <v>8.6057596149000002</v>
      </c>
      <c r="AE62" s="377">
        <v>1.5552019340000001</v>
      </c>
      <c r="AF62" s="338">
        <v>21.876093558000001</v>
      </c>
      <c r="AG62" s="378">
        <v>307.16134140000003</v>
      </c>
      <c r="AH62" s="338">
        <v>101.77699982</v>
      </c>
      <c r="AI62" s="378">
        <v>121.3482612</v>
      </c>
      <c r="AJ62" s="338">
        <v>460.03595240999999</v>
      </c>
      <c r="AK62" s="379">
        <v>11.366592644000001</v>
      </c>
      <c r="AL62" s="472">
        <v>261</v>
      </c>
    </row>
    <row r="63" spans="1:38" x14ac:dyDescent="0.2">
      <c r="A63" s="380" t="s">
        <v>869</v>
      </c>
      <c r="B63" s="373" t="s">
        <v>870</v>
      </c>
      <c r="C63" s="374">
        <v>1.1701529461</v>
      </c>
      <c r="D63" s="73">
        <v>7794</v>
      </c>
      <c r="E63" s="375">
        <v>3.55</v>
      </c>
      <c r="F63" s="376">
        <v>5716.6510998000003</v>
      </c>
      <c r="G63" s="338">
        <v>4302.1841805000004</v>
      </c>
      <c r="H63" s="377">
        <v>1414.4669193</v>
      </c>
      <c r="I63" s="376">
        <v>797.79139849000001</v>
      </c>
      <c r="J63" s="377">
        <v>36.824712658000003</v>
      </c>
      <c r="K63" s="376">
        <v>1355.0210173</v>
      </c>
      <c r="L63" s="377">
        <v>93.398767157999998</v>
      </c>
      <c r="M63" s="338">
        <v>520.25604371999998</v>
      </c>
      <c r="N63" s="376">
        <v>398.92261827999999</v>
      </c>
      <c r="O63" s="377">
        <v>25.004906030000001</v>
      </c>
      <c r="P63" s="376">
        <v>212.4659762</v>
      </c>
      <c r="Q63" s="377">
        <v>34.365866465000003</v>
      </c>
      <c r="R63" s="376">
        <v>303.53035950999998</v>
      </c>
      <c r="S63" s="377">
        <v>81.365254777999994</v>
      </c>
      <c r="T63" s="376">
        <v>142.96448179000001</v>
      </c>
      <c r="U63" s="377">
        <v>15.84585856</v>
      </c>
      <c r="V63" s="376">
        <v>93.386054068999997</v>
      </c>
      <c r="W63" s="377">
        <v>21.786483345000001</v>
      </c>
      <c r="X63" s="376">
        <v>98.065261199000005</v>
      </c>
      <c r="Y63" s="377">
        <v>26.405236117000001</v>
      </c>
      <c r="Z63" s="376">
        <v>36.591204025000003</v>
      </c>
      <c r="AA63" s="377">
        <v>13.530170507999999</v>
      </c>
      <c r="AB63" s="376">
        <v>165.63879291999999</v>
      </c>
      <c r="AC63" s="377">
        <v>310.17671775999997</v>
      </c>
      <c r="AD63" s="376">
        <v>20.915260021000002</v>
      </c>
      <c r="AE63" s="377">
        <v>3.5337687335000001</v>
      </c>
      <c r="AF63" s="338">
        <v>6.1231447868000002</v>
      </c>
      <c r="AG63" s="378">
        <v>465.94600344000003</v>
      </c>
      <c r="AH63" s="338">
        <v>200.01248906999999</v>
      </c>
      <c r="AI63" s="378">
        <v>190.12867634</v>
      </c>
      <c r="AJ63" s="338">
        <v>39.443171681000003</v>
      </c>
      <c r="AK63" s="379">
        <v>7.2114048279</v>
      </c>
      <c r="AL63" s="472">
        <v>240</v>
      </c>
    </row>
    <row r="64" spans="1:38" x14ac:dyDescent="0.2">
      <c r="A64" s="380" t="s">
        <v>871</v>
      </c>
      <c r="B64" s="373" t="s">
        <v>872</v>
      </c>
      <c r="C64" s="374">
        <v>0.35797234080000001</v>
      </c>
      <c r="D64" s="73">
        <v>19662</v>
      </c>
      <c r="E64" s="375">
        <v>1.1599999999999999</v>
      </c>
      <c r="F64" s="376">
        <v>1748.8337593000001</v>
      </c>
      <c r="G64" s="338">
        <v>1474.6882529</v>
      </c>
      <c r="H64" s="377">
        <v>274.14550642</v>
      </c>
      <c r="I64" s="376">
        <v>189.98889296999999</v>
      </c>
      <c r="J64" s="377">
        <v>8.3852039938999994</v>
      </c>
      <c r="K64" s="376">
        <v>200.9649153</v>
      </c>
      <c r="L64" s="377">
        <v>14.921130403999999</v>
      </c>
      <c r="M64" s="338">
        <v>125.31955551999999</v>
      </c>
      <c r="N64" s="376">
        <v>701.73375439999995</v>
      </c>
      <c r="O64" s="377">
        <v>13.131137924000001</v>
      </c>
      <c r="P64" s="376">
        <v>32.042193136999998</v>
      </c>
      <c r="Q64" s="377">
        <v>4.7464314761999997</v>
      </c>
      <c r="R64" s="376">
        <v>42.067878008000001</v>
      </c>
      <c r="S64" s="377">
        <v>10.999673069</v>
      </c>
      <c r="T64" s="376">
        <v>33.128967821000003</v>
      </c>
      <c r="U64" s="377">
        <v>3.5876689846000001</v>
      </c>
      <c r="V64" s="376">
        <v>4.0424739203</v>
      </c>
      <c r="W64" s="377">
        <v>0.83030253320000003</v>
      </c>
      <c r="X64" s="376">
        <v>38.654073848000003</v>
      </c>
      <c r="Y64" s="377">
        <v>15.717225544</v>
      </c>
      <c r="Z64" s="376">
        <v>9.7843182371000008</v>
      </c>
      <c r="AA64" s="377">
        <v>3.2004808668</v>
      </c>
      <c r="AB64" s="376">
        <v>54.759345254999999</v>
      </c>
      <c r="AC64" s="377">
        <v>56.148079527999997</v>
      </c>
      <c r="AD64" s="376">
        <v>8.8315425512000001</v>
      </c>
      <c r="AE64" s="377">
        <v>3.2289600232</v>
      </c>
      <c r="AF64" s="338">
        <v>4.3936847572</v>
      </c>
      <c r="AG64" s="378">
        <v>90.968239733000004</v>
      </c>
      <c r="AH64" s="338">
        <v>29.548817576000001</v>
      </c>
      <c r="AI64" s="378">
        <v>35.097824555000003</v>
      </c>
      <c r="AJ64" s="338">
        <v>10.875974714</v>
      </c>
      <c r="AK64" s="379">
        <v>1.7350126822</v>
      </c>
      <c r="AL64" s="472">
        <v>245</v>
      </c>
    </row>
    <row r="65" spans="1:38" x14ac:dyDescent="0.2">
      <c r="A65" s="380" t="s">
        <v>873</v>
      </c>
      <c r="B65" s="373" t="s">
        <v>2060</v>
      </c>
      <c r="C65" s="374">
        <v>3.9541126837</v>
      </c>
      <c r="D65" s="73">
        <v>1835</v>
      </c>
      <c r="E65" s="375">
        <v>9.89</v>
      </c>
      <c r="F65" s="376">
        <v>19317.374448999999</v>
      </c>
      <c r="G65" s="338">
        <v>14595.188568</v>
      </c>
      <c r="H65" s="377">
        <v>4722.1858807999997</v>
      </c>
      <c r="I65" s="376">
        <v>3074.0907006000002</v>
      </c>
      <c r="J65" s="377">
        <v>137.78694687000001</v>
      </c>
      <c r="K65" s="376">
        <v>4293.9341787000003</v>
      </c>
      <c r="L65" s="377">
        <v>278.14316406</v>
      </c>
      <c r="M65" s="338">
        <v>1568.3276378999999</v>
      </c>
      <c r="N65" s="376">
        <v>757.77433816999996</v>
      </c>
      <c r="O65" s="377">
        <v>94.833256719999994</v>
      </c>
      <c r="P65" s="376">
        <v>538.07598636</v>
      </c>
      <c r="Q65" s="377">
        <v>88.747357914000006</v>
      </c>
      <c r="R65" s="376">
        <v>661.91785966999998</v>
      </c>
      <c r="S65" s="377">
        <v>213.72057039000001</v>
      </c>
      <c r="T65" s="376">
        <v>1222.4988324999999</v>
      </c>
      <c r="U65" s="377">
        <v>93.996784786000006</v>
      </c>
      <c r="V65" s="376">
        <v>1129.0852288000001</v>
      </c>
      <c r="W65" s="377">
        <v>260.09956008</v>
      </c>
      <c r="X65" s="376">
        <v>178.61409051000001</v>
      </c>
      <c r="Y65" s="377">
        <v>40.774521909000001</v>
      </c>
      <c r="Z65" s="376">
        <v>26.943816046999999</v>
      </c>
      <c r="AA65" s="377">
        <v>8.2736334037999999</v>
      </c>
      <c r="AB65" s="376">
        <v>545.53097237999998</v>
      </c>
      <c r="AC65" s="377">
        <v>1009.8562336</v>
      </c>
      <c r="AD65" s="376">
        <v>25.250440446999999</v>
      </c>
      <c r="AE65" s="377">
        <v>3.9717457454999998</v>
      </c>
      <c r="AF65" s="338">
        <v>11.011393177</v>
      </c>
      <c r="AG65" s="378">
        <v>1519.4049124000001</v>
      </c>
      <c r="AH65" s="338">
        <v>702.69426942999996</v>
      </c>
      <c r="AI65" s="378">
        <v>663.89547089999996</v>
      </c>
      <c r="AJ65" s="338">
        <v>146.30746406</v>
      </c>
      <c r="AK65" s="379">
        <v>21.813081071999999</v>
      </c>
      <c r="AL65" s="472">
        <v>193</v>
      </c>
    </row>
    <row r="66" spans="1:38" x14ac:dyDescent="0.2">
      <c r="A66" s="380" t="s">
        <v>874</v>
      </c>
      <c r="B66" s="373" t="s">
        <v>2061</v>
      </c>
      <c r="C66" s="374">
        <v>0.9164991442</v>
      </c>
      <c r="D66" s="73">
        <v>2427</v>
      </c>
      <c r="E66" s="375">
        <v>2.8</v>
      </c>
      <c r="F66" s="376">
        <v>4477.4538732000001</v>
      </c>
      <c r="G66" s="338">
        <v>3472.4685069000002</v>
      </c>
      <c r="H66" s="377">
        <v>1004.9853664</v>
      </c>
      <c r="I66" s="376">
        <v>668.07071770000005</v>
      </c>
      <c r="J66" s="377">
        <v>29.531787086000001</v>
      </c>
      <c r="K66" s="376">
        <v>993.45211140000004</v>
      </c>
      <c r="L66" s="377">
        <v>68.562466674000007</v>
      </c>
      <c r="M66" s="338">
        <v>397.33538461000001</v>
      </c>
      <c r="N66" s="376">
        <v>446.73247177000002</v>
      </c>
      <c r="O66" s="377">
        <v>22.830286482999998</v>
      </c>
      <c r="P66" s="376">
        <v>134.59669754999999</v>
      </c>
      <c r="Q66" s="377">
        <v>20.443283748999999</v>
      </c>
      <c r="R66" s="376">
        <v>107.84916871999999</v>
      </c>
      <c r="S66" s="377">
        <v>32.101629717000002</v>
      </c>
      <c r="T66" s="376">
        <v>259.16970442000002</v>
      </c>
      <c r="U66" s="377">
        <v>25.356314504</v>
      </c>
      <c r="V66" s="376">
        <v>77.650943057000006</v>
      </c>
      <c r="W66" s="377">
        <v>15.933697671999999</v>
      </c>
      <c r="X66" s="376">
        <v>63.111440223999999</v>
      </c>
      <c r="Y66" s="377">
        <v>19.542322533</v>
      </c>
      <c r="Z66" s="376">
        <v>12.681437939</v>
      </c>
      <c r="AA66" s="377">
        <v>5.2815492838999996</v>
      </c>
      <c r="AB66" s="376">
        <v>170.25905248000001</v>
      </c>
      <c r="AC66" s="377">
        <v>235.13259360000001</v>
      </c>
      <c r="AD66" s="376">
        <v>1.8726928265</v>
      </c>
      <c r="AE66" s="377">
        <v>0.50485436220000002</v>
      </c>
      <c r="AF66" s="338">
        <v>3.5179472199999999</v>
      </c>
      <c r="AG66" s="378">
        <v>317.15644543000002</v>
      </c>
      <c r="AH66" s="338">
        <v>128.08761134</v>
      </c>
      <c r="AI66" s="378">
        <v>132.18826136999999</v>
      </c>
      <c r="AJ66" s="338">
        <v>83.659297038999995</v>
      </c>
      <c r="AK66" s="379">
        <v>4.8417024927999996</v>
      </c>
      <c r="AL66" s="472">
        <v>212</v>
      </c>
    </row>
    <row r="67" spans="1:38" x14ac:dyDescent="0.2">
      <c r="A67" s="380" t="s">
        <v>875</v>
      </c>
      <c r="B67" s="373" t="s">
        <v>876</v>
      </c>
      <c r="C67" s="374">
        <v>1.5091263320999999</v>
      </c>
      <c r="D67" s="73">
        <v>294</v>
      </c>
      <c r="E67" s="375">
        <v>4.24</v>
      </c>
      <c r="F67" s="376">
        <v>7372.6675942000002</v>
      </c>
      <c r="G67" s="338">
        <v>5531.480227</v>
      </c>
      <c r="H67" s="377">
        <v>1841.1873671999999</v>
      </c>
      <c r="I67" s="376">
        <v>1305.2074172</v>
      </c>
      <c r="J67" s="377">
        <v>51.313356054000003</v>
      </c>
      <c r="K67" s="376">
        <v>1898.1222808</v>
      </c>
      <c r="L67" s="377">
        <v>122.72663081</v>
      </c>
      <c r="M67" s="338">
        <v>697.47843004000003</v>
      </c>
      <c r="N67" s="376">
        <v>334.53864858999998</v>
      </c>
      <c r="O67" s="377">
        <v>48.014844105000002</v>
      </c>
      <c r="P67" s="376">
        <v>264.92288400000001</v>
      </c>
      <c r="Q67" s="377">
        <v>38.223268075</v>
      </c>
      <c r="R67" s="376">
        <v>103.53770548</v>
      </c>
      <c r="S67" s="377">
        <v>42.690666014000001</v>
      </c>
      <c r="T67" s="376">
        <v>295.33519474000002</v>
      </c>
      <c r="U67" s="377">
        <v>27.680723184000001</v>
      </c>
      <c r="V67" s="376">
        <v>260.95352215000003</v>
      </c>
      <c r="W67" s="377">
        <v>65.988130952000006</v>
      </c>
      <c r="X67" s="376">
        <v>30.104347588</v>
      </c>
      <c r="Y67" s="377">
        <v>7.4905198061</v>
      </c>
      <c r="Z67" s="376">
        <v>41.041337259000002</v>
      </c>
      <c r="AA67" s="377">
        <v>11.15297118</v>
      </c>
      <c r="AB67" s="376">
        <v>197.23804713000001</v>
      </c>
      <c r="AC67" s="377">
        <v>433.49843480999999</v>
      </c>
      <c r="AD67" s="376">
        <v>4.6355525917999998</v>
      </c>
      <c r="AE67" s="377">
        <v>0.60595952379999996</v>
      </c>
      <c r="AF67" s="338">
        <v>0.93427370750000005</v>
      </c>
      <c r="AG67" s="378">
        <v>572.96687810000003</v>
      </c>
      <c r="AH67" s="338">
        <v>220.96859307</v>
      </c>
      <c r="AI67" s="378">
        <v>247.01702513000001</v>
      </c>
      <c r="AJ67" s="338">
        <v>36.489206254999999</v>
      </c>
      <c r="AK67" s="379">
        <v>11.790745856999999</v>
      </c>
      <c r="AL67" s="472">
        <v>95</v>
      </c>
    </row>
    <row r="68" spans="1:38" x14ac:dyDescent="0.2">
      <c r="A68" s="380" t="s">
        <v>877</v>
      </c>
      <c r="B68" s="373" t="s">
        <v>878</v>
      </c>
      <c r="C68" s="374">
        <v>0.8441345589</v>
      </c>
      <c r="D68" s="73">
        <v>2025</v>
      </c>
      <c r="E68" s="375">
        <v>2.44</v>
      </c>
      <c r="F68" s="376">
        <v>4123.9248004999999</v>
      </c>
      <c r="G68" s="338">
        <v>3074.8738862</v>
      </c>
      <c r="H68" s="377">
        <v>1049.0509142999999</v>
      </c>
      <c r="I68" s="376">
        <v>761.11424930999999</v>
      </c>
      <c r="J68" s="377">
        <v>30.214059292999998</v>
      </c>
      <c r="K68" s="376">
        <v>1109.0171505000001</v>
      </c>
      <c r="L68" s="377">
        <v>70.747621783</v>
      </c>
      <c r="M68" s="338">
        <v>404.95669454</v>
      </c>
      <c r="N68" s="376">
        <v>142.65867625000001</v>
      </c>
      <c r="O68" s="377">
        <v>24.592281653000001</v>
      </c>
      <c r="P68" s="376">
        <v>99.672190799000006</v>
      </c>
      <c r="Q68" s="377">
        <v>15.703617146999999</v>
      </c>
      <c r="R68" s="376">
        <v>37.500937086</v>
      </c>
      <c r="S68" s="377">
        <v>17.919922925000002</v>
      </c>
      <c r="T68" s="376">
        <v>140.36614151000001</v>
      </c>
      <c r="U68" s="377">
        <v>16.335230302999999</v>
      </c>
      <c r="V68" s="376">
        <v>89.912283927000004</v>
      </c>
      <c r="W68" s="377">
        <v>20.866735340999998</v>
      </c>
      <c r="X68" s="376">
        <v>15.792519473</v>
      </c>
      <c r="Y68" s="377">
        <v>3.2200058341000002</v>
      </c>
      <c r="Z68" s="376">
        <v>81.608443331000004</v>
      </c>
      <c r="AA68" s="377">
        <v>28.052103169999999</v>
      </c>
      <c r="AB68" s="376">
        <v>123.16717248</v>
      </c>
      <c r="AC68" s="377">
        <v>252.64914475</v>
      </c>
      <c r="AD68" s="376">
        <v>0.36985352100000002</v>
      </c>
      <c r="AE68" s="377">
        <v>4.0459367900000001E-2</v>
      </c>
      <c r="AF68" s="338">
        <v>1.0778683941</v>
      </c>
      <c r="AG68" s="378">
        <v>319.91288175</v>
      </c>
      <c r="AH68" s="338">
        <v>136.81369995</v>
      </c>
      <c r="AI68" s="378">
        <v>138.49081236999999</v>
      </c>
      <c r="AJ68" s="338">
        <v>34.269497790000003</v>
      </c>
      <c r="AK68" s="379">
        <v>6.8825459787999996</v>
      </c>
      <c r="AL68" s="472">
        <v>177</v>
      </c>
    </row>
    <row r="69" spans="1:38" x14ac:dyDescent="0.2">
      <c r="A69" s="380" t="s">
        <v>879</v>
      </c>
      <c r="B69" s="373" t="s">
        <v>880</v>
      </c>
      <c r="C69" s="374">
        <v>1.4920269679</v>
      </c>
      <c r="D69" s="73">
        <v>718</v>
      </c>
      <c r="E69" s="375">
        <v>4.2300000000000004</v>
      </c>
      <c r="F69" s="376">
        <v>7289.1305665</v>
      </c>
      <c r="G69" s="338">
        <v>5530.1877662999996</v>
      </c>
      <c r="H69" s="377">
        <v>1758.9428002</v>
      </c>
      <c r="I69" s="376">
        <v>1048.1515961</v>
      </c>
      <c r="J69" s="377">
        <v>38.978085900000004</v>
      </c>
      <c r="K69" s="376">
        <v>1752.0016625000001</v>
      </c>
      <c r="L69" s="377">
        <v>109.42307031</v>
      </c>
      <c r="M69" s="338">
        <v>660.00359785000001</v>
      </c>
      <c r="N69" s="376">
        <v>193.58722639000001</v>
      </c>
      <c r="O69" s="377">
        <v>24.915303986000001</v>
      </c>
      <c r="P69" s="376">
        <v>192.73547249000001</v>
      </c>
      <c r="Q69" s="377">
        <v>28.499020400999999</v>
      </c>
      <c r="R69" s="376">
        <v>346.00346385</v>
      </c>
      <c r="S69" s="377">
        <v>94.954013700999994</v>
      </c>
      <c r="T69" s="376">
        <v>233.78163430999999</v>
      </c>
      <c r="U69" s="377">
        <v>26.868460057</v>
      </c>
      <c r="V69" s="376">
        <v>589.39038206999999</v>
      </c>
      <c r="W69" s="377">
        <v>132.16278507999999</v>
      </c>
      <c r="X69" s="376">
        <v>32.529486837</v>
      </c>
      <c r="Y69" s="377">
        <v>9.0787687312000003</v>
      </c>
      <c r="Z69" s="376">
        <v>31.944820668999999</v>
      </c>
      <c r="AA69" s="377">
        <v>11.497970343</v>
      </c>
      <c r="AB69" s="376">
        <v>203.97247535</v>
      </c>
      <c r="AC69" s="377">
        <v>362.67907974000002</v>
      </c>
      <c r="AD69" s="376">
        <v>8.5637103259000007</v>
      </c>
      <c r="AE69" s="377">
        <v>1.1241372144999999</v>
      </c>
      <c r="AF69" s="338">
        <v>3.2497389359</v>
      </c>
      <c r="AG69" s="378">
        <v>612.23109969999996</v>
      </c>
      <c r="AH69" s="338">
        <v>206.78661034000001</v>
      </c>
      <c r="AI69" s="378">
        <v>236.96955638</v>
      </c>
      <c r="AJ69" s="338">
        <v>81.319990493999995</v>
      </c>
      <c r="AK69" s="379">
        <v>15.727346474999999</v>
      </c>
      <c r="AL69" s="472">
        <v>157</v>
      </c>
    </row>
    <row r="70" spans="1:38" x14ac:dyDescent="0.2">
      <c r="A70" s="380" t="s">
        <v>881</v>
      </c>
      <c r="B70" s="373" t="s">
        <v>882</v>
      </c>
      <c r="C70" s="374">
        <v>0.4346017633</v>
      </c>
      <c r="D70" s="73">
        <v>1791</v>
      </c>
      <c r="E70" s="375">
        <v>1.54</v>
      </c>
      <c r="F70" s="376">
        <v>2123.1982164000001</v>
      </c>
      <c r="G70" s="338">
        <v>1609.3542004000001</v>
      </c>
      <c r="H70" s="377">
        <v>513.84401603000003</v>
      </c>
      <c r="I70" s="376">
        <v>294.65672554000002</v>
      </c>
      <c r="J70" s="377">
        <v>12.733168127000001</v>
      </c>
      <c r="K70" s="376">
        <v>457.95397430999998</v>
      </c>
      <c r="L70" s="377">
        <v>31.919278501000001</v>
      </c>
      <c r="M70" s="338">
        <v>203.02481129</v>
      </c>
      <c r="N70" s="376">
        <v>44.544291176000002</v>
      </c>
      <c r="O70" s="377">
        <v>6.0385865355000004</v>
      </c>
      <c r="P70" s="376">
        <v>60.167632218999998</v>
      </c>
      <c r="Q70" s="377">
        <v>9.6061367219000005</v>
      </c>
      <c r="R70" s="376">
        <v>79.499489060000002</v>
      </c>
      <c r="S70" s="377">
        <v>20.626352515000001</v>
      </c>
      <c r="T70" s="376">
        <v>47.140316816000002</v>
      </c>
      <c r="U70" s="377">
        <v>6.8522186973999997</v>
      </c>
      <c r="V70" s="376">
        <v>134.00064599000001</v>
      </c>
      <c r="W70" s="377">
        <v>29.810052965000001</v>
      </c>
      <c r="X70" s="376">
        <v>5.3872523786000004</v>
      </c>
      <c r="Y70" s="377">
        <v>1.0880912507</v>
      </c>
      <c r="Z70" s="376">
        <v>94.154485561000001</v>
      </c>
      <c r="AA70" s="377">
        <v>28.558822538000001</v>
      </c>
      <c r="AB70" s="376">
        <v>62.276829495000001</v>
      </c>
      <c r="AC70" s="377">
        <v>105.1086052</v>
      </c>
      <c r="AD70" s="376">
        <v>25.848471914000001</v>
      </c>
      <c r="AE70" s="377">
        <v>8.2417150261999996</v>
      </c>
      <c r="AF70" s="338">
        <v>3.2861234813000002</v>
      </c>
      <c r="AG70" s="378">
        <v>188.79648950999999</v>
      </c>
      <c r="AH70" s="338">
        <v>62.488065530999997</v>
      </c>
      <c r="AI70" s="378">
        <v>60.777386511000003</v>
      </c>
      <c r="AJ70" s="338">
        <v>34.089077001</v>
      </c>
      <c r="AK70" s="379">
        <v>4.5231205645000001</v>
      </c>
      <c r="AL70" s="472">
        <v>193</v>
      </c>
    </row>
    <row r="71" spans="1:38" x14ac:dyDescent="0.2">
      <c r="A71" s="380" t="s">
        <v>883</v>
      </c>
      <c r="B71" s="373" t="s">
        <v>884</v>
      </c>
      <c r="C71" s="374">
        <v>0.35802398279999997</v>
      </c>
      <c r="D71" s="73">
        <v>1764</v>
      </c>
      <c r="E71" s="375">
        <v>1.22</v>
      </c>
      <c r="F71" s="376">
        <v>1749.0860505999999</v>
      </c>
      <c r="G71" s="338">
        <v>1295.1449433</v>
      </c>
      <c r="H71" s="377">
        <v>453.94110728999999</v>
      </c>
      <c r="I71" s="376">
        <v>399.87370618</v>
      </c>
      <c r="J71" s="377">
        <v>16.126370591000001</v>
      </c>
      <c r="K71" s="376">
        <v>423.98004112000001</v>
      </c>
      <c r="L71" s="377">
        <v>29.662751167</v>
      </c>
      <c r="M71" s="338">
        <v>174.57888341</v>
      </c>
      <c r="N71" s="376">
        <v>36.614865932999997</v>
      </c>
      <c r="O71" s="377">
        <v>5.9267924093</v>
      </c>
      <c r="P71" s="376">
        <v>32.188786505000003</v>
      </c>
      <c r="Q71" s="377">
        <v>4.2372169031000002</v>
      </c>
      <c r="R71" s="376">
        <v>18.274551578000001</v>
      </c>
      <c r="S71" s="377">
        <v>10.17845831</v>
      </c>
      <c r="T71" s="376">
        <v>17.917545126</v>
      </c>
      <c r="U71" s="377">
        <v>3.0784660590000001</v>
      </c>
      <c r="V71" s="376">
        <v>48.337382077999997</v>
      </c>
      <c r="W71" s="377">
        <v>11.82673658</v>
      </c>
      <c r="X71" s="376">
        <v>39.031421965</v>
      </c>
      <c r="Y71" s="377">
        <v>4.0360857001000001</v>
      </c>
      <c r="Z71" s="376">
        <v>38.392567732000003</v>
      </c>
      <c r="AA71" s="377">
        <v>8.1721502347000001</v>
      </c>
      <c r="AB71" s="376">
        <v>50.869458068</v>
      </c>
      <c r="AC71" s="377">
        <v>118.47662581</v>
      </c>
      <c r="AD71" s="376">
        <v>0.212288373</v>
      </c>
      <c r="AE71" s="377">
        <v>2.3222851499999999E-2</v>
      </c>
      <c r="AF71" s="338">
        <v>0.4591368509</v>
      </c>
      <c r="AG71" s="378">
        <v>134.82289940000001</v>
      </c>
      <c r="AH71" s="338">
        <v>48.930351432999998</v>
      </c>
      <c r="AI71" s="378">
        <v>58.559541828999997</v>
      </c>
      <c r="AJ71" s="338">
        <v>11.61513935</v>
      </c>
      <c r="AK71" s="379">
        <v>2.6826070419999999</v>
      </c>
      <c r="AL71" s="472">
        <v>152</v>
      </c>
    </row>
    <row r="72" spans="1:38" x14ac:dyDescent="0.2">
      <c r="A72" s="380" t="s">
        <v>885</v>
      </c>
      <c r="B72" s="373" t="s">
        <v>886</v>
      </c>
      <c r="C72" s="374">
        <v>1.5759167723</v>
      </c>
      <c r="D72" s="73">
        <v>9170</v>
      </c>
      <c r="E72" s="375">
        <v>3.99</v>
      </c>
      <c r="F72" s="376">
        <v>7698.9648059000001</v>
      </c>
      <c r="G72" s="338">
        <v>5804.3388144999999</v>
      </c>
      <c r="H72" s="377">
        <v>1894.6259914</v>
      </c>
      <c r="I72" s="376">
        <v>1095.9948809</v>
      </c>
      <c r="J72" s="377">
        <v>48.158675500999998</v>
      </c>
      <c r="K72" s="376">
        <v>1753.5960917</v>
      </c>
      <c r="L72" s="377">
        <v>113.53049068</v>
      </c>
      <c r="M72" s="338">
        <v>647.11184023999999</v>
      </c>
      <c r="N72" s="376">
        <v>192.56841489999999</v>
      </c>
      <c r="O72" s="377">
        <v>29.382486573000001</v>
      </c>
      <c r="P72" s="376">
        <v>220.36830506000001</v>
      </c>
      <c r="Q72" s="377">
        <v>35.515089697000001</v>
      </c>
      <c r="R72" s="376">
        <v>350.11337794999997</v>
      </c>
      <c r="S72" s="377">
        <v>91.654832319999997</v>
      </c>
      <c r="T72" s="376">
        <v>218.90303012999999</v>
      </c>
      <c r="U72" s="377">
        <v>25.062568418000001</v>
      </c>
      <c r="V72" s="376">
        <v>760.76493859000004</v>
      </c>
      <c r="W72" s="377">
        <v>171.26615971000001</v>
      </c>
      <c r="X72" s="376">
        <v>52.195359390999997</v>
      </c>
      <c r="Y72" s="377">
        <v>11.359016476000001</v>
      </c>
      <c r="Z72" s="376">
        <v>31.281385261</v>
      </c>
      <c r="AA72" s="377">
        <v>10.620543570000001</v>
      </c>
      <c r="AB72" s="376">
        <v>202.98137535000001</v>
      </c>
      <c r="AC72" s="377">
        <v>397.26387527000003</v>
      </c>
      <c r="AD72" s="376">
        <v>10.194664395</v>
      </c>
      <c r="AE72" s="377">
        <v>1.7493141603</v>
      </c>
      <c r="AF72" s="338">
        <v>5.8627599666999997</v>
      </c>
      <c r="AG72" s="378">
        <v>638.60475502999998</v>
      </c>
      <c r="AH72" s="338">
        <v>247.52338427999999</v>
      </c>
      <c r="AI72" s="378">
        <v>264.99067334</v>
      </c>
      <c r="AJ72" s="338">
        <v>60.663534071999997</v>
      </c>
      <c r="AK72" s="379">
        <v>9.6829829183000005</v>
      </c>
      <c r="AL72" s="472">
        <v>236</v>
      </c>
    </row>
    <row r="73" spans="1:38" x14ac:dyDescent="0.2">
      <c r="A73" s="380" t="s">
        <v>887</v>
      </c>
      <c r="B73" s="373" t="s">
        <v>888</v>
      </c>
      <c r="C73" s="374">
        <v>0.43969012829999998</v>
      </c>
      <c r="D73" s="73">
        <v>23730</v>
      </c>
      <c r="E73" s="375">
        <v>1.46</v>
      </c>
      <c r="F73" s="376">
        <v>2148.0568536000001</v>
      </c>
      <c r="G73" s="338">
        <v>1628.6944450000001</v>
      </c>
      <c r="H73" s="377">
        <v>519.36240857999996</v>
      </c>
      <c r="I73" s="376">
        <v>376.90587471999999</v>
      </c>
      <c r="J73" s="377">
        <v>15.220677028000001</v>
      </c>
      <c r="K73" s="376">
        <v>478.98123383000001</v>
      </c>
      <c r="L73" s="377">
        <v>33.130574088000003</v>
      </c>
      <c r="M73" s="338">
        <v>206.48902236000001</v>
      </c>
      <c r="N73" s="376">
        <v>53.566118361000001</v>
      </c>
      <c r="O73" s="377">
        <v>7.5371099633999998</v>
      </c>
      <c r="P73" s="376">
        <v>98.141817773</v>
      </c>
      <c r="Q73" s="377">
        <v>15.669018246</v>
      </c>
      <c r="R73" s="376">
        <v>67.760527292000006</v>
      </c>
      <c r="S73" s="377">
        <v>18.815648127999999</v>
      </c>
      <c r="T73" s="376">
        <v>49.266569146999998</v>
      </c>
      <c r="U73" s="377">
        <v>6.9746614298000003</v>
      </c>
      <c r="V73" s="376">
        <v>59.288532631999999</v>
      </c>
      <c r="W73" s="377">
        <v>12.804403577</v>
      </c>
      <c r="X73" s="376">
        <v>51.306464415999997</v>
      </c>
      <c r="Y73" s="377">
        <v>8.0584270653000001</v>
      </c>
      <c r="Z73" s="376">
        <v>43.191761145000001</v>
      </c>
      <c r="AA73" s="377">
        <v>13.488911731</v>
      </c>
      <c r="AB73" s="376">
        <v>64.55359009</v>
      </c>
      <c r="AC73" s="377">
        <v>120.78616024999999</v>
      </c>
      <c r="AD73" s="376">
        <v>1.6383260368000001</v>
      </c>
      <c r="AE73" s="377">
        <v>0.37296712059999998</v>
      </c>
      <c r="AF73" s="338">
        <v>7.2532245611999997</v>
      </c>
      <c r="AG73" s="378">
        <v>171.33927095999999</v>
      </c>
      <c r="AH73" s="338">
        <v>61.563527209999997</v>
      </c>
      <c r="AI73" s="378">
        <v>68.033945764999999</v>
      </c>
      <c r="AJ73" s="338">
        <v>33.018223536000001</v>
      </c>
      <c r="AK73" s="379">
        <v>2.9002651175</v>
      </c>
      <c r="AL73" s="472">
        <v>277</v>
      </c>
    </row>
    <row r="74" spans="1:38" x14ac:dyDescent="0.2">
      <c r="A74" s="380" t="s">
        <v>889</v>
      </c>
      <c r="B74" s="373" t="s">
        <v>890</v>
      </c>
      <c r="C74" s="374">
        <v>0.6949405635</v>
      </c>
      <c r="D74" s="73">
        <v>6539</v>
      </c>
      <c r="E74" s="375">
        <v>2.31</v>
      </c>
      <c r="F74" s="376">
        <v>3395.0542532999998</v>
      </c>
      <c r="G74" s="338">
        <v>2537.4752524</v>
      </c>
      <c r="H74" s="377">
        <v>857.57900081000003</v>
      </c>
      <c r="I74" s="376">
        <v>549.42490511999995</v>
      </c>
      <c r="J74" s="377">
        <v>24.916980737999999</v>
      </c>
      <c r="K74" s="376">
        <v>798.79584256999999</v>
      </c>
      <c r="L74" s="377">
        <v>53.396491808</v>
      </c>
      <c r="M74" s="338">
        <v>345.59515567</v>
      </c>
      <c r="N74" s="376">
        <v>84.023109687000002</v>
      </c>
      <c r="O74" s="377">
        <v>13.179350262</v>
      </c>
      <c r="P74" s="376">
        <v>184.69861988</v>
      </c>
      <c r="Q74" s="377">
        <v>29.477187963999999</v>
      </c>
      <c r="R74" s="376">
        <v>114.32959482</v>
      </c>
      <c r="S74" s="377">
        <v>32.092753563000002</v>
      </c>
      <c r="T74" s="376">
        <v>105.33224773000001</v>
      </c>
      <c r="U74" s="377">
        <v>10.840167884</v>
      </c>
      <c r="V74" s="376">
        <v>31.454692386000001</v>
      </c>
      <c r="W74" s="377">
        <v>6.9327863677000003</v>
      </c>
      <c r="X74" s="376">
        <v>83.190174237999997</v>
      </c>
      <c r="Y74" s="377">
        <v>16.831556057</v>
      </c>
      <c r="Z74" s="376">
        <v>55.634039047999998</v>
      </c>
      <c r="AA74" s="377">
        <v>18.687636189999999</v>
      </c>
      <c r="AB74" s="376">
        <v>95.442885204000007</v>
      </c>
      <c r="AC74" s="377">
        <v>195.87063096</v>
      </c>
      <c r="AD74" s="376">
        <v>3.4769098996999999</v>
      </c>
      <c r="AE74" s="377">
        <v>0.59373199109999997</v>
      </c>
      <c r="AF74" s="338">
        <v>4.0432552919000004</v>
      </c>
      <c r="AG74" s="378">
        <v>293.9893879</v>
      </c>
      <c r="AH74" s="338">
        <v>106.3803592</v>
      </c>
      <c r="AI74" s="378">
        <v>115.29450553</v>
      </c>
      <c r="AJ74" s="338">
        <v>16.635766743000001</v>
      </c>
      <c r="AK74" s="379">
        <v>4.4935285486999996</v>
      </c>
      <c r="AL74" s="472">
        <v>239</v>
      </c>
    </row>
    <row r="75" spans="1:38" x14ac:dyDescent="0.2">
      <c r="A75" s="380" t="s">
        <v>891</v>
      </c>
      <c r="B75" s="373" t="s">
        <v>892</v>
      </c>
      <c r="C75" s="374">
        <v>0.232971546</v>
      </c>
      <c r="D75" s="73">
        <v>31752</v>
      </c>
      <c r="E75" s="375">
        <v>1.2</v>
      </c>
      <c r="F75" s="376">
        <v>1138.1563831000001</v>
      </c>
      <c r="G75" s="338">
        <v>860.76593033999995</v>
      </c>
      <c r="H75" s="377">
        <v>277.39045271999998</v>
      </c>
      <c r="I75" s="376">
        <v>179.34103666999999</v>
      </c>
      <c r="J75" s="377">
        <v>7.2933124283000001</v>
      </c>
      <c r="K75" s="376">
        <v>226.82277246000001</v>
      </c>
      <c r="L75" s="377">
        <v>15.375744280999999</v>
      </c>
      <c r="M75" s="338">
        <v>110.50029523000001</v>
      </c>
      <c r="N75" s="376">
        <v>23.459006904999999</v>
      </c>
      <c r="O75" s="377">
        <v>4.0950569430000003</v>
      </c>
      <c r="P75" s="376">
        <v>88.730240585000004</v>
      </c>
      <c r="Q75" s="377">
        <v>13.415543516</v>
      </c>
      <c r="R75" s="376">
        <v>26.666045641</v>
      </c>
      <c r="S75" s="377">
        <v>7.9211533999999997</v>
      </c>
      <c r="T75" s="376">
        <v>23.398875827000001</v>
      </c>
      <c r="U75" s="377">
        <v>3.7892380347999999</v>
      </c>
      <c r="V75" s="376">
        <v>4.6310599327000004</v>
      </c>
      <c r="W75" s="377">
        <v>1.3462692015</v>
      </c>
      <c r="X75" s="376">
        <v>26.037452085000002</v>
      </c>
      <c r="Y75" s="377">
        <v>5.1293169780000003</v>
      </c>
      <c r="Z75" s="376">
        <v>72.310530814000003</v>
      </c>
      <c r="AA75" s="377">
        <v>21.793335609</v>
      </c>
      <c r="AB75" s="376">
        <v>31.265793995999999</v>
      </c>
      <c r="AC75" s="377">
        <v>58.363661733000001</v>
      </c>
      <c r="AD75" s="376">
        <v>1.0160277204999999</v>
      </c>
      <c r="AE75" s="377">
        <v>0.24499928269999999</v>
      </c>
      <c r="AF75" s="338">
        <v>2.6861713525000002</v>
      </c>
      <c r="AG75" s="378">
        <v>100.29125925</v>
      </c>
      <c r="AH75" s="338">
        <v>32.649408686000001</v>
      </c>
      <c r="AI75" s="378">
        <v>35.170763176999998</v>
      </c>
      <c r="AJ75" s="338">
        <v>12.980718885</v>
      </c>
      <c r="AK75" s="379">
        <v>1.4312924442999999</v>
      </c>
      <c r="AL75" s="472">
        <v>275</v>
      </c>
    </row>
    <row r="76" spans="1:38" x14ac:dyDescent="0.2">
      <c r="A76" s="380" t="s">
        <v>893</v>
      </c>
      <c r="B76" s="373" t="s">
        <v>894</v>
      </c>
      <c r="C76" s="374">
        <v>3.2855556398000001</v>
      </c>
      <c r="D76" s="73">
        <v>2103</v>
      </c>
      <c r="E76" s="375">
        <v>9.49</v>
      </c>
      <c r="F76" s="376">
        <v>16051.213924</v>
      </c>
      <c r="G76" s="338">
        <v>11860.894893000001</v>
      </c>
      <c r="H76" s="377">
        <v>4190.3190316</v>
      </c>
      <c r="I76" s="376">
        <v>1875.6371569999999</v>
      </c>
      <c r="J76" s="377">
        <v>93.238022158000007</v>
      </c>
      <c r="K76" s="376">
        <v>4297.9651688000004</v>
      </c>
      <c r="L76" s="377">
        <v>265.52012861999998</v>
      </c>
      <c r="M76" s="338">
        <v>1313.8812023</v>
      </c>
      <c r="N76" s="376">
        <v>399.79207451000002</v>
      </c>
      <c r="O76" s="377">
        <v>51.374541287</v>
      </c>
      <c r="P76" s="376">
        <v>479.04400666999999</v>
      </c>
      <c r="Q76" s="377">
        <v>81.993140291000003</v>
      </c>
      <c r="R76" s="376">
        <v>1023.6050208</v>
      </c>
      <c r="S76" s="377">
        <v>284.04798353000001</v>
      </c>
      <c r="T76" s="376">
        <v>310.36228383999998</v>
      </c>
      <c r="U76" s="377">
        <v>32.099254547999998</v>
      </c>
      <c r="V76" s="376">
        <v>1167.7053954</v>
      </c>
      <c r="W76" s="377">
        <v>257.13073695999998</v>
      </c>
      <c r="X76" s="376">
        <v>51.572946086999998</v>
      </c>
      <c r="Y76" s="377">
        <v>9.2433766728000002</v>
      </c>
      <c r="Z76" s="376">
        <v>30.765070238</v>
      </c>
      <c r="AA76" s="377">
        <v>10.622662288000001</v>
      </c>
      <c r="AB76" s="376">
        <v>433.07020166000001</v>
      </c>
      <c r="AC76" s="377">
        <v>835.89026913999999</v>
      </c>
      <c r="AD76" s="376">
        <v>12.768921996</v>
      </c>
      <c r="AE76" s="377">
        <v>2.373460873</v>
      </c>
      <c r="AF76" s="338">
        <v>11.640800454000001</v>
      </c>
      <c r="AG76" s="378">
        <v>1321.0459146999999</v>
      </c>
      <c r="AH76" s="338">
        <v>700.53672126000004</v>
      </c>
      <c r="AI76" s="378">
        <v>596.23461826000005</v>
      </c>
      <c r="AJ76" s="338">
        <v>77.300393103000005</v>
      </c>
      <c r="AK76" s="379">
        <v>24.752450915000001</v>
      </c>
      <c r="AL76" s="472">
        <v>169</v>
      </c>
    </row>
    <row r="77" spans="1:38" x14ac:dyDescent="0.2">
      <c r="A77" s="380" t="s">
        <v>895</v>
      </c>
      <c r="B77" s="373" t="s">
        <v>896</v>
      </c>
      <c r="C77" s="374">
        <v>1.0957467361</v>
      </c>
      <c r="D77" s="73">
        <v>4892</v>
      </c>
      <c r="E77" s="375">
        <v>3.21</v>
      </c>
      <c r="F77" s="376">
        <v>5353.1478981</v>
      </c>
      <c r="G77" s="338">
        <v>3986.3406786999999</v>
      </c>
      <c r="H77" s="377">
        <v>1366.8072193999999</v>
      </c>
      <c r="I77" s="376">
        <v>718.20036477999997</v>
      </c>
      <c r="J77" s="377">
        <v>34.246307250999998</v>
      </c>
      <c r="K77" s="376">
        <v>1385.3217638000001</v>
      </c>
      <c r="L77" s="377">
        <v>88.254001645000002</v>
      </c>
      <c r="M77" s="338">
        <v>451.73607363000002</v>
      </c>
      <c r="N77" s="376">
        <v>100.29106272999999</v>
      </c>
      <c r="O77" s="377">
        <v>14.074862334000001</v>
      </c>
      <c r="P77" s="376">
        <v>233.56599972999999</v>
      </c>
      <c r="Q77" s="377">
        <v>39.551451151000002</v>
      </c>
      <c r="R77" s="376">
        <v>314.59332519999998</v>
      </c>
      <c r="S77" s="377">
        <v>86.366968864</v>
      </c>
      <c r="T77" s="376">
        <v>96.212264935999997</v>
      </c>
      <c r="U77" s="377">
        <v>11.490816090999999</v>
      </c>
      <c r="V77" s="376">
        <v>265.92547022999997</v>
      </c>
      <c r="W77" s="377">
        <v>59.502149211000003</v>
      </c>
      <c r="X77" s="376">
        <v>31.909719392</v>
      </c>
      <c r="Y77" s="377">
        <v>7.3090178111000004</v>
      </c>
      <c r="Z77" s="376">
        <v>59.021524575999997</v>
      </c>
      <c r="AA77" s="377">
        <v>19.407671857</v>
      </c>
      <c r="AB77" s="376">
        <v>150.88680413</v>
      </c>
      <c r="AC77" s="377">
        <v>281.09905049000002</v>
      </c>
      <c r="AD77" s="376">
        <v>3.9828143128</v>
      </c>
      <c r="AE77" s="377">
        <v>0.94176175039999999</v>
      </c>
      <c r="AF77" s="338">
        <v>14.339262406</v>
      </c>
      <c r="AG77" s="378">
        <v>454.46474380000001</v>
      </c>
      <c r="AH77" s="338">
        <v>205.75940616</v>
      </c>
      <c r="AI77" s="378">
        <v>184.91182144000001</v>
      </c>
      <c r="AJ77" s="338">
        <v>32.575547546000003</v>
      </c>
      <c r="AK77" s="379">
        <v>7.2058708628000003</v>
      </c>
      <c r="AL77" s="472">
        <v>209</v>
      </c>
    </row>
    <row r="78" spans="1:38" x14ac:dyDescent="0.2">
      <c r="A78" s="380" t="s">
        <v>897</v>
      </c>
      <c r="B78" s="373" t="s">
        <v>898</v>
      </c>
      <c r="C78" s="374">
        <v>0.6205583308</v>
      </c>
      <c r="D78" s="73">
        <v>926</v>
      </c>
      <c r="E78" s="375">
        <v>1.55</v>
      </c>
      <c r="F78" s="376">
        <v>3031.6681901000002</v>
      </c>
      <c r="G78" s="338">
        <v>2392.5960829000001</v>
      </c>
      <c r="H78" s="377">
        <v>639.07210715999997</v>
      </c>
      <c r="I78" s="376">
        <v>323.08182919000001</v>
      </c>
      <c r="J78" s="377">
        <v>14.138188596000001</v>
      </c>
      <c r="K78" s="376">
        <v>532.65419485999996</v>
      </c>
      <c r="L78" s="377">
        <v>36.557174519</v>
      </c>
      <c r="M78" s="338">
        <v>206.93272662999999</v>
      </c>
      <c r="N78" s="376">
        <v>100.09995745000001</v>
      </c>
      <c r="O78" s="377">
        <v>9.0315770259000008</v>
      </c>
      <c r="P78" s="376">
        <v>157.12455617000001</v>
      </c>
      <c r="Q78" s="377">
        <v>22.929410382</v>
      </c>
      <c r="R78" s="376">
        <v>123.25812216999999</v>
      </c>
      <c r="S78" s="377">
        <v>38.114147760999998</v>
      </c>
      <c r="T78" s="376">
        <v>41.246924854</v>
      </c>
      <c r="U78" s="377">
        <v>5.9633187322000003</v>
      </c>
      <c r="V78" s="376">
        <v>183.56970196</v>
      </c>
      <c r="W78" s="377">
        <v>38.462112726999997</v>
      </c>
      <c r="X78" s="376">
        <v>22.271840817000001</v>
      </c>
      <c r="Y78" s="377">
        <v>3.534783054</v>
      </c>
      <c r="Z78" s="376">
        <v>66.190520769000003</v>
      </c>
      <c r="AA78" s="377">
        <v>21.369796227999998</v>
      </c>
      <c r="AB78" s="376">
        <v>149.36807797</v>
      </c>
      <c r="AC78" s="377">
        <v>127.24993622</v>
      </c>
      <c r="AD78" s="376">
        <v>1.3530561404000001</v>
      </c>
      <c r="AE78" s="377">
        <v>0.28512796219999997</v>
      </c>
      <c r="AF78" s="338">
        <v>2.1795667365</v>
      </c>
      <c r="AG78" s="378">
        <v>213.16778131999999</v>
      </c>
      <c r="AH78" s="338">
        <v>80.821070457999994</v>
      </c>
      <c r="AI78" s="378">
        <v>87.506979209999997</v>
      </c>
      <c r="AJ78" s="338">
        <v>412.88688493000001</v>
      </c>
      <c r="AK78" s="379">
        <v>10.318825211</v>
      </c>
      <c r="AL78" s="472">
        <v>178</v>
      </c>
    </row>
    <row r="79" spans="1:38" x14ac:dyDescent="0.2">
      <c r="A79" s="380" t="s">
        <v>899</v>
      </c>
      <c r="B79" s="373" t="s">
        <v>900</v>
      </c>
      <c r="C79" s="374">
        <v>1.7193995163</v>
      </c>
      <c r="D79" s="73">
        <v>416</v>
      </c>
      <c r="E79" s="375">
        <v>5.0599999999999996</v>
      </c>
      <c r="F79" s="376">
        <v>8399.9336741000006</v>
      </c>
      <c r="G79" s="338">
        <v>6349.6978061</v>
      </c>
      <c r="H79" s="377">
        <v>2050.2358680000002</v>
      </c>
      <c r="I79" s="376">
        <v>1093.6670409000001</v>
      </c>
      <c r="J79" s="377">
        <v>46.863366612999997</v>
      </c>
      <c r="K79" s="376">
        <v>2101.4420676</v>
      </c>
      <c r="L79" s="377">
        <v>127.24812421999999</v>
      </c>
      <c r="M79" s="338">
        <v>723.98299333</v>
      </c>
      <c r="N79" s="376">
        <v>155.67965784</v>
      </c>
      <c r="O79" s="377">
        <v>17.915635098999999</v>
      </c>
      <c r="P79" s="376">
        <v>302.82664890000001</v>
      </c>
      <c r="Q79" s="377">
        <v>55.37726713</v>
      </c>
      <c r="R79" s="376">
        <v>553.81356141000003</v>
      </c>
      <c r="S79" s="377">
        <v>143.92044881000001</v>
      </c>
      <c r="T79" s="376">
        <v>161.99844081000001</v>
      </c>
      <c r="U79" s="377">
        <v>16.903469517000001</v>
      </c>
      <c r="V79" s="376">
        <v>514.18895549000001</v>
      </c>
      <c r="W79" s="377">
        <v>110.40266796</v>
      </c>
      <c r="X79" s="376">
        <v>92.290210935000005</v>
      </c>
      <c r="Y79" s="377">
        <v>21.699147784000001</v>
      </c>
      <c r="Z79" s="376">
        <v>26.144698558000002</v>
      </c>
      <c r="AA79" s="377">
        <v>11.433985673</v>
      </c>
      <c r="AB79" s="376">
        <v>261.48633845000001</v>
      </c>
      <c r="AC79" s="377">
        <v>437.42038571000001</v>
      </c>
      <c r="AD79" s="376">
        <v>3.8578163317</v>
      </c>
      <c r="AE79" s="377">
        <v>0.45819079569999999</v>
      </c>
      <c r="AF79" s="338">
        <v>2.7407594447000001</v>
      </c>
      <c r="AG79" s="378">
        <v>699.40946827000005</v>
      </c>
      <c r="AH79" s="338">
        <v>299.31846849999999</v>
      </c>
      <c r="AI79" s="378">
        <v>268.33856651000002</v>
      </c>
      <c r="AJ79" s="338">
        <v>137.31135925000001</v>
      </c>
      <c r="AK79" s="379">
        <v>11.793932202000001</v>
      </c>
      <c r="AL79" s="472">
        <v>121</v>
      </c>
    </row>
    <row r="80" spans="1:38" x14ac:dyDescent="0.2">
      <c r="A80" s="380" t="s">
        <v>901</v>
      </c>
      <c r="B80" s="373" t="s">
        <v>902</v>
      </c>
      <c r="C80" s="374">
        <v>0.55316171629999999</v>
      </c>
      <c r="D80" s="73">
        <v>1645</v>
      </c>
      <c r="E80" s="375">
        <v>1.63</v>
      </c>
      <c r="F80" s="376">
        <v>2702.4095818999999</v>
      </c>
      <c r="G80" s="338">
        <v>2037.3683553999999</v>
      </c>
      <c r="H80" s="377">
        <v>665.04122654000003</v>
      </c>
      <c r="I80" s="376">
        <v>429.33236341000003</v>
      </c>
      <c r="J80" s="377">
        <v>17.400731979</v>
      </c>
      <c r="K80" s="376">
        <v>593.32682317000001</v>
      </c>
      <c r="L80" s="377">
        <v>43.562959278999998</v>
      </c>
      <c r="M80" s="338">
        <v>241.76922711</v>
      </c>
      <c r="N80" s="376">
        <v>31.330811114999999</v>
      </c>
      <c r="O80" s="377">
        <v>5.4049414783999996</v>
      </c>
      <c r="P80" s="376">
        <v>103.990657</v>
      </c>
      <c r="Q80" s="377">
        <v>19.190445913000001</v>
      </c>
      <c r="R80" s="376">
        <v>128.91927171</v>
      </c>
      <c r="S80" s="377">
        <v>35.515488394000002</v>
      </c>
      <c r="T80" s="376">
        <v>39.963601609999998</v>
      </c>
      <c r="U80" s="377">
        <v>5.9657919148999996</v>
      </c>
      <c r="V80" s="376">
        <v>77.419506749000007</v>
      </c>
      <c r="W80" s="377">
        <v>17.40706282</v>
      </c>
      <c r="X80" s="376">
        <v>79.313215381000006</v>
      </c>
      <c r="Y80" s="377">
        <v>17.710708001</v>
      </c>
      <c r="Z80" s="376">
        <v>55.509148289000002</v>
      </c>
      <c r="AA80" s="377">
        <v>17.516348556000001</v>
      </c>
      <c r="AB80" s="376">
        <v>93.185316987999997</v>
      </c>
      <c r="AC80" s="377">
        <v>150.10456586000001</v>
      </c>
      <c r="AD80" s="376">
        <v>0.86677977080000002</v>
      </c>
      <c r="AE80" s="377">
        <v>0.19655358910000001</v>
      </c>
      <c r="AF80" s="338">
        <v>1.0735391003000001</v>
      </c>
      <c r="AG80" s="378">
        <v>200.41200759</v>
      </c>
      <c r="AH80" s="338">
        <v>85.598231612999996</v>
      </c>
      <c r="AI80" s="378">
        <v>84.500616248</v>
      </c>
      <c r="AJ80" s="338">
        <v>123.04905582000001</v>
      </c>
      <c r="AK80" s="379">
        <v>2.8738114863000002</v>
      </c>
      <c r="AL80" s="472">
        <v>192</v>
      </c>
    </row>
    <row r="81" spans="1:38" x14ac:dyDescent="0.2">
      <c r="A81" s="380" t="s">
        <v>903</v>
      </c>
      <c r="B81" s="373" t="s">
        <v>904</v>
      </c>
      <c r="C81" s="374">
        <v>0.84736803260000004</v>
      </c>
      <c r="D81" s="73">
        <v>3265</v>
      </c>
      <c r="E81" s="375">
        <v>3</v>
      </c>
      <c r="F81" s="376">
        <v>4139.7215736999997</v>
      </c>
      <c r="G81" s="338">
        <v>3053.4445194</v>
      </c>
      <c r="H81" s="377">
        <v>1086.2770542000001</v>
      </c>
      <c r="I81" s="376">
        <v>628.40185192000001</v>
      </c>
      <c r="J81" s="377">
        <v>25.704336949000002</v>
      </c>
      <c r="K81" s="376">
        <v>994.71010193999996</v>
      </c>
      <c r="L81" s="377">
        <v>64.681321655999994</v>
      </c>
      <c r="M81" s="338">
        <v>427.70949708000001</v>
      </c>
      <c r="N81" s="376">
        <v>98.149410392999997</v>
      </c>
      <c r="O81" s="377">
        <v>13.779846377</v>
      </c>
      <c r="P81" s="376">
        <v>151.76839365000001</v>
      </c>
      <c r="Q81" s="377">
        <v>25.241450911000001</v>
      </c>
      <c r="R81" s="376">
        <v>255.9644471</v>
      </c>
      <c r="S81" s="377">
        <v>69.082241680999999</v>
      </c>
      <c r="T81" s="376">
        <v>78.474918356000003</v>
      </c>
      <c r="U81" s="377">
        <v>11.465153190000001</v>
      </c>
      <c r="V81" s="376">
        <v>84.327836708000007</v>
      </c>
      <c r="W81" s="377">
        <v>20.951299778999999</v>
      </c>
      <c r="X81" s="376">
        <v>8.2108875265000005</v>
      </c>
      <c r="Y81" s="377">
        <v>1.5876056527</v>
      </c>
      <c r="Z81" s="376">
        <v>70.849329749999995</v>
      </c>
      <c r="AA81" s="377">
        <v>25.101684510999998</v>
      </c>
      <c r="AB81" s="376">
        <v>122.07991955</v>
      </c>
      <c r="AC81" s="377">
        <v>245.69672433</v>
      </c>
      <c r="AD81" s="376">
        <v>4.1553435726999997</v>
      </c>
      <c r="AE81" s="377">
        <v>0.73343396849999998</v>
      </c>
      <c r="AF81" s="338">
        <v>4.0656581993999996</v>
      </c>
      <c r="AG81" s="378">
        <v>357.82679079000002</v>
      </c>
      <c r="AH81" s="338">
        <v>136.97369868999999</v>
      </c>
      <c r="AI81" s="378">
        <v>152.13883885000001</v>
      </c>
      <c r="AJ81" s="338">
        <v>51.890729841999999</v>
      </c>
      <c r="AK81" s="379">
        <v>7.9988207353999998</v>
      </c>
      <c r="AL81" s="472">
        <v>231</v>
      </c>
    </row>
    <row r="82" spans="1:38" x14ac:dyDescent="0.2">
      <c r="A82" s="380" t="s">
        <v>905</v>
      </c>
      <c r="B82" s="373" t="s">
        <v>906</v>
      </c>
      <c r="C82" s="374">
        <v>0.19243112500000001</v>
      </c>
      <c r="D82" s="73">
        <v>22513</v>
      </c>
      <c r="E82" s="375">
        <v>1.08</v>
      </c>
      <c r="F82" s="376">
        <v>940.10069906000001</v>
      </c>
      <c r="G82" s="338">
        <v>717.00439494</v>
      </c>
      <c r="H82" s="377">
        <v>223.09630412999999</v>
      </c>
      <c r="I82" s="376">
        <v>156.66983182999999</v>
      </c>
      <c r="J82" s="377">
        <v>5.7777338737999999</v>
      </c>
      <c r="K82" s="376">
        <v>168.83387268999999</v>
      </c>
      <c r="L82" s="377">
        <v>12.119774649</v>
      </c>
      <c r="M82" s="338">
        <v>88.813905624</v>
      </c>
      <c r="N82" s="376">
        <v>8.4949585030999994</v>
      </c>
      <c r="O82" s="377">
        <v>1.2654156212000001</v>
      </c>
      <c r="P82" s="376">
        <v>59.759427125999999</v>
      </c>
      <c r="Q82" s="377">
        <v>9.8138678556999999</v>
      </c>
      <c r="R82" s="376">
        <v>36.731048543</v>
      </c>
      <c r="S82" s="377">
        <v>10.436286357</v>
      </c>
      <c r="T82" s="376">
        <v>12.623727880000001</v>
      </c>
      <c r="U82" s="377">
        <v>2.8384166691999999</v>
      </c>
      <c r="V82" s="376">
        <v>13.778524951</v>
      </c>
      <c r="W82" s="377">
        <v>3.2832582262000001</v>
      </c>
      <c r="X82" s="376">
        <v>3.3930250858000002</v>
      </c>
      <c r="Y82" s="377">
        <v>0.74727335610000001</v>
      </c>
      <c r="Z82" s="376">
        <v>77.258019832000002</v>
      </c>
      <c r="AA82" s="377">
        <v>21.992587126</v>
      </c>
      <c r="AB82" s="376">
        <v>31.195115372</v>
      </c>
      <c r="AC82" s="377">
        <v>46.184076980999997</v>
      </c>
      <c r="AD82" s="376">
        <v>0.24955543529999999</v>
      </c>
      <c r="AE82" s="377">
        <v>7.2649129399999998E-2</v>
      </c>
      <c r="AF82" s="338">
        <v>0.4078714168</v>
      </c>
      <c r="AG82" s="378">
        <v>73.428812919999999</v>
      </c>
      <c r="AH82" s="338">
        <v>26.081577336999999</v>
      </c>
      <c r="AI82" s="378">
        <v>30.619446804999999</v>
      </c>
      <c r="AJ82" s="338">
        <v>35.439206247999998</v>
      </c>
      <c r="AK82" s="379">
        <v>1.7914316158000001</v>
      </c>
      <c r="AL82" s="472">
        <v>280</v>
      </c>
    </row>
    <row r="83" spans="1:38" x14ac:dyDescent="0.2">
      <c r="A83" s="380" t="s">
        <v>907</v>
      </c>
      <c r="B83" s="373" t="s">
        <v>908</v>
      </c>
      <c r="C83" s="374">
        <v>2.0730523984000002</v>
      </c>
      <c r="D83" s="73">
        <v>8452</v>
      </c>
      <c r="E83" s="375">
        <v>6.21</v>
      </c>
      <c r="F83" s="376">
        <v>10127.665202</v>
      </c>
      <c r="G83" s="338">
        <v>7538.0455130999999</v>
      </c>
      <c r="H83" s="377">
        <v>2589.6196891</v>
      </c>
      <c r="I83" s="376">
        <v>1361.1884884000001</v>
      </c>
      <c r="J83" s="377">
        <v>62.535340335000001</v>
      </c>
      <c r="K83" s="376">
        <v>2467.1606351</v>
      </c>
      <c r="L83" s="377">
        <v>168.26044589</v>
      </c>
      <c r="M83" s="338">
        <v>890.46249935000003</v>
      </c>
      <c r="N83" s="376">
        <v>289.68490166999999</v>
      </c>
      <c r="O83" s="377">
        <v>41.910748970999997</v>
      </c>
      <c r="P83" s="376">
        <v>598.17830056000003</v>
      </c>
      <c r="Q83" s="377">
        <v>85.736229742000006</v>
      </c>
      <c r="R83" s="376">
        <v>557.77787994000005</v>
      </c>
      <c r="S83" s="377">
        <v>150.18903859</v>
      </c>
      <c r="T83" s="376">
        <v>241.37886538000001</v>
      </c>
      <c r="U83" s="377">
        <v>25.491637128000001</v>
      </c>
      <c r="V83" s="376">
        <v>230.65781429</v>
      </c>
      <c r="W83" s="377">
        <v>56.422247157999998</v>
      </c>
      <c r="X83" s="376">
        <v>150.56187908000001</v>
      </c>
      <c r="Y83" s="377">
        <v>32.369931934999997</v>
      </c>
      <c r="Z83" s="376">
        <v>33.800284267999999</v>
      </c>
      <c r="AA83" s="377">
        <v>11.806205144</v>
      </c>
      <c r="AB83" s="376">
        <v>335.13007526000001</v>
      </c>
      <c r="AC83" s="377">
        <v>573.22049000000004</v>
      </c>
      <c r="AD83" s="376">
        <v>16.189484509</v>
      </c>
      <c r="AE83" s="377">
        <v>4.7256954181999999</v>
      </c>
      <c r="AF83" s="338">
        <v>63.787042102999997</v>
      </c>
      <c r="AG83" s="378">
        <v>843.06745977000003</v>
      </c>
      <c r="AH83" s="338">
        <v>410.34721704999998</v>
      </c>
      <c r="AI83" s="378">
        <v>350.99289621999998</v>
      </c>
      <c r="AJ83" s="338">
        <v>59.13445797</v>
      </c>
      <c r="AK83" s="379">
        <v>15.497010972</v>
      </c>
      <c r="AL83" s="472">
        <v>235</v>
      </c>
    </row>
    <row r="84" spans="1:38" x14ac:dyDescent="0.2">
      <c r="A84" s="380" t="s">
        <v>909</v>
      </c>
      <c r="B84" s="373" t="s">
        <v>910</v>
      </c>
      <c r="C84" s="374">
        <v>0.68629005970000001</v>
      </c>
      <c r="D84" s="73">
        <v>16638</v>
      </c>
      <c r="E84" s="375">
        <v>2.3199999999999998</v>
      </c>
      <c r="F84" s="376">
        <v>3352.7931865</v>
      </c>
      <c r="G84" s="338">
        <v>2511.4469611</v>
      </c>
      <c r="H84" s="377">
        <v>841.34622537999996</v>
      </c>
      <c r="I84" s="376">
        <v>475.24668824000003</v>
      </c>
      <c r="J84" s="377">
        <v>22.108575144</v>
      </c>
      <c r="K84" s="376">
        <v>761.74116774000004</v>
      </c>
      <c r="L84" s="377">
        <v>58.160400932000002</v>
      </c>
      <c r="M84" s="338">
        <v>321.20565538</v>
      </c>
      <c r="N84" s="376">
        <v>98.691353438999997</v>
      </c>
      <c r="O84" s="377">
        <v>11.034186125</v>
      </c>
      <c r="P84" s="376">
        <v>199.45808905999999</v>
      </c>
      <c r="Q84" s="377">
        <v>32.253601672000002</v>
      </c>
      <c r="R84" s="376">
        <v>184.43045028</v>
      </c>
      <c r="S84" s="377">
        <v>49.328154998000002</v>
      </c>
      <c r="T84" s="376">
        <v>79.512868475999994</v>
      </c>
      <c r="U84" s="377">
        <v>9.3009308849999996</v>
      </c>
      <c r="V84" s="376">
        <v>15.156887229000001</v>
      </c>
      <c r="W84" s="377">
        <v>4.1591319588999998</v>
      </c>
      <c r="X84" s="376">
        <v>88.819731912999998</v>
      </c>
      <c r="Y84" s="377">
        <v>14.636847991</v>
      </c>
      <c r="Z84" s="376">
        <v>53.059010976000003</v>
      </c>
      <c r="AA84" s="377">
        <v>17.296428863999999</v>
      </c>
      <c r="AB84" s="376">
        <v>100.01106656</v>
      </c>
      <c r="AC84" s="377">
        <v>180.59845479000001</v>
      </c>
      <c r="AD84" s="376">
        <v>6.7250838339000003</v>
      </c>
      <c r="AE84" s="377">
        <v>1.6422277784999999</v>
      </c>
      <c r="AF84" s="338">
        <v>18.714018364000001</v>
      </c>
      <c r="AG84" s="378">
        <v>292.60601729000001</v>
      </c>
      <c r="AH84" s="338">
        <v>115.68283273</v>
      </c>
      <c r="AI84" s="378">
        <v>106.31752659999999</v>
      </c>
      <c r="AJ84" s="338">
        <v>28.850295608</v>
      </c>
      <c r="AK84" s="379">
        <v>6.0455015994999997</v>
      </c>
      <c r="AL84" s="472">
        <v>282</v>
      </c>
    </row>
    <row r="85" spans="1:38" x14ac:dyDescent="0.2">
      <c r="A85" s="380" t="s">
        <v>911</v>
      </c>
      <c r="B85" s="373" t="s">
        <v>912</v>
      </c>
      <c r="C85" s="374">
        <v>5.1484925345999999</v>
      </c>
      <c r="D85" s="73">
        <v>792</v>
      </c>
      <c r="E85" s="375">
        <v>13.56</v>
      </c>
      <c r="F85" s="376">
        <v>25152.383376999998</v>
      </c>
      <c r="G85" s="338">
        <v>18438.32517</v>
      </c>
      <c r="H85" s="377">
        <v>6714.0582075000002</v>
      </c>
      <c r="I85" s="376">
        <v>2793.4526725000001</v>
      </c>
      <c r="J85" s="377">
        <v>124.04624075</v>
      </c>
      <c r="K85" s="376">
        <v>6870.6861534999998</v>
      </c>
      <c r="L85" s="377">
        <v>414.19396927999998</v>
      </c>
      <c r="M85" s="338">
        <v>2144.2255291000001</v>
      </c>
      <c r="N85" s="376">
        <v>549.14046178000001</v>
      </c>
      <c r="O85" s="377">
        <v>82.123171196000001</v>
      </c>
      <c r="P85" s="376">
        <v>439.44524866</v>
      </c>
      <c r="Q85" s="377">
        <v>70.959981726999999</v>
      </c>
      <c r="R85" s="376">
        <v>1283.4982281</v>
      </c>
      <c r="S85" s="377">
        <v>386.9960572</v>
      </c>
      <c r="T85" s="376">
        <v>832.21353112999998</v>
      </c>
      <c r="U85" s="377">
        <v>83.598561414000002</v>
      </c>
      <c r="V85" s="376">
        <v>1862.2830452999999</v>
      </c>
      <c r="W85" s="377">
        <v>416.11337474999999</v>
      </c>
      <c r="X85" s="376">
        <v>152.80499298000001</v>
      </c>
      <c r="Y85" s="377">
        <v>36.166123034000002</v>
      </c>
      <c r="Z85" s="376">
        <v>29.007749073999999</v>
      </c>
      <c r="AA85" s="377">
        <v>7.8251120100999998</v>
      </c>
      <c r="AB85" s="376">
        <v>874.59192324000003</v>
      </c>
      <c r="AC85" s="377">
        <v>1415.6702217</v>
      </c>
      <c r="AD85" s="376">
        <v>37.049720706999999</v>
      </c>
      <c r="AE85" s="377">
        <v>7.3735062651999996</v>
      </c>
      <c r="AF85" s="338">
        <v>15.985374155000001</v>
      </c>
      <c r="AG85" s="378">
        <v>1783.0418639</v>
      </c>
      <c r="AH85" s="338">
        <v>1064.2252682000001</v>
      </c>
      <c r="AI85" s="378">
        <v>1230.9607403</v>
      </c>
      <c r="AJ85" s="338">
        <v>111.26023719</v>
      </c>
      <c r="AK85" s="379">
        <v>33.444318299000003</v>
      </c>
      <c r="AL85" s="472">
        <v>125</v>
      </c>
    </row>
    <row r="86" spans="1:38" x14ac:dyDescent="0.2">
      <c r="A86" s="380" t="s">
        <v>913</v>
      </c>
      <c r="B86" s="373" t="s">
        <v>914</v>
      </c>
      <c r="C86" s="374">
        <v>1.8138633714000001</v>
      </c>
      <c r="D86" s="73">
        <v>747</v>
      </c>
      <c r="E86" s="375">
        <v>5.08</v>
      </c>
      <c r="F86" s="376">
        <v>8861.4262533000001</v>
      </c>
      <c r="G86" s="338">
        <v>6688.8180935999999</v>
      </c>
      <c r="H86" s="377">
        <v>2172.6081597000002</v>
      </c>
      <c r="I86" s="376">
        <v>1085.2254327999999</v>
      </c>
      <c r="J86" s="377">
        <v>45.514614803999997</v>
      </c>
      <c r="K86" s="376">
        <v>2365.9126409</v>
      </c>
      <c r="L86" s="377">
        <v>151.93500090000001</v>
      </c>
      <c r="M86" s="338">
        <v>830.21723449000001</v>
      </c>
      <c r="N86" s="376">
        <v>195.21881281</v>
      </c>
      <c r="O86" s="377">
        <v>23.566877310999999</v>
      </c>
      <c r="P86" s="376">
        <v>166.50715406</v>
      </c>
      <c r="Q86" s="377">
        <v>26.991908753000001</v>
      </c>
      <c r="R86" s="376">
        <v>342.67140023000002</v>
      </c>
      <c r="S86" s="377">
        <v>104.19398552</v>
      </c>
      <c r="T86" s="376">
        <v>273.10632452999999</v>
      </c>
      <c r="U86" s="377">
        <v>36.956894120000001</v>
      </c>
      <c r="V86" s="376">
        <v>359.87063638000001</v>
      </c>
      <c r="W86" s="377">
        <v>79.870354391000006</v>
      </c>
      <c r="X86" s="376">
        <v>192.51775859</v>
      </c>
      <c r="Y86" s="377">
        <v>42.230323151</v>
      </c>
      <c r="Z86" s="376">
        <v>15.873719552000001</v>
      </c>
      <c r="AA86" s="377">
        <v>7.6657293066000003</v>
      </c>
      <c r="AB86" s="376">
        <v>342.90856368999999</v>
      </c>
      <c r="AC86" s="377">
        <v>461.09650730999999</v>
      </c>
      <c r="AD86" s="376">
        <v>7.5416057282000004</v>
      </c>
      <c r="AE86" s="377">
        <v>1.3068030736</v>
      </c>
      <c r="AF86" s="338">
        <v>21.868058592000001</v>
      </c>
      <c r="AG86" s="378">
        <v>680.67728652999995</v>
      </c>
      <c r="AH86" s="338">
        <v>371.55017250999998</v>
      </c>
      <c r="AI86" s="378">
        <v>348.41246088000003</v>
      </c>
      <c r="AJ86" s="338">
        <v>268.28018116999999</v>
      </c>
      <c r="AK86" s="379">
        <v>11.737811251</v>
      </c>
      <c r="AL86" s="472">
        <v>151</v>
      </c>
    </row>
    <row r="87" spans="1:38" x14ac:dyDescent="0.2">
      <c r="A87" s="380" t="s">
        <v>915</v>
      </c>
      <c r="B87" s="373" t="s">
        <v>916</v>
      </c>
      <c r="C87" s="374">
        <v>1.1570519669999999</v>
      </c>
      <c r="D87" s="73">
        <v>661</v>
      </c>
      <c r="E87" s="375">
        <v>3.13</v>
      </c>
      <c r="F87" s="376">
        <v>5652.6477345000003</v>
      </c>
      <c r="G87" s="338">
        <v>4127.9208541999997</v>
      </c>
      <c r="H87" s="377">
        <v>1524.7268802999999</v>
      </c>
      <c r="I87" s="376">
        <v>796.37941780000006</v>
      </c>
      <c r="J87" s="377">
        <v>38.501779259000003</v>
      </c>
      <c r="K87" s="376">
        <v>1319.2901363000001</v>
      </c>
      <c r="L87" s="377">
        <v>100.14680518</v>
      </c>
      <c r="M87" s="338">
        <v>549.54106001000002</v>
      </c>
      <c r="N87" s="376">
        <v>108.17548619999999</v>
      </c>
      <c r="O87" s="377">
        <v>14.040993383</v>
      </c>
      <c r="P87" s="376">
        <v>92.617063924000007</v>
      </c>
      <c r="Q87" s="377">
        <v>15.632698789999999</v>
      </c>
      <c r="R87" s="376">
        <v>161.00961716</v>
      </c>
      <c r="S87" s="377">
        <v>49.996315191000001</v>
      </c>
      <c r="T87" s="376">
        <v>202.82714661</v>
      </c>
      <c r="U87" s="377">
        <v>23.357410527999999</v>
      </c>
      <c r="V87" s="376">
        <v>161.99763974999999</v>
      </c>
      <c r="W87" s="377">
        <v>44.495870537000002</v>
      </c>
      <c r="X87" s="376">
        <v>318.91743378000001</v>
      </c>
      <c r="Y87" s="377">
        <v>74.900258981999997</v>
      </c>
      <c r="Z87" s="376">
        <v>59.180105558000001</v>
      </c>
      <c r="AA87" s="377">
        <v>41.907312380999997</v>
      </c>
      <c r="AB87" s="376">
        <v>168.11639441</v>
      </c>
      <c r="AC87" s="377">
        <v>350.67972469</v>
      </c>
      <c r="AD87" s="376">
        <v>25.023951274000002</v>
      </c>
      <c r="AE87" s="377">
        <v>4.6522565219000001</v>
      </c>
      <c r="AF87" s="338">
        <v>11.761067042000001</v>
      </c>
      <c r="AG87" s="378">
        <v>435.10329063</v>
      </c>
      <c r="AH87" s="338">
        <v>164.75566286</v>
      </c>
      <c r="AI87" s="378">
        <v>240.91747129000001</v>
      </c>
      <c r="AJ87" s="338">
        <v>71.360691136</v>
      </c>
      <c r="AK87" s="379">
        <v>7.3626733555000001</v>
      </c>
      <c r="AL87" s="472">
        <v>133</v>
      </c>
    </row>
    <row r="88" spans="1:38" x14ac:dyDescent="0.2">
      <c r="A88" s="380" t="s">
        <v>917</v>
      </c>
      <c r="B88" s="373" t="s">
        <v>918</v>
      </c>
      <c r="C88" s="374">
        <v>6.0399184084000002</v>
      </c>
      <c r="D88" s="73">
        <v>459</v>
      </c>
      <c r="E88" s="375">
        <v>15.37</v>
      </c>
      <c r="F88" s="376">
        <v>29507.344598</v>
      </c>
      <c r="G88" s="338">
        <v>21828.150986000001</v>
      </c>
      <c r="H88" s="377">
        <v>7679.193612</v>
      </c>
      <c r="I88" s="376">
        <v>3224.3712249999999</v>
      </c>
      <c r="J88" s="377">
        <v>165.29094406999999</v>
      </c>
      <c r="K88" s="376">
        <v>7625.2698210999997</v>
      </c>
      <c r="L88" s="377">
        <v>471.14746609000002</v>
      </c>
      <c r="M88" s="338">
        <v>2610.3523064999999</v>
      </c>
      <c r="N88" s="376">
        <v>718.24244271999999</v>
      </c>
      <c r="O88" s="377">
        <v>120.33841232</v>
      </c>
      <c r="P88" s="376">
        <v>788.63652471</v>
      </c>
      <c r="Q88" s="377">
        <v>135.73682392000001</v>
      </c>
      <c r="R88" s="376">
        <v>2157.0893123999999</v>
      </c>
      <c r="S88" s="377">
        <v>575.86293218000003</v>
      </c>
      <c r="T88" s="376">
        <v>841.17595219999998</v>
      </c>
      <c r="U88" s="377">
        <v>71.303917381000005</v>
      </c>
      <c r="V88" s="376">
        <v>1158.6905882000001</v>
      </c>
      <c r="W88" s="377">
        <v>267.34939099000002</v>
      </c>
      <c r="X88" s="376">
        <v>173.91400480999999</v>
      </c>
      <c r="Y88" s="377">
        <v>46.368819107</v>
      </c>
      <c r="Z88" s="376">
        <v>20.247221486000001</v>
      </c>
      <c r="AA88" s="377">
        <v>6.6792195926</v>
      </c>
      <c r="AB88" s="376">
        <v>1089.0587464</v>
      </c>
      <c r="AC88" s="377">
        <v>1671.1452199</v>
      </c>
      <c r="AD88" s="376">
        <v>109.27665195</v>
      </c>
      <c r="AE88" s="377">
        <v>14.417309268</v>
      </c>
      <c r="AF88" s="338">
        <v>133.06857349000001</v>
      </c>
      <c r="AG88" s="378">
        <v>2453.6673572999998</v>
      </c>
      <c r="AH88" s="338">
        <v>1317.5276369000001</v>
      </c>
      <c r="AI88" s="378">
        <v>1119.4631062999999</v>
      </c>
      <c r="AJ88" s="338">
        <v>402.77606109999999</v>
      </c>
      <c r="AK88" s="379">
        <v>18.876610266</v>
      </c>
      <c r="AL88" s="472">
        <v>91</v>
      </c>
    </row>
    <row r="89" spans="1:38" x14ac:dyDescent="0.2">
      <c r="A89" s="380" t="s">
        <v>919</v>
      </c>
      <c r="B89" s="373" t="s">
        <v>920</v>
      </c>
      <c r="C89" s="374">
        <v>2.5025938743</v>
      </c>
      <c r="D89" s="73">
        <v>517</v>
      </c>
      <c r="E89" s="375">
        <v>6.21</v>
      </c>
      <c r="F89" s="376">
        <v>12226.141951</v>
      </c>
      <c r="G89" s="338">
        <v>9164.8286021000004</v>
      </c>
      <c r="H89" s="377">
        <v>3061.3133492000002</v>
      </c>
      <c r="I89" s="376">
        <v>1418.5467903000001</v>
      </c>
      <c r="J89" s="377">
        <v>72.281817754000002</v>
      </c>
      <c r="K89" s="376">
        <v>2962.6432223000002</v>
      </c>
      <c r="L89" s="377">
        <v>208.48164180000001</v>
      </c>
      <c r="M89" s="338">
        <v>1041.3067607999999</v>
      </c>
      <c r="N89" s="376">
        <v>221.41513058000001</v>
      </c>
      <c r="O89" s="377">
        <v>31.646566247999999</v>
      </c>
      <c r="P89" s="376">
        <v>473.71586595000002</v>
      </c>
      <c r="Q89" s="377">
        <v>79.079353902999998</v>
      </c>
      <c r="R89" s="376">
        <v>893.96400534999998</v>
      </c>
      <c r="S89" s="377">
        <v>191.80197204000001</v>
      </c>
      <c r="T89" s="376">
        <v>254.508892</v>
      </c>
      <c r="U89" s="377">
        <v>23.266105597999999</v>
      </c>
      <c r="V89" s="376">
        <v>188.69218146</v>
      </c>
      <c r="W89" s="377">
        <v>40.928299191000001</v>
      </c>
      <c r="X89" s="376">
        <v>119.60994387</v>
      </c>
      <c r="Y89" s="377">
        <v>28.727464784999999</v>
      </c>
      <c r="Z89" s="376">
        <v>23.970400477999998</v>
      </c>
      <c r="AA89" s="377">
        <v>8.5232631914999999</v>
      </c>
      <c r="AB89" s="376">
        <v>484.06195606</v>
      </c>
      <c r="AC89" s="377">
        <v>684.84182852000004</v>
      </c>
      <c r="AD89" s="376">
        <v>173.41784718</v>
      </c>
      <c r="AE89" s="377">
        <v>38.811979444999999</v>
      </c>
      <c r="AF89" s="338">
        <v>171.05712198000001</v>
      </c>
      <c r="AG89" s="378">
        <v>1021.1393622000001</v>
      </c>
      <c r="AH89" s="338">
        <v>492.11968561999998</v>
      </c>
      <c r="AI89" s="378">
        <v>484.07506224000002</v>
      </c>
      <c r="AJ89" s="338">
        <v>381.8860105</v>
      </c>
      <c r="AK89" s="379">
        <v>11.621419956</v>
      </c>
      <c r="AL89" s="472">
        <v>125</v>
      </c>
    </row>
    <row r="90" spans="1:38" x14ac:dyDescent="0.2">
      <c r="A90" s="380" t="s">
        <v>921</v>
      </c>
      <c r="B90" s="373" t="s">
        <v>922</v>
      </c>
      <c r="C90" s="374">
        <v>1.2471620711</v>
      </c>
      <c r="D90" s="73">
        <v>566</v>
      </c>
      <c r="E90" s="375">
        <v>3.25</v>
      </c>
      <c r="F90" s="376">
        <v>6092.8705508000003</v>
      </c>
      <c r="G90" s="338">
        <v>4623.4969732999998</v>
      </c>
      <c r="H90" s="377">
        <v>1469.3735775</v>
      </c>
      <c r="I90" s="376">
        <v>637.94739373000004</v>
      </c>
      <c r="J90" s="377">
        <v>36.821978018999999</v>
      </c>
      <c r="K90" s="376">
        <v>1515.9238284999999</v>
      </c>
      <c r="L90" s="377">
        <v>108.83207299999999</v>
      </c>
      <c r="M90" s="338">
        <v>520.90376873000002</v>
      </c>
      <c r="N90" s="376">
        <v>99.620308889</v>
      </c>
      <c r="O90" s="377">
        <v>17.414385113000002</v>
      </c>
      <c r="P90" s="376">
        <v>297.04775074999998</v>
      </c>
      <c r="Q90" s="377">
        <v>43.911356419000001</v>
      </c>
      <c r="R90" s="376">
        <v>327.12238868999998</v>
      </c>
      <c r="S90" s="377">
        <v>80.688819198000004</v>
      </c>
      <c r="T90" s="376">
        <v>194.06126881</v>
      </c>
      <c r="U90" s="377">
        <v>18.281611207000001</v>
      </c>
      <c r="V90" s="376">
        <v>25.993795001999999</v>
      </c>
      <c r="W90" s="377">
        <v>5.5452764806000001</v>
      </c>
      <c r="X90" s="376">
        <v>112.27058697</v>
      </c>
      <c r="Y90" s="377">
        <v>28.466114633</v>
      </c>
      <c r="Z90" s="376">
        <v>31.414146113000001</v>
      </c>
      <c r="AA90" s="377">
        <v>10.341246643</v>
      </c>
      <c r="AB90" s="376">
        <v>256.51835485999999</v>
      </c>
      <c r="AC90" s="377">
        <v>317.80099627999999</v>
      </c>
      <c r="AD90" s="376">
        <v>89.683919107999998</v>
      </c>
      <c r="AE90" s="377">
        <v>19.550388397999999</v>
      </c>
      <c r="AF90" s="338">
        <v>114.08852423</v>
      </c>
      <c r="AG90" s="378">
        <v>480.09055919000002</v>
      </c>
      <c r="AH90" s="338">
        <v>210.42122652</v>
      </c>
      <c r="AI90" s="378">
        <v>197.61615610000001</v>
      </c>
      <c r="AJ90" s="338">
        <v>287.48783612</v>
      </c>
      <c r="AK90" s="379">
        <v>7.0044931078000001</v>
      </c>
      <c r="AL90" s="472">
        <v>140</v>
      </c>
    </row>
    <row r="91" spans="1:38" x14ac:dyDescent="0.2">
      <c r="A91" s="380" t="s">
        <v>2062</v>
      </c>
      <c r="B91" s="373" t="s">
        <v>2063</v>
      </c>
      <c r="C91" s="374">
        <v>1.7534403376000001</v>
      </c>
      <c r="D91" s="73">
        <v>518</v>
      </c>
      <c r="E91" s="375">
        <v>2.33</v>
      </c>
      <c r="F91" s="376">
        <v>8566.2362923000001</v>
      </c>
      <c r="G91" s="338">
        <v>6433.9867887999999</v>
      </c>
      <c r="H91" s="377">
        <v>2132.2495035000002</v>
      </c>
      <c r="I91" s="376">
        <v>941.51089482999998</v>
      </c>
      <c r="J91" s="377">
        <v>29.662097707000001</v>
      </c>
      <c r="K91" s="376">
        <v>1024.8193157000001</v>
      </c>
      <c r="L91" s="377">
        <v>88.997617813000005</v>
      </c>
      <c r="M91" s="338">
        <v>451.53080117000002</v>
      </c>
      <c r="N91" s="376">
        <v>35.750539402000001</v>
      </c>
      <c r="O91" s="377">
        <v>4.1950606852999996</v>
      </c>
      <c r="P91" s="376">
        <v>61.292626116000001</v>
      </c>
      <c r="Q91" s="377">
        <v>9.6913236312999995</v>
      </c>
      <c r="R91" s="376">
        <v>114.37669784000001</v>
      </c>
      <c r="S91" s="377">
        <v>49.215677995999997</v>
      </c>
      <c r="T91" s="376">
        <v>162.07624457</v>
      </c>
      <c r="U91" s="377">
        <v>23.248609217999999</v>
      </c>
      <c r="V91" s="376">
        <v>79.353065076999997</v>
      </c>
      <c r="W91" s="377">
        <v>11.391761398</v>
      </c>
      <c r="X91" s="376">
        <v>2894.9725927</v>
      </c>
      <c r="Y91" s="377">
        <v>674.41712512000004</v>
      </c>
      <c r="Z91" s="376">
        <v>6.8198727819</v>
      </c>
      <c r="AA91" s="377">
        <v>3.1798320463</v>
      </c>
      <c r="AB91" s="376">
        <v>189.49237463</v>
      </c>
      <c r="AC91" s="377">
        <v>297.36567135000001</v>
      </c>
      <c r="AD91" s="376">
        <v>0.722927973</v>
      </c>
      <c r="AE91" s="377">
        <v>7.9083223899999999E-2</v>
      </c>
      <c r="AF91" s="338">
        <v>145.52743580000001</v>
      </c>
      <c r="AG91" s="378">
        <v>601.19821317000003</v>
      </c>
      <c r="AH91" s="338">
        <v>292.45347348000001</v>
      </c>
      <c r="AI91" s="378">
        <v>346.64853706999997</v>
      </c>
      <c r="AJ91" s="338">
        <v>18.196834402</v>
      </c>
      <c r="AK91" s="379">
        <v>8.0499854555999999</v>
      </c>
      <c r="AL91" s="472">
        <v>67</v>
      </c>
    </row>
    <row r="92" spans="1:38" x14ac:dyDescent="0.2">
      <c r="A92" s="380" t="s">
        <v>923</v>
      </c>
      <c r="B92" s="373" t="s">
        <v>2064</v>
      </c>
      <c r="C92" s="374">
        <v>4.0847293362999997</v>
      </c>
      <c r="D92" s="73">
        <v>258</v>
      </c>
      <c r="E92" s="375">
        <v>6.57</v>
      </c>
      <c r="F92" s="376">
        <v>19955.487469</v>
      </c>
      <c r="G92" s="338">
        <v>15292.272122</v>
      </c>
      <c r="H92" s="377">
        <v>4663.2153472999998</v>
      </c>
      <c r="I92" s="376">
        <v>2313.4494682999998</v>
      </c>
      <c r="J92" s="377">
        <v>96.205679899000003</v>
      </c>
      <c r="K92" s="376">
        <v>3733.8779439</v>
      </c>
      <c r="L92" s="377">
        <v>221.74674733000001</v>
      </c>
      <c r="M92" s="338">
        <v>1260.7851003999999</v>
      </c>
      <c r="N92" s="376">
        <v>387.87432845000001</v>
      </c>
      <c r="O92" s="377">
        <v>59.175405988000001</v>
      </c>
      <c r="P92" s="376">
        <v>338.63949767999998</v>
      </c>
      <c r="Q92" s="377">
        <v>57.556484593</v>
      </c>
      <c r="R92" s="376">
        <v>287.02671730999998</v>
      </c>
      <c r="S92" s="377">
        <v>106.55767036</v>
      </c>
      <c r="T92" s="376">
        <v>552.89142647999995</v>
      </c>
      <c r="U92" s="377">
        <v>66.354673294999998</v>
      </c>
      <c r="V92" s="376">
        <v>389.93588106999999</v>
      </c>
      <c r="W92" s="377">
        <v>78.233240534999993</v>
      </c>
      <c r="X92" s="376">
        <v>4490.3566474999998</v>
      </c>
      <c r="Y92" s="377">
        <v>1040.8831895999999</v>
      </c>
      <c r="Z92" s="376">
        <v>12.647138720999999</v>
      </c>
      <c r="AA92" s="377">
        <v>4.1841961202000002</v>
      </c>
      <c r="AB92" s="376">
        <v>589.55029000000002</v>
      </c>
      <c r="AC92" s="377">
        <v>783.68211616999997</v>
      </c>
      <c r="AD92" s="376">
        <v>4.6304426356999997</v>
      </c>
      <c r="AE92" s="377">
        <v>0.92011666670000003</v>
      </c>
      <c r="AF92" s="338">
        <v>260.36162503000003</v>
      </c>
      <c r="AG92" s="378">
        <v>1389.2710591</v>
      </c>
      <c r="AH92" s="338">
        <v>590.82421743999998</v>
      </c>
      <c r="AI92" s="378">
        <v>806.61351496999998</v>
      </c>
      <c r="AJ92" s="338">
        <v>18.854084406999998</v>
      </c>
      <c r="AK92" s="379">
        <v>12.398565271000001</v>
      </c>
      <c r="AL92" s="472">
        <v>50</v>
      </c>
    </row>
    <row r="93" spans="1:38" x14ac:dyDescent="0.2">
      <c r="A93" s="380" t="s">
        <v>924</v>
      </c>
      <c r="B93" s="373" t="s">
        <v>2065</v>
      </c>
      <c r="C93" s="374">
        <v>1.5194630423</v>
      </c>
      <c r="D93" s="73">
        <v>476</v>
      </c>
      <c r="E93" s="375">
        <v>1.67</v>
      </c>
      <c r="F93" s="376">
        <v>7423.1664337000002</v>
      </c>
      <c r="G93" s="338">
        <v>5587.7216491999998</v>
      </c>
      <c r="H93" s="377">
        <v>1835.4447845</v>
      </c>
      <c r="I93" s="376">
        <v>683.73371287999998</v>
      </c>
      <c r="J93" s="377">
        <v>22.573840557</v>
      </c>
      <c r="K93" s="376">
        <v>705.80277457</v>
      </c>
      <c r="L93" s="377">
        <v>60.954458338000002</v>
      </c>
      <c r="M93" s="338">
        <v>326.90566680000001</v>
      </c>
      <c r="N93" s="376">
        <v>234.52006800000001</v>
      </c>
      <c r="O93" s="377">
        <v>38.768510265000003</v>
      </c>
      <c r="P93" s="376">
        <v>33.002678107000001</v>
      </c>
      <c r="Q93" s="377">
        <v>6.7249236785999997</v>
      </c>
      <c r="R93" s="376">
        <v>58.666496438999999</v>
      </c>
      <c r="S93" s="377">
        <v>31.592742312999999</v>
      </c>
      <c r="T93" s="376">
        <v>115.49846792</v>
      </c>
      <c r="U93" s="377">
        <v>23.412711557000002</v>
      </c>
      <c r="V93" s="376">
        <v>7.2881544117999999</v>
      </c>
      <c r="W93" s="377">
        <v>1.748362395</v>
      </c>
      <c r="X93" s="376">
        <v>2650.4006079000001</v>
      </c>
      <c r="Y93" s="377">
        <v>690.15673833000005</v>
      </c>
      <c r="Z93" s="376">
        <v>4.9255193277</v>
      </c>
      <c r="AA93" s="377">
        <v>1.3672806722999999</v>
      </c>
      <c r="AB93" s="376">
        <v>217.71864643000001</v>
      </c>
      <c r="AC93" s="377">
        <v>236.89797347000001</v>
      </c>
      <c r="AD93" s="376">
        <v>1.0228590336000001</v>
      </c>
      <c r="AE93" s="377">
        <v>0.2490413866</v>
      </c>
      <c r="AF93" s="338">
        <v>228.55976720000001</v>
      </c>
      <c r="AG93" s="378">
        <v>553.50279716</v>
      </c>
      <c r="AH93" s="338">
        <v>203.09786399999999</v>
      </c>
      <c r="AI93" s="378">
        <v>278.36220035999997</v>
      </c>
      <c r="AJ93" s="338">
        <v>2.5989793696999999</v>
      </c>
      <c r="AK93" s="379">
        <v>3.1125908109</v>
      </c>
      <c r="AL93" s="472">
        <v>70</v>
      </c>
    </row>
    <row r="94" spans="1:38" x14ac:dyDescent="0.2">
      <c r="A94" s="380" t="s">
        <v>925</v>
      </c>
      <c r="B94" s="373" t="s">
        <v>2066</v>
      </c>
      <c r="C94" s="374">
        <v>1.0886358829</v>
      </c>
      <c r="D94" s="73">
        <v>5595</v>
      </c>
      <c r="E94" s="375">
        <v>1.44</v>
      </c>
      <c r="F94" s="376">
        <v>5318.4086219000001</v>
      </c>
      <c r="G94" s="338">
        <v>3940.4911692000001</v>
      </c>
      <c r="H94" s="377">
        <v>1377.9174527</v>
      </c>
      <c r="I94" s="376">
        <v>514.37998521999998</v>
      </c>
      <c r="J94" s="377">
        <v>20.347487140999998</v>
      </c>
      <c r="K94" s="376">
        <v>477.80483321999998</v>
      </c>
      <c r="L94" s="377">
        <v>52.654857472000003</v>
      </c>
      <c r="M94" s="338">
        <v>271.26559886000001</v>
      </c>
      <c r="N94" s="376">
        <v>23.904406831999999</v>
      </c>
      <c r="O94" s="377">
        <v>4.0750469792999997</v>
      </c>
      <c r="P94" s="376">
        <v>9.4551675595999995</v>
      </c>
      <c r="Q94" s="377">
        <v>1.5958413328000001</v>
      </c>
      <c r="R94" s="376">
        <v>42.421735028000001</v>
      </c>
      <c r="S94" s="377">
        <v>18.260757129999998</v>
      </c>
      <c r="T94" s="376">
        <v>125.57082887</v>
      </c>
      <c r="U94" s="377">
        <v>19.344060326000001</v>
      </c>
      <c r="V94" s="376">
        <v>11.831304493999999</v>
      </c>
      <c r="W94" s="377">
        <v>3.1974876736</v>
      </c>
      <c r="X94" s="376">
        <v>1983.9884597</v>
      </c>
      <c r="Y94" s="377">
        <v>507.50433182</v>
      </c>
      <c r="Z94" s="376">
        <v>3.3943337983999999</v>
      </c>
      <c r="AA94" s="377">
        <v>1.3214541956999999</v>
      </c>
      <c r="AB94" s="376">
        <v>177.42560698</v>
      </c>
      <c r="AC94" s="377">
        <v>179.85013262000001</v>
      </c>
      <c r="AD94" s="376">
        <v>0.98154929970000004</v>
      </c>
      <c r="AE94" s="377">
        <v>0.26527219730000001</v>
      </c>
      <c r="AF94" s="338">
        <v>131.38507322999999</v>
      </c>
      <c r="AG94" s="378">
        <v>395.89780195999998</v>
      </c>
      <c r="AH94" s="338">
        <v>131.98072024000001</v>
      </c>
      <c r="AI94" s="378">
        <v>201.48504294</v>
      </c>
      <c r="AJ94" s="338">
        <v>4.5029381594000002</v>
      </c>
      <c r="AK94" s="379">
        <v>2.3165066127</v>
      </c>
      <c r="AL94" s="472">
        <v>79</v>
      </c>
    </row>
    <row r="95" spans="1:38" x14ac:dyDescent="0.2">
      <c r="A95" s="380" t="s">
        <v>926</v>
      </c>
      <c r="B95" s="373" t="s">
        <v>2067</v>
      </c>
      <c r="C95" s="374">
        <v>0.348353256</v>
      </c>
      <c r="D95" s="73">
        <v>12129</v>
      </c>
      <c r="E95" s="375">
        <v>1.02</v>
      </c>
      <c r="F95" s="376">
        <v>1701.8407983</v>
      </c>
      <c r="G95" s="338">
        <v>1305.5247517</v>
      </c>
      <c r="H95" s="377">
        <v>396.31604664999998</v>
      </c>
      <c r="I95" s="376">
        <v>177.49206122999999</v>
      </c>
      <c r="J95" s="377">
        <v>7.8359868319999997</v>
      </c>
      <c r="K95" s="376">
        <v>147.23755391</v>
      </c>
      <c r="L95" s="377">
        <v>14.96472513</v>
      </c>
      <c r="M95" s="338">
        <v>90.792920301999999</v>
      </c>
      <c r="N95" s="376">
        <v>2.7931263405000002</v>
      </c>
      <c r="O95" s="377">
        <v>0.7126284356</v>
      </c>
      <c r="P95" s="376">
        <v>11.998355881</v>
      </c>
      <c r="Q95" s="377">
        <v>2.4404989555999999</v>
      </c>
      <c r="R95" s="376">
        <v>74.929705924999993</v>
      </c>
      <c r="S95" s="377">
        <v>26.869727964999999</v>
      </c>
      <c r="T95" s="376">
        <v>164.19654996</v>
      </c>
      <c r="U95" s="377">
        <v>7.9213205559000004</v>
      </c>
      <c r="V95" s="376">
        <v>4.4464280011000001</v>
      </c>
      <c r="W95" s="377">
        <v>1.4639890766000001</v>
      </c>
      <c r="X95" s="376">
        <v>440.04863496000002</v>
      </c>
      <c r="Y95" s="377">
        <v>119.82154318000001</v>
      </c>
      <c r="Z95" s="376">
        <v>0.41882334900000001</v>
      </c>
      <c r="AA95" s="377">
        <v>0.1562642427</v>
      </c>
      <c r="AB95" s="376">
        <v>85.446763669999996</v>
      </c>
      <c r="AC95" s="377">
        <v>51.712732068000001</v>
      </c>
      <c r="AD95" s="376">
        <v>5.48657372E-2</v>
      </c>
      <c r="AE95" s="377">
        <v>3.5813720999999998E-3</v>
      </c>
      <c r="AF95" s="338">
        <v>48.006909295</v>
      </c>
      <c r="AG95" s="378">
        <v>125.37857103</v>
      </c>
      <c r="AH95" s="338">
        <v>33.022590590999997</v>
      </c>
      <c r="AI95" s="378">
        <v>58.738284211</v>
      </c>
      <c r="AJ95" s="338">
        <v>1.1619709064999999</v>
      </c>
      <c r="AK95" s="379">
        <v>1.7736851900999999</v>
      </c>
      <c r="AL95" s="472">
        <v>96</v>
      </c>
    </row>
    <row r="96" spans="1:38" x14ac:dyDescent="0.2">
      <c r="A96" s="380" t="s">
        <v>927</v>
      </c>
      <c r="B96" s="373" t="s">
        <v>2068</v>
      </c>
      <c r="C96" s="374">
        <v>3.2762068991</v>
      </c>
      <c r="D96" s="73">
        <v>334</v>
      </c>
      <c r="E96" s="375">
        <v>5.62</v>
      </c>
      <c r="F96" s="376">
        <v>16005.541698999999</v>
      </c>
      <c r="G96" s="338">
        <v>11831.290518</v>
      </c>
      <c r="H96" s="377">
        <v>4174.2511812000002</v>
      </c>
      <c r="I96" s="376">
        <v>1775.1283040000001</v>
      </c>
      <c r="J96" s="377">
        <v>66.004555191999998</v>
      </c>
      <c r="K96" s="376">
        <v>2667.3063717999999</v>
      </c>
      <c r="L96" s="377">
        <v>234.65505132999999</v>
      </c>
      <c r="M96" s="338">
        <v>1107.1231522</v>
      </c>
      <c r="N96" s="376">
        <v>156.45917464999999</v>
      </c>
      <c r="O96" s="377">
        <v>18.766979069000001</v>
      </c>
      <c r="P96" s="376">
        <v>56.356815413</v>
      </c>
      <c r="Q96" s="377">
        <v>11.268508314</v>
      </c>
      <c r="R96" s="376">
        <v>205.01182890000001</v>
      </c>
      <c r="S96" s="377">
        <v>103.89565186999999</v>
      </c>
      <c r="T96" s="376">
        <v>475.30477847999998</v>
      </c>
      <c r="U96" s="377">
        <v>73.418631137999995</v>
      </c>
      <c r="V96" s="376">
        <v>113.53772026999999</v>
      </c>
      <c r="W96" s="377">
        <v>27.267600988000002</v>
      </c>
      <c r="X96" s="376">
        <v>3449.0124744</v>
      </c>
      <c r="Y96" s="377">
        <v>937.45203380999999</v>
      </c>
      <c r="Z96" s="376">
        <v>6.4962032933999998</v>
      </c>
      <c r="AA96" s="377">
        <v>1.8576787425000001</v>
      </c>
      <c r="AB96" s="376">
        <v>556.82816409999998</v>
      </c>
      <c r="AC96" s="377">
        <v>692.18765294000002</v>
      </c>
      <c r="AD96" s="376">
        <v>0.56813413170000004</v>
      </c>
      <c r="AE96" s="377">
        <v>0.16184820359999999</v>
      </c>
      <c r="AF96" s="338">
        <v>1032.9224736000001</v>
      </c>
      <c r="AG96" s="378">
        <v>1161.7925152</v>
      </c>
      <c r="AH96" s="338">
        <v>511.28431555999998</v>
      </c>
      <c r="AI96" s="378">
        <v>542.08616928000004</v>
      </c>
      <c r="AJ96" s="338">
        <v>10.549324331999999</v>
      </c>
      <c r="AK96" s="379">
        <v>10.837587940000001</v>
      </c>
      <c r="AL96" s="472">
        <v>43</v>
      </c>
    </row>
    <row r="97" spans="1:38" x14ac:dyDescent="0.2">
      <c r="A97" s="380" t="s">
        <v>928</v>
      </c>
      <c r="B97" s="373" t="s">
        <v>2069</v>
      </c>
      <c r="C97" s="374">
        <v>1.5706151129999999</v>
      </c>
      <c r="D97" s="73">
        <v>860</v>
      </c>
      <c r="E97" s="375">
        <v>1.43</v>
      </c>
      <c r="F97" s="376">
        <v>7673.0641433000001</v>
      </c>
      <c r="G97" s="338">
        <v>5895.6462850999997</v>
      </c>
      <c r="H97" s="377">
        <v>1777.4178582</v>
      </c>
      <c r="I97" s="376">
        <v>651.03204964999998</v>
      </c>
      <c r="J97" s="377">
        <v>18.888330020000001</v>
      </c>
      <c r="K97" s="376">
        <v>673.59851374000004</v>
      </c>
      <c r="L97" s="377">
        <v>62.755250887000003</v>
      </c>
      <c r="M97" s="338">
        <v>305.92863746</v>
      </c>
      <c r="N97" s="376">
        <v>50.870430798999998</v>
      </c>
      <c r="O97" s="377">
        <v>6.2600894173999997</v>
      </c>
      <c r="P97" s="376">
        <v>6.5740037546999996</v>
      </c>
      <c r="Q97" s="377">
        <v>0.90603843839999998</v>
      </c>
      <c r="R97" s="376">
        <v>34.403219399000001</v>
      </c>
      <c r="S97" s="377">
        <v>33.325757652</v>
      </c>
      <c r="T97" s="376">
        <v>116.80585542999999</v>
      </c>
      <c r="U97" s="377">
        <v>22.917454884000001</v>
      </c>
      <c r="V97" s="376">
        <v>0</v>
      </c>
      <c r="W97" s="377">
        <v>0</v>
      </c>
      <c r="X97" s="376">
        <v>2430.9233988000001</v>
      </c>
      <c r="Y97" s="377">
        <v>705.82521541000006</v>
      </c>
      <c r="Z97" s="376">
        <v>3.7425696512000002</v>
      </c>
      <c r="AA97" s="377">
        <v>1.0101711628000001</v>
      </c>
      <c r="AB97" s="376">
        <v>227.03815879000001</v>
      </c>
      <c r="AC97" s="377">
        <v>202.37231109000001</v>
      </c>
      <c r="AD97" s="376">
        <v>0</v>
      </c>
      <c r="AE97" s="377">
        <v>0</v>
      </c>
      <c r="AF97" s="338">
        <v>1176.5353952999999</v>
      </c>
      <c r="AG97" s="378">
        <v>495.90215439999997</v>
      </c>
      <c r="AH97" s="338">
        <v>188.83036862</v>
      </c>
      <c r="AI97" s="378">
        <v>249.72774233000001</v>
      </c>
      <c r="AJ97" s="338">
        <v>4.0133877779000002</v>
      </c>
      <c r="AK97" s="379">
        <v>2.8776384767000001</v>
      </c>
      <c r="AL97" s="472">
        <v>52</v>
      </c>
    </row>
    <row r="98" spans="1:38" x14ac:dyDescent="0.2">
      <c r="A98" s="380" t="s">
        <v>929</v>
      </c>
      <c r="B98" s="373" t="s">
        <v>930</v>
      </c>
      <c r="C98" s="374">
        <v>1.0843242232999999</v>
      </c>
      <c r="D98" s="73">
        <v>863</v>
      </c>
      <c r="E98" s="375">
        <v>1.1100000000000001</v>
      </c>
      <c r="F98" s="376">
        <v>5297.3444916999997</v>
      </c>
      <c r="G98" s="338">
        <v>3957.3580102000001</v>
      </c>
      <c r="H98" s="377">
        <v>1339.9864815000001</v>
      </c>
      <c r="I98" s="376">
        <v>483.94305488999998</v>
      </c>
      <c r="J98" s="377">
        <v>19.898735560999999</v>
      </c>
      <c r="K98" s="376">
        <v>324.58073035000001</v>
      </c>
      <c r="L98" s="377">
        <v>35.284009486000002</v>
      </c>
      <c r="M98" s="338">
        <v>192.55359057999999</v>
      </c>
      <c r="N98" s="376">
        <v>15.240909958</v>
      </c>
      <c r="O98" s="377">
        <v>2.3024554252999998</v>
      </c>
      <c r="P98" s="376">
        <v>6.6787069084999997</v>
      </c>
      <c r="Q98" s="377">
        <v>1.4754781066</v>
      </c>
      <c r="R98" s="376">
        <v>26.663956897999999</v>
      </c>
      <c r="S98" s="377">
        <v>18.817475004999999</v>
      </c>
      <c r="T98" s="376">
        <v>57.647101259999999</v>
      </c>
      <c r="U98" s="377">
        <v>10.683548384</v>
      </c>
      <c r="V98" s="376">
        <v>11.375712168</v>
      </c>
      <c r="W98" s="377">
        <v>2.6197193753999999</v>
      </c>
      <c r="X98" s="376">
        <v>2312.4541165000001</v>
      </c>
      <c r="Y98" s="377">
        <v>604.28138873</v>
      </c>
      <c r="Z98" s="376">
        <v>0.2208472769</v>
      </c>
      <c r="AA98" s="377">
        <v>0.1432100811</v>
      </c>
      <c r="AB98" s="376">
        <v>160.66189650000001</v>
      </c>
      <c r="AC98" s="377">
        <v>133.41214790000001</v>
      </c>
      <c r="AD98" s="376">
        <v>1.8284866662999999</v>
      </c>
      <c r="AE98" s="377">
        <v>3.3240387000000003E-2</v>
      </c>
      <c r="AF98" s="338">
        <v>125.83925347</v>
      </c>
      <c r="AG98" s="378">
        <v>379.15854868999998</v>
      </c>
      <c r="AH98" s="338">
        <v>120.51393170999999</v>
      </c>
      <c r="AI98" s="378">
        <v>244.52631854000001</v>
      </c>
      <c r="AJ98" s="338">
        <v>1.8751481807999999</v>
      </c>
      <c r="AK98" s="379">
        <v>2.6307726812999999</v>
      </c>
      <c r="AL98" s="472">
        <v>63</v>
      </c>
    </row>
    <row r="99" spans="1:38" x14ac:dyDescent="0.2">
      <c r="A99" s="380" t="s">
        <v>931</v>
      </c>
      <c r="B99" s="373" t="s">
        <v>2070</v>
      </c>
      <c r="C99" s="374">
        <v>0.946216265</v>
      </c>
      <c r="D99" s="73">
        <v>1771</v>
      </c>
      <c r="E99" s="375">
        <v>1.01</v>
      </c>
      <c r="F99" s="376">
        <v>4622.6335367000001</v>
      </c>
      <c r="G99" s="338">
        <v>3507.9048827000001</v>
      </c>
      <c r="H99" s="377">
        <v>1114.728654</v>
      </c>
      <c r="I99" s="376">
        <v>433.20294446000003</v>
      </c>
      <c r="J99" s="377">
        <v>13.27478938</v>
      </c>
      <c r="K99" s="376">
        <v>219.97973937</v>
      </c>
      <c r="L99" s="377">
        <v>28.764207558999999</v>
      </c>
      <c r="M99" s="338">
        <v>164.83335707000001</v>
      </c>
      <c r="N99" s="376">
        <v>6.6635225963</v>
      </c>
      <c r="O99" s="377">
        <v>0.96142094860000005</v>
      </c>
      <c r="P99" s="376">
        <v>2.8139920214999998</v>
      </c>
      <c r="Q99" s="377">
        <v>0.57390340149999997</v>
      </c>
      <c r="R99" s="376">
        <v>27.884312006999998</v>
      </c>
      <c r="S99" s="377">
        <v>16.133704442999999</v>
      </c>
      <c r="T99" s="376">
        <v>40.102424687999999</v>
      </c>
      <c r="U99" s="377">
        <v>8.3654341073000005</v>
      </c>
      <c r="V99" s="376">
        <v>3.2704326368999999</v>
      </c>
      <c r="W99" s="377">
        <v>0.77774912480000002</v>
      </c>
      <c r="X99" s="376">
        <v>2146.6611005</v>
      </c>
      <c r="Y99" s="377">
        <v>584.36388991000001</v>
      </c>
      <c r="Z99" s="376">
        <v>0</v>
      </c>
      <c r="AA99" s="377">
        <v>0</v>
      </c>
      <c r="AB99" s="376">
        <v>228.53675435</v>
      </c>
      <c r="AC99" s="377">
        <v>97.408535788999998</v>
      </c>
      <c r="AD99" s="376">
        <v>0</v>
      </c>
      <c r="AE99" s="377">
        <v>0</v>
      </c>
      <c r="AF99" s="338">
        <v>13.511495069</v>
      </c>
      <c r="AG99" s="378">
        <v>305.77222821999999</v>
      </c>
      <c r="AH99" s="338">
        <v>102.32012555</v>
      </c>
      <c r="AI99" s="378">
        <v>174.42285458000001</v>
      </c>
      <c r="AJ99" s="338">
        <v>0.44554350990000002</v>
      </c>
      <c r="AK99" s="379">
        <v>1.5890754336999999</v>
      </c>
      <c r="AL99" s="472">
        <v>71</v>
      </c>
    </row>
    <row r="100" spans="1:38" x14ac:dyDescent="0.2">
      <c r="A100" s="380" t="s">
        <v>932</v>
      </c>
      <c r="B100" s="373" t="s">
        <v>2071</v>
      </c>
      <c r="C100" s="374">
        <v>0.78284504860000004</v>
      </c>
      <c r="D100" s="73">
        <v>4353</v>
      </c>
      <c r="E100" s="375">
        <v>1.1399999999999999</v>
      </c>
      <c r="F100" s="376">
        <v>3824.5017652000001</v>
      </c>
      <c r="G100" s="338">
        <v>2880.0042586999998</v>
      </c>
      <c r="H100" s="377">
        <v>944.49750649999999</v>
      </c>
      <c r="I100" s="376">
        <v>403.52377214000001</v>
      </c>
      <c r="J100" s="377">
        <v>10.762982292</v>
      </c>
      <c r="K100" s="376">
        <v>230.76664953</v>
      </c>
      <c r="L100" s="377">
        <v>21.206196337000002</v>
      </c>
      <c r="M100" s="338">
        <v>136.16868485000001</v>
      </c>
      <c r="N100" s="376">
        <v>19.192072712000002</v>
      </c>
      <c r="O100" s="377">
        <v>3.1875546098999998</v>
      </c>
      <c r="P100" s="376">
        <v>7.8546568371000003</v>
      </c>
      <c r="Q100" s="377">
        <v>1.3809150149</v>
      </c>
      <c r="R100" s="376">
        <v>40.852844908000002</v>
      </c>
      <c r="S100" s="377">
        <v>13.882377204999999</v>
      </c>
      <c r="T100" s="376">
        <v>32.068516930999998</v>
      </c>
      <c r="U100" s="377">
        <v>5.7319960816000002</v>
      </c>
      <c r="V100" s="376">
        <v>9.5253529761000006</v>
      </c>
      <c r="W100" s="377">
        <v>2.1714550609000001</v>
      </c>
      <c r="X100" s="376">
        <v>1662.4479057000001</v>
      </c>
      <c r="Y100" s="377">
        <v>443.03482143000002</v>
      </c>
      <c r="Z100" s="376">
        <v>2.6981974955000001</v>
      </c>
      <c r="AA100" s="377">
        <v>0.98415008839999996</v>
      </c>
      <c r="AB100" s="376">
        <v>128.01033873</v>
      </c>
      <c r="AC100" s="377">
        <v>91.688654747000001</v>
      </c>
      <c r="AD100" s="376">
        <v>1.5562036527000001</v>
      </c>
      <c r="AE100" s="377">
        <v>0.34159859869999998</v>
      </c>
      <c r="AF100" s="338">
        <v>25.483370262000001</v>
      </c>
      <c r="AG100" s="378">
        <v>276.72300364</v>
      </c>
      <c r="AH100" s="338">
        <v>100.01468543</v>
      </c>
      <c r="AI100" s="378">
        <v>148.87897361</v>
      </c>
      <c r="AJ100" s="338">
        <v>2.058433553</v>
      </c>
      <c r="AK100" s="379">
        <v>2.3054007904999998</v>
      </c>
      <c r="AL100" s="472">
        <v>174</v>
      </c>
    </row>
    <row r="101" spans="1:38" x14ac:dyDescent="0.2">
      <c r="A101" s="380" t="s">
        <v>933</v>
      </c>
      <c r="B101" s="373" t="s">
        <v>2072</v>
      </c>
      <c r="C101" s="374">
        <v>1.8259546991</v>
      </c>
      <c r="D101" s="73">
        <v>473</v>
      </c>
      <c r="E101" s="375">
        <v>3.78</v>
      </c>
      <c r="F101" s="376">
        <v>8920.4970799000002</v>
      </c>
      <c r="G101" s="338">
        <v>6444.2409893000004</v>
      </c>
      <c r="H101" s="377">
        <v>2476.2560905999999</v>
      </c>
      <c r="I101" s="376">
        <v>1185.7680049999999</v>
      </c>
      <c r="J101" s="377">
        <v>38.098145137000003</v>
      </c>
      <c r="K101" s="376">
        <v>1679.5120575999999</v>
      </c>
      <c r="L101" s="377">
        <v>144.53653677</v>
      </c>
      <c r="M101" s="338">
        <v>714.55617838000001</v>
      </c>
      <c r="N101" s="376">
        <v>96.372075877</v>
      </c>
      <c r="O101" s="377">
        <v>14.766116962</v>
      </c>
      <c r="P101" s="376">
        <v>23.383278449999999</v>
      </c>
      <c r="Q101" s="377">
        <v>4.8091098562000001</v>
      </c>
      <c r="R101" s="376">
        <v>137.17342336999999</v>
      </c>
      <c r="S101" s="377">
        <v>51.473471340000003</v>
      </c>
      <c r="T101" s="376">
        <v>281.30368133000002</v>
      </c>
      <c r="U101" s="377">
        <v>39.814111789000002</v>
      </c>
      <c r="V101" s="376">
        <v>9.5475704375999992</v>
      </c>
      <c r="W101" s="377">
        <v>2.3373639449999999</v>
      </c>
      <c r="X101" s="376">
        <v>1708.5592016000001</v>
      </c>
      <c r="Y101" s="377">
        <v>513.89486726999996</v>
      </c>
      <c r="Z101" s="376">
        <v>1.2658293868999999</v>
      </c>
      <c r="AA101" s="377">
        <v>0.31395116280000002</v>
      </c>
      <c r="AB101" s="376">
        <v>260.17415971000003</v>
      </c>
      <c r="AC101" s="377">
        <v>464.27988385999998</v>
      </c>
      <c r="AD101" s="376">
        <v>0.39470938690000001</v>
      </c>
      <c r="AE101" s="377">
        <v>3.9452177599999999E-2</v>
      </c>
      <c r="AF101" s="338">
        <v>292.02414821999997</v>
      </c>
      <c r="AG101" s="378">
        <v>651.08593271999996</v>
      </c>
      <c r="AH101" s="338">
        <v>241.97347729000001</v>
      </c>
      <c r="AI101" s="378">
        <v>351.54462029000001</v>
      </c>
      <c r="AJ101" s="338">
        <v>5.7106473234999999</v>
      </c>
      <c r="AK101" s="379">
        <v>5.7850733488000001</v>
      </c>
      <c r="AL101" s="472">
        <v>73</v>
      </c>
    </row>
    <row r="102" spans="1:38" x14ac:dyDescent="0.2">
      <c r="A102" s="380" t="s">
        <v>934</v>
      </c>
      <c r="B102" s="373" t="s">
        <v>2073</v>
      </c>
      <c r="C102" s="374">
        <v>0.67666983989999996</v>
      </c>
      <c r="D102" s="73">
        <v>2994</v>
      </c>
      <c r="E102" s="375">
        <v>1.04</v>
      </c>
      <c r="F102" s="376">
        <v>3305.7946803</v>
      </c>
      <c r="G102" s="338">
        <v>2487.3516954000002</v>
      </c>
      <c r="H102" s="377">
        <v>818.44298489000005</v>
      </c>
      <c r="I102" s="376">
        <v>395.70683287000003</v>
      </c>
      <c r="J102" s="377">
        <v>7.2465162872000004</v>
      </c>
      <c r="K102" s="376">
        <v>151.86166639999999</v>
      </c>
      <c r="L102" s="377">
        <v>17.612608743999999</v>
      </c>
      <c r="M102" s="338">
        <v>108.04104581</v>
      </c>
      <c r="N102" s="376">
        <v>42.352828244999998</v>
      </c>
      <c r="O102" s="377">
        <v>7.8374779142</v>
      </c>
      <c r="P102" s="376">
        <v>1.2690629065000001</v>
      </c>
      <c r="Q102" s="377">
        <v>0.2339903965</v>
      </c>
      <c r="R102" s="376">
        <v>47.656006546</v>
      </c>
      <c r="S102" s="377">
        <v>13.447151473</v>
      </c>
      <c r="T102" s="376">
        <v>44.615649728999998</v>
      </c>
      <c r="U102" s="377">
        <v>8.7780946696999997</v>
      </c>
      <c r="V102" s="376">
        <v>0</v>
      </c>
      <c r="W102" s="377">
        <v>0</v>
      </c>
      <c r="X102" s="376">
        <v>1378.6829287999999</v>
      </c>
      <c r="Y102" s="377">
        <v>388.60339807999998</v>
      </c>
      <c r="Z102" s="376">
        <v>0.33148260190000001</v>
      </c>
      <c r="AA102" s="377">
        <v>9.0144421799999999E-2</v>
      </c>
      <c r="AB102" s="376">
        <v>110.31560122</v>
      </c>
      <c r="AC102" s="377">
        <v>71.841915314999994</v>
      </c>
      <c r="AD102" s="376">
        <v>2.8749736099999999E-2</v>
      </c>
      <c r="AE102" s="377">
        <v>5.7885671000000001E-3</v>
      </c>
      <c r="AF102" s="338">
        <v>74.430943624999998</v>
      </c>
      <c r="AG102" s="378">
        <v>219.65878053</v>
      </c>
      <c r="AH102" s="338">
        <v>74.430615907000004</v>
      </c>
      <c r="AI102" s="378">
        <v>137.90433153999999</v>
      </c>
      <c r="AJ102" s="338">
        <v>0.22131112019999999</v>
      </c>
      <c r="AK102" s="379">
        <v>2.5897568573999998</v>
      </c>
      <c r="AL102" s="472">
        <v>136</v>
      </c>
    </row>
    <row r="103" spans="1:38" x14ac:dyDescent="0.2">
      <c r="A103" s="380" t="s">
        <v>935</v>
      </c>
      <c r="B103" s="373" t="s">
        <v>2074</v>
      </c>
      <c r="C103" s="374">
        <v>0.59509734449999996</v>
      </c>
      <c r="D103" s="73">
        <v>504</v>
      </c>
      <c r="E103" s="375">
        <v>1.19</v>
      </c>
      <c r="F103" s="376">
        <v>2907.2813947</v>
      </c>
      <c r="G103" s="338">
        <v>2218.2004096000001</v>
      </c>
      <c r="H103" s="377">
        <v>689.08098509000001</v>
      </c>
      <c r="I103" s="376">
        <v>374.14372973000002</v>
      </c>
      <c r="J103" s="377">
        <v>11.398677032</v>
      </c>
      <c r="K103" s="376">
        <v>259.44278265999998</v>
      </c>
      <c r="L103" s="377">
        <v>24.747129019999999</v>
      </c>
      <c r="M103" s="338">
        <v>151.36894341999999</v>
      </c>
      <c r="N103" s="376">
        <v>42.014500577</v>
      </c>
      <c r="O103" s="377">
        <v>5.1971681766</v>
      </c>
      <c r="P103" s="376">
        <v>10.660519506</v>
      </c>
      <c r="Q103" s="377">
        <v>2.0413187618999999</v>
      </c>
      <c r="R103" s="376">
        <v>22.806206805999999</v>
      </c>
      <c r="S103" s="377">
        <v>11.778863165000001</v>
      </c>
      <c r="T103" s="376">
        <v>29.159134955999999</v>
      </c>
      <c r="U103" s="377">
        <v>5.4853708074999998</v>
      </c>
      <c r="V103" s="376">
        <v>0</v>
      </c>
      <c r="W103" s="377">
        <v>0</v>
      </c>
      <c r="X103" s="376">
        <v>1009.7557666</v>
      </c>
      <c r="Y103" s="377">
        <v>275.44866167999999</v>
      </c>
      <c r="Z103" s="376">
        <v>0.55976567460000004</v>
      </c>
      <c r="AA103" s="377">
        <v>0.2625214286</v>
      </c>
      <c r="AB103" s="376">
        <v>189.65857263000001</v>
      </c>
      <c r="AC103" s="377">
        <v>92.137012412999994</v>
      </c>
      <c r="AD103" s="376">
        <v>0</v>
      </c>
      <c r="AE103" s="377">
        <v>0</v>
      </c>
      <c r="AF103" s="338">
        <v>19.161605789999999</v>
      </c>
      <c r="AG103" s="378">
        <v>189.58792198</v>
      </c>
      <c r="AH103" s="338">
        <v>76.054205482</v>
      </c>
      <c r="AI103" s="378">
        <v>101.22903914</v>
      </c>
      <c r="AJ103" s="338">
        <v>1.5748530218000001</v>
      </c>
      <c r="AK103" s="379">
        <v>1.6071242618999999</v>
      </c>
      <c r="AL103" s="472">
        <v>71</v>
      </c>
    </row>
    <row r="104" spans="1:38" x14ac:dyDescent="0.2">
      <c r="A104" s="380" t="s">
        <v>936</v>
      </c>
      <c r="B104" s="373" t="s">
        <v>2075</v>
      </c>
      <c r="C104" s="374">
        <v>1.6821251584000001</v>
      </c>
      <c r="D104" s="73">
        <v>298</v>
      </c>
      <c r="E104" s="375">
        <v>4.87</v>
      </c>
      <c r="F104" s="376">
        <v>8217.8339751999993</v>
      </c>
      <c r="G104" s="338">
        <v>5868.8412463000004</v>
      </c>
      <c r="H104" s="377">
        <v>2348.9927289000002</v>
      </c>
      <c r="I104" s="376">
        <v>1439.5613797999999</v>
      </c>
      <c r="J104" s="377">
        <v>46.792407560000001</v>
      </c>
      <c r="K104" s="376">
        <v>1949.9810636</v>
      </c>
      <c r="L104" s="377">
        <v>171.16412969999999</v>
      </c>
      <c r="M104" s="338">
        <v>971.64759813000001</v>
      </c>
      <c r="N104" s="376">
        <v>129.85932700999999</v>
      </c>
      <c r="O104" s="377">
        <v>13.410748221</v>
      </c>
      <c r="P104" s="376">
        <v>24.372391060000002</v>
      </c>
      <c r="Q104" s="377">
        <v>3.4100186141000002</v>
      </c>
      <c r="R104" s="376">
        <v>126.9040519</v>
      </c>
      <c r="S104" s="377">
        <v>64.998179680999996</v>
      </c>
      <c r="T104" s="376">
        <v>368.23559890000001</v>
      </c>
      <c r="U104" s="377">
        <v>49.55148895</v>
      </c>
      <c r="V104" s="376">
        <v>33.184914255000002</v>
      </c>
      <c r="W104" s="377">
        <v>9.1191412114000006</v>
      </c>
      <c r="X104" s="376">
        <v>609.80147110999997</v>
      </c>
      <c r="Y104" s="377">
        <v>157.89349496</v>
      </c>
      <c r="Z104" s="376">
        <v>10.268388503000001</v>
      </c>
      <c r="AA104" s="377">
        <v>3.3027988423000001</v>
      </c>
      <c r="AB104" s="376">
        <v>321.08146377999998</v>
      </c>
      <c r="AC104" s="377">
        <v>528.45583581000005</v>
      </c>
      <c r="AD104" s="376">
        <v>4.6407760705000003</v>
      </c>
      <c r="AE104" s="377">
        <v>0.53978492950000001</v>
      </c>
      <c r="AF104" s="338">
        <v>67.467673695000002</v>
      </c>
      <c r="AG104" s="378">
        <v>581.48560284999996</v>
      </c>
      <c r="AH104" s="338">
        <v>197.47517375999999</v>
      </c>
      <c r="AI104" s="378">
        <v>318.38338707000003</v>
      </c>
      <c r="AJ104" s="338">
        <v>8.0899457752000004</v>
      </c>
      <c r="AK104" s="379">
        <v>6.7557394497000001</v>
      </c>
      <c r="AL104" s="472">
        <v>52</v>
      </c>
    </row>
    <row r="105" spans="1:38" x14ac:dyDescent="0.2">
      <c r="A105" s="380" t="s">
        <v>937</v>
      </c>
      <c r="B105" s="373" t="s">
        <v>2076</v>
      </c>
      <c r="C105" s="374">
        <v>0.58026851319999995</v>
      </c>
      <c r="D105" s="73">
        <v>1602</v>
      </c>
      <c r="E105" s="375">
        <v>1.23</v>
      </c>
      <c r="F105" s="376">
        <v>2834.8368008000002</v>
      </c>
      <c r="G105" s="338">
        <v>2111.0244151000002</v>
      </c>
      <c r="H105" s="377">
        <v>723.81238570000005</v>
      </c>
      <c r="I105" s="376">
        <v>330.78408430000002</v>
      </c>
      <c r="J105" s="377">
        <v>8.7739894450999998</v>
      </c>
      <c r="K105" s="376">
        <v>243.25214683999999</v>
      </c>
      <c r="L105" s="377">
        <v>26.284974210000001</v>
      </c>
      <c r="M105" s="338">
        <v>167.50170077999999</v>
      </c>
      <c r="N105" s="376">
        <v>66.956059518999993</v>
      </c>
      <c r="O105" s="377">
        <v>10.605378151</v>
      </c>
      <c r="P105" s="376">
        <v>2.3699575075000001</v>
      </c>
      <c r="Q105" s="377">
        <v>0.40081759430000002</v>
      </c>
      <c r="R105" s="376">
        <v>27.195747403999999</v>
      </c>
      <c r="S105" s="377">
        <v>11.34464182</v>
      </c>
      <c r="T105" s="376">
        <v>48.020769981999997</v>
      </c>
      <c r="U105" s="377">
        <v>7.6550396748000002</v>
      </c>
      <c r="V105" s="376">
        <v>0</v>
      </c>
      <c r="W105" s="377">
        <v>0</v>
      </c>
      <c r="X105" s="376">
        <v>971.58757544000002</v>
      </c>
      <c r="Y105" s="377">
        <v>263.93114319</v>
      </c>
      <c r="Z105" s="376">
        <v>1.0851214182</v>
      </c>
      <c r="AA105" s="377">
        <v>0.2126965056</v>
      </c>
      <c r="AB105" s="376">
        <v>167.55114096</v>
      </c>
      <c r="AC105" s="377">
        <v>88.980509259000002</v>
      </c>
      <c r="AD105" s="376">
        <v>0.37692883900000002</v>
      </c>
      <c r="AE105" s="377">
        <v>3.4341498099999999E-2</v>
      </c>
      <c r="AF105" s="338">
        <v>13.69729851</v>
      </c>
      <c r="AG105" s="378">
        <v>203.43384907000001</v>
      </c>
      <c r="AH105" s="338">
        <v>60.601148246999998</v>
      </c>
      <c r="AI105" s="378">
        <v>109.5592211</v>
      </c>
      <c r="AJ105" s="338">
        <v>0.84887697129999995</v>
      </c>
      <c r="AK105" s="379">
        <v>1.791642593</v>
      </c>
      <c r="AL105" s="472">
        <v>150</v>
      </c>
    </row>
    <row r="106" spans="1:38" x14ac:dyDescent="0.2">
      <c r="A106" s="380" t="s">
        <v>2077</v>
      </c>
      <c r="B106" s="373" t="s">
        <v>2078</v>
      </c>
      <c r="C106" s="374">
        <v>2.1163469013</v>
      </c>
      <c r="D106" s="73">
        <v>404</v>
      </c>
      <c r="E106" s="375">
        <v>3.84</v>
      </c>
      <c r="F106" s="376">
        <v>10339.175644999999</v>
      </c>
      <c r="G106" s="338">
        <v>7435.6165418999999</v>
      </c>
      <c r="H106" s="377">
        <v>2903.5591030999999</v>
      </c>
      <c r="I106" s="376">
        <v>1152.1005407</v>
      </c>
      <c r="J106" s="377">
        <v>47.845707255000001</v>
      </c>
      <c r="K106" s="376">
        <v>1574.9199616000001</v>
      </c>
      <c r="L106" s="377">
        <v>172.14397456</v>
      </c>
      <c r="M106" s="338">
        <v>801.96416391000002</v>
      </c>
      <c r="N106" s="376">
        <v>147.55926450999999</v>
      </c>
      <c r="O106" s="377">
        <v>29.352235171</v>
      </c>
      <c r="P106" s="376">
        <v>75.932355494999996</v>
      </c>
      <c r="Q106" s="377">
        <v>9.4245102426000003</v>
      </c>
      <c r="R106" s="376">
        <v>155.38218486</v>
      </c>
      <c r="S106" s="377">
        <v>73.631619943000004</v>
      </c>
      <c r="T106" s="376">
        <v>408.11925745000002</v>
      </c>
      <c r="U106" s="377">
        <v>46.453986598999997</v>
      </c>
      <c r="V106" s="376">
        <v>36.845701890999997</v>
      </c>
      <c r="W106" s="377">
        <v>14.171751257</v>
      </c>
      <c r="X106" s="376">
        <v>2383.7120494999999</v>
      </c>
      <c r="Y106" s="377">
        <v>614.36485201000005</v>
      </c>
      <c r="Z106" s="376">
        <v>6.1177940594000004</v>
      </c>
      <c r="AA106" s="377">
        <v>1.1381019802000001</v>
      </c>
      <c r="AB106" s="376">
        <v>383.71148708999999</v>
      </c>
      <c r="AC106" s="377">
        <v>480.84311283</v>
      </c>
      <c r="AD106" s="376">
        <v>8.2750382327000001</v>
      </c>
      <c r="AE106" s="377">
        <v>0.95886359409999999</v>
      </c>
      <c r="AF106" s="338">
        <v>210.90020042</v>
      </c>
      <c r="AG106" s="378">
        <v>727.10850211000002</v>
      </c>
      <c r="AH106" s="338">
        <v>312.72250425999999</v>
      </c>
      <c r="AI106" s="378">
        <v>406.34817371000003</v>
      </c>
      <c r="AJ106" s="338">
        <v>50.523438511999998</v>
      </c>
      <c r="AK106" s="379">
        <v>6.6043112549999998</v>
      </c>
      <c r="AL106" s="472">
        <v>46</v>
      </c>
    </row>
    <row r="107" spans="1:38" x14ac:dyDescent="0.2">
      <c r="A107" s="380" t="s">
        <v>2079</v>
      </c>
      <c r="B107" s="373" t="s">
        <v>2080</v>
      </c>
      <c r="C107" s="374">
        <v>0.82645439440000001</v>
      </c>
      <c r="D107" s="73">
        <v>4388</v>
      </c>
      <c r="E107" s="375">
        <v>1.1599999999999999</v>
      </c>
      <c r="F107" s="376">
        <v>4037.5503377999999</v>
      </c>
      <c r="G107" s="338">
        <v>3043.7917269</v>
      </c>
      <c r="H107" s="377">
        <v>993.75861089</v>
      </c>
      <c r="I107" s="376">
        <v>380.39555353999998</v>
      </c>
      <c r="J107" s="377">
        <v>10.384896764000001</v>
      </c>
      <c r="K107" s="376">
        <v>239.28874278000001</v>
      </c>
      <c r="L107" s="377">
        <v>24.472701408999999</v>
      </c>
      <c r="M107" s="338">
        <v>154.05500293</v>
      </c>
      <c r="N107" s="376">
        <v>9.1389872819000004</v>
      </c>
      <c r="O107" s="377">
        <v>2.0729107115000001</v>
      </c>
      <c r="P107" s="376">
        <v>1.7915211803</v>
      </c>
      <c r="Q107" s="377">
        <v>0.33821019800000002</v>
      </c>
      <c r="R107" s="376">
        <v>32.194141936000001</v>
      </c>
      <c r="S107" s="377">
        <v>14.452161884000001</v>
      </c>
      <c r="T107" s="376">
        <v>84.760761076999998</v>
      </c>
      <c r="U107" s="377">
        <v>15.985749967</v>
      </c>
      <c r="V107" s="376">
        <v>4.0307285825000001</v>
      </c>
      <c r="W107" s="377">
        <v>1.1609297402000001</v>
      </c>
      <c r="X107" s="376">
        <v>1564.8352923</v>
      </c>
      <c r="Y107" s="377">
        <v>445.10037689000001</v>
      </c>
      <c r="Z107" s="376">
        <v>0.36291077939999999</v>
      </c>
      <c r="AA107" s="377">
        <v>0.1628628077</v>
      </c>
      <c r="AB107" s="376">
        <v>186.57264764000001</v>
      </c>
      <c r="AC107" s="377">
        <v>97.571248433999997</v>
      </c>
      <c r="AD107" s="376">
        <v>0.20103233819999999</v>
      </c>
      <c r="AE107" s="377">
        <v>4.0550319100000003E-2</v>
      </c>
      <c r="AF107" s="338">
        <v>209.48324579000001</v>
      </c>
      <c r="AG107" s="378">
        <v>315.30295034</v>
      </c>
      <c r="AH107" s="338">
        <v>98.706801442</v>
      </c>
      <c r="AI107" s="378">
        <v>141.17569341999999</v>
      </c>
      <c r="AJ107" s="338">
        <v>1.5214543330000001</v>
      </c>
      <c r="AK107" s="379">
        <v>1.9902710058999999</v>
      </c>
      <c r="AL107" s="472">
        <v>115</v>
      </c>
    </row>
    <row r="108" spans="1:38" x14ac:dyDescent="0.2">
      <c r="A108" s="380" t="s">
        <v>938</v>
      </c>
      <c r="B108" s="373" t="s">
        <v>2081</v>
      </c>
      <c r="C108" s="374">
        <v>0.58653604299999995</v>
      </c>
      <c r="D108" s="73">
        <v>71678</v>
      </c>
      <c r="E108" s="375">
        <v>1.01</v>
      </c>
      <c r="F108" s="376">
        <v>2865.4561153999998</v>
      </c>
      <c r="G108" s="338">
        <v>2249.4218461999999</v>
      </c>
      <c r="H108" s="377">
        <v>616.03426922999995</v>
      </c>
      <c r="I108" s="376">
        <v>455.03639577000001</v>
      </c>
      <c r="J108" s="377">
        <v>12.353845934000001</v>
      </c>
      <c r="K108" s="376">
        <v>100.89906307</v>
      </c>
      <c r="L108" s="377">
        <v>12.244007895999999</v>
      </c>
      <c r="M108" s="338">
        <v>77.110110703000004</v>
      </c>
      <c r="N108" s="376">
        <v>1.8183089741</v>
      </c>
      <c r="O108" s="377">
        <v>0.53356008560000001</v>
      </c>
      <c r="P108" s="376">
        <v>1.0047082017</v>
      </c>
      <c r="Q108" s="377">
        <v>0.18621570949999999</v>
      </c>
      <c r="R108" s="376">
        <v>41.304588326999998</v>
      </c>
      <c r="S108" s="377">
        <v>17.403522292000002</v>
      </c>
      <c r="T108" s="376">
        <v>35.632838448999998</v>
      </c>
      <c r="U108" s="377">
        <v>7.7575084043000002</v>
      </c>
      <c r="V108" s="376">
        <v>0.59221995100000002</v>
      </c>
      <c r="W108" s="377">
        <v>0.17918636230000001</v>
      </c>
      <c r="X108" s="376">
        <v>991.19334830000003</v>
      </c>
      <c r="Y108" s="377">
        <v>282.03571873999999</v>
      </c>
      <c r="Z108" s="376">
        <v>8.9991492100000001E-2</v>
      </c>
      <c r="AA108" s="377">
        <v>2.2081187400000001E-2</v>
      </c>
      <c r="AB108" s="376">
        <v>108.22566465</v>
      </c>
      <c r="AC108" s="377">
        <v>63.579350298000001</v>
      </c>
      <c r="AD108" s="376">
        <v>0.1350239671</v>
      </c>
      <c r="AE108" s="377">
        <v>2.86086594E-2</v>
      </c>
      <c r="AF108" s="338">
        <v>339.63045706999998</v>
      </c>
      <c r="AG108" s="378">
        <v>170.51386338</v>
      </c>
      <c r="AH108" s="338">
        <v>55.346763115000002</v>
      </c>
      <c r="AI108" s="378">
        <v>86.411909258999998</v>
      </c>
      <c r="AJ108" s="338">
        <v>2.7064759427</v>
      </c>
      <c r="AK108" s="379">
        <v>1.4807792609999999</v>
      </c>
      <c r="AL108" s="472">
        <v>147</v>
      </c>
    </row>
    <row r="109" spans="1:38" x14ac:dyDescent="0.2">
      <c r="A109" s="380" t="s">
        <v>939</v>
      </c>
      <c r="B109" s="373" t="s">
        <v>940</v>
      </c>
      <c r="C109" s="374">
        <v>2.4289640902</v>
      </c>
      <c r="D109" s="73">
        <v>502</v>
      </c>
      <c r="E109" s="375">
        <v>7</v>
      </c>
      <c r="F109" s="376">
        <v>11866.431892000001</v>
      </c>
      <c r="G109" s="338">
        <v>8647.3770246000004</v>
      </c>
      <c r="H109" s="377">
        <v>3219.0548671000001</v>
      </c>
      <c r="I109" s="376">
        <v>1997.5497207000001</v>
      </c>
      <c r="J109" s="377">
        <v>81.032768525999998</v>
      </c>
      <c r="K109" s="376">
        <v>3224.9957711000002</v>
      </c>
      <c r="L109" s="377">
        <v>236.04818148999999</v>
      </c>
      <c r="M109" s="338">
        <v>1221.8721343</v>
      </c>
      <c r="N109" s="376">
        <v>242.03608914</v>
      </c>
      <c r="O109" s="377">
        <v>39.268362013999997</v>
      </c>
      <c r="P109" s="376">
        <v>122.62784537</v>
      </c>
      <c r="Q109" s="377">
        <v>19.934844631000001</v>
      </c>
      <c r="R109" s="376">
        <v>264.79064423</v>
      </c>
      <c r="S109" s="377">
        <v>121.30239123</v>
      </c>
      <c r="T109" s="376">
        <v>739.01780986999995</v>
      </c>
      <c r="U109" s="377">
        <v>83.510381258999999</v>
      </c>
      <c r="V109" s="376">
        <v>110.45232459</v>
      </c>
      <c r="W109" s="377">
        <v>26.083262811000001</v>
      </c>
      <c r="X109" s="376">
        <v>40.136336395999997</v>
      </c>
      <c r="Y109" s="377">
        <v>9.3678451593999998</v>
      </c>
      <c r="Z109" s="376">
        <v>13.822137289</v>
      </c>
      <c r="AA109" s="377">
        <v>4.8878577668999998</v>
      </c>
      <c r="AB109" s="376">
        <v>495.47745802999998</v>
      </c>
      <c r="AC109" s="377">
        <v>791.01021805000005</v>
      </c>
      <c r="AD109" s="376">
        <v>11.05760089</v>
      </c>
      <c r="AE109" s="377">
        <v>1.1402945777</v>
      </c>
      <c r="AF109" s="338">
        <v>20.18229792</v>
      </c>
      <c r="AG109" s="378">
        <v>903.42419056000006</v>
      </c>
      <c r="AH109" s="338">
        <v>523.43725248999999</v>
      </c>
      <c r="AI109" s="378">
        <v>451.49632135000002</v>
      </c>
      <c r="AJ109" s="338">
        <v>50.507571732999999</v>
      </c>
      <c r="AK109" s="379">
        <v>19.961978185</v>
      </c>
      <c r="AL109" s="472">
        <v>112</v>
      </c>
    </row>
    <row r="110" spans="1:38" x14ac:dyDescent="0.2">
      <c r="A110" s="380" t="s">
        <v>941</v>
      </c>
      <c r="B110" s="373" t="s">
        <v>942</v>
      </c>
      <c r="C110" s="374">
        <v>0.9171781215</v>
      </c>
      <c r="D110" s="73">
        <v>1042</v>
      </c>
      <c r="E110" s="375">
        <v>2.81</v>
      </c>
      <c r="F110" s="376">
        <v>4480.7709407000002</v>
      </c>
      <c r="G110" s="338">
        <v>3291.8822150000001</v>
      </c>
      <c r="H110" s="377">
        <v>1188.8887256</v>
      </c>
      <c r="I110" s="376">
        <v>780.04621683000005</v>
      </c>
      <c r="J110" s="377">
        <v>35.580784241000003</v>
      </c>
      <c r="K110" s="376">
        <v>1200.3783464000001</v>
      </c>
      <c r="L110" s="377">
        <v>90.426201078000005</v>
      </c>
      <c r="M110" s="338">
        <v>442.63224989000003</v>
      </c>
      <c r="N110" s="376">
        <v>137.62582470000001</v>
      </c>
      <c r="O110" s="377">
        <v>13.152890653</v>
      </c>
      <c r="P110" s="376">
        <v>52.442489027000001</v>
      </c>
      <c r="Q110" s="377">
        <v>8.1778595085999992</v>
      </c>
      <c r="R110" s="376">
        <v>97.944102173000005</v>
      </c>
      <c r="S110" s="377">
        <v>41.860535521000003</v>
      </c>
      <c r="T110" s="376">
        <v>237.34917279999999</v>
      </c>
      <c r="U110" s="377">
        <v>29.512966798000001</v>
      </c>
      <c r="V110" s="376">
        <v>16.021197018999999</v>
      </c>
      <c r="W110" s="377">
        <v>3.9392830124999998</v>
      </c>
      <c r="X110" s="376">
        <v>29.360624483999999</v>
      </c>
      <c r="Y110" s="377">
        <v>6.6853379818000001</v>
      </c>
      <c r="Z110" s="376">
        <v>27.523540194999999</v>
      </c>
      <c r="AA110" s="377">
        <v>8.8790991497</v>
      </c>
      <c r="AB110" s="376">
        <v>185.01700751999999</v>
      </c>
      <c r="AC110" s="377">
        <v>297.85526217</v>
      </c>
      <c r="AD110" s="376">
        <v>2.2196094625999998</v>
      </c>
      <c r="AE110" s="377">
        <v>0.7869142898</v>
      </c>
      <c r="AF110" s="338">
        <v>8.8742846439999994</v>
      </c>
      <c r="AG110" s="378">
        <v>317.35128933999999</v>
      </c>
      <c r="AH110" s="338">
        <v>177.96420123999999</v>
      </c>
      <c r="AI110" s="378">
        <v>150.87016080999999</v>
      </c>
      <c r="AJ110" s="338">
        <v>72.096524936999998</v>
      </c>
      <c r="AK110" s="379">
        <v>8.1969648166999995</v>
      </c>
      <c r="AL110" s="472">
        <v>161</v>
      </c>
    </row>
    <row r="111" spans="1:38" x14ac:dyDescent="0.2">
      <c r="A111" s="380" t="s">
        <v>943</v>
      </c>
      <c r="B111" s="373" t="s">
        <v>944</v>
      </c>
      <c r="C111" s="374">
        <v>1.0186805033999999</v>
      </c>
      <c r="D111" s="73">
        <v>1323</v>
      </c>
      <c r="E111" s="375">
        <v>2.85</v>
      </c>
      <c r="F111" s="376">
        <v>4976.6494537999997</v>
      </c>
      <c r="G111" s="338">
        <v>3736.7355910000001</v>
      </c>
      <c r="H111" s="377">
        <v>1239.9138627</v>
      </c>
      <c r="I111" s="376">
        <v>733.57120269999996</v>
      </c>
      <c r="J111" s="377">
        <v>28.752943546000001</v>
      </c>
      <c r="K111" s="376">
        <v>1040.1349600000001</v>
      </c>
      <c r="L111" s="377">
        <v>71.868864873000007</v>
      </c>
      <c r="M111" s="338">
        <v>451.29385825000003</v>
      </c>
      <c r="N111" s="376">
        <v>251.01342912999999</v>
      </c>
      <c r="O111" s="377">
        <v>23.866112079000001</v>
      </c>
      <c r="P111" s="376">
        <v>389.17762998000001</v>
      </c>
      <c r="Q111" s="377">
        <v>64.876126714999998</v>
      </c>
      <c r="R111" s="376">
        <v>184.27754507</v>
      </c>
      <c r="S111" s="377">
        <v>50.852075753999998</v>
      </c>
      <c r="T111" s="376">
        <v>129.88661142999999</v>
      </c>
      <c r="U111" s="377">
        <v>15.934934591999999</v>
      </c>
      <c r="V111" s="376">
        <v>33.322392935000003</v>
      </c>
      <c r="W111" s="377">
        <v>9.5005245185000007</v>
      </c>
      <c r="X111" s="376">
        <v>161.30356373000001</v>
      </c>
      <c r="Y111" s="377">
        <v>41.623122264000003</v>
      </c>
      <c r="Z111" s="376">
        <v>22.6737082</v>
      </c>
      <c r="AA111" s="377">
        <v>7.9427414617999998</v>
      </c>
      <c r="AB111" s="376">
        <v>147.33213666</v>
      </c>
      <c r="AC111" s="377">
        <v>274.91893572999999</v>
      </c>
      <c r="AD111" s="376">
        <v>10.576421398000001</v>
      </c>
      <c r="AE111" s="377">
        <v>2.6700559001999999</v>
      </c>
      <c r="AF111" s="338">
        <v>7.4476012517000001</v>
      </c>
      <c r="AG111" s="378">
        <v>394.21147112</v>
      </c>
      <c r="AH111" s="338">
        <v>159.82088804</v>
      </c>
      <c r="AI111" s="378">
        <v>190.16447807</v>
      </c>
      <c r="AJ111" s="338">
        <v>72.222339966000007</v>
      </c>
      <c r="AK111" s="379">
        <v>5.4127783983000004</v>
      </c>
      <c r="AL111" s="472">
        <v>137</v>
      </c>
    </row>
    <row r="112" spans="1:38" x14ac:dyDescent="0.2">
      <c r="A112" s="380" t="s">
        <v>945</v>
      </c>
      <c r="B112" s="373" t="s">
        <v>946</v>
      </c>
      <c r="C112" s="374">
        <v>0.51545478830000002</v>
      </c>
      <c r="D112" s="73">
        <v>1580</v>
      </c>
      <c r="E112" s="375">
        <v>1.72</v>
      </c>
      <c r="F112" s="376">
        <v>2518.1966105000001</v>
      </c>
      <c r="G112" s="338">
        <v>1893.136092</v>
      </c>
      <c r="H112" s="377">
        <v>625.06051849000005</v>
      </c>
      <c r="I112" s="376">
        <v>377.52069870000003</v>
      </c>
      <c r="J112" s="377">
        <v>14.915420111</v>
      </c>
      <c r="K112" s="376">
        <v>512.16340363999996</v>
      </c>
      <c r="L112" s="377">
        <v>35.710984132</v>
      </c>
      <c r="M112" s="338">
        <v>245.29758942999999</v>
      </c>
      <c r="N112" s="376">
        <v>111.54187281999999</v>
      </c>
      <c r="O112" s="377">
        <v>14.841592999</v>
      </c>
      <c r="P112" s="376">
        <v>222.78092638999999</v>
      </c>
      <c r="Q112" s="377">
        <v>39.129959016000001</v>
      </c>
      <c r="R112" s="376">
        <v>77.533475822</v>
      </c>
      <c r="S112" s="377">
        <v>22.073514427999999</v>
      </c>
      <c r="T112" s="376">
        <v>63.479889278000002</v>
      </c>
      <c r="U112" s="377">
        <v>8.3620143600999999</v>
      </c>
      <c r="V112" s="376">
        <v>14.3517948</v>
      </c>
      <c r="W112" s="377">
        <v>5.3990224994</v>
      </c>
      <c r="X112" s="376">
        <v>74.659959572999995</v>
      </c>
      <c r="Y112" s="377">
        <v>12.773656339</v>
      </c>
      <c r="Z112" s="376">
        <v>34.775719397000003</v>
      </c>
      <c r="AA112" s="377">
        <v>10.221626856</v>
      </c>
      <c r="AB112" s="376">
        <v>78.228335586</v>
      </c>
      <c r="AC112" s="377">
        <v>139.96345737999999</v>
      </c>
      <c r="AD112" s="376">
        <v>6.2951041386000002</v>
      </c>
      <c r="AE112" s="377">
        <v>0.99821801899999996</v>
      </c>
      <c r="AF112" s="338">
        <v>5.0839928005999999</v>
      </c>
      <c r="AG112" s="378">
        <v>207.42272367000001</v>
      </c>
      <c r="AH112" s="338">
        <v>75.676648889000006</v>
      </c>
      <c r="AI112" s="378">
        <v>86.406956656000006</v>
      </c>
      <c r="AJ112" s="338">
        <v>18.329993420000001</v>
      </c>
      <c r="AK112" s="379">
        <v>2.2580593411000001</v>
      </c>
      <c r="AL112" s="472">
        <v>155</v>
      </c>
    </row>
    <row r="113" spans="1:38" x14ac:dyDescent="0.2">
      <c r="A113" s="380" t="s">
        <v>947</v>
      </c>
      <c r="B113" s="373" t="s">
        <v>948</v>
      </c>
      <c r="C113" s="374">
        <v>0.96774296520000003</v>
      </c>
      <c r="D113" s="73">
        <v>913</v>
      </c>
      <c r="E113" s="375">
        <v>3.24</v>
      </c>
      <c r="F113" s="376">
        <v>4727.7998188000001</v>
      </c>
      <c r="G113" s="338">
        <v>3484.3945236999998</v>
      </c>
      <c r="H113" s="377">
        <v>1243.4052951000001</v>
      </c>
      <c r="I113" s="376">
        <v>674.56598374999999</v>
      </c>
      <c r="J113" s="377">
        <v>28.116023397999999</v>
      </c>
      <c r="K113" s="376">
        <v>1276.8375263999999</v>
      </c>
      <c r="L113" s="377">
        <v>89.082654607999999</v>
      </c>
      <c r="M113" s="338">
        <v>489.86090646999997</v>
      </c>
      <c r="N113" s="376">
        <v>133.42586401</v>
      </c>
      <c r="O113" s="377">
        <v>13.966994901</v>
      </c>
      <c r="P113" s="376">
        <v>109.29606731</v>
      </c>
      <c r="Q113" s="377">
        <v>16.865408073000001</v>
      </c>
      <c r="R113" s="376">
        <v>226.36624517000001</v>
      </c>
      <c r="S113" s="377">
        <v>65.977556070000006</v>
      </c>
      <c r="T113" s="376">
        <v>95.643222903999998</v>
      </c>
      <c r="U113" s="377">
        <v>14.331006921</v>
      </c>
      <c r="V113" s="376">
        <v>97.916678097000002</v>
      </c>
      <c r="W113" s="377">
        <v>21.626453268999999</v>
      </c>
      <c r="X113" s="376">
        <v>84.757228964999996</v>
      </c>
      <c r="Y113" s="377">
        <v>19.49215895</v>
      </c>
      <c r="Z113" s="376">
        <v>54.752975524</v>
      </c>
      <c r="AA113" s="377">
        <v>16.713146763000001</v>
      </c>
      <c r="AB113" s="376">
        <v>133.33450472999999</v>
      </c>
      <c r="AC113" s="377">
        <v>285.41057422</v>
      </c>
      <c r="AD113" s="376">
        <v>4.1811677404000003</v>
      </c>
      <c r="AE113" s="377">
        <v>0.48305890029999998</v>
      </c>
      <c r="AF113" s="338">
        <v>7.766904448</v>
      </c>
      <c r="AG113" s="378">
        <v>384.75609994000001</v>
      </c>
      <c r="AH113" s="338">
        <v>144.12903256000001</v>
      </c>
      <c r="AI113" s="378">
        <v>160.99548927999999</v>
      </c>
      <c r="AJ113" s="338">
        <v>66.240355975</v>
      </c>
      <c r="AK113" s="379">
        <v>10.90852952</v>
      </c>
      <c r="AL113" s="472">
        <v>170</v>
      </c>
    </row>
    <row r="114" spans="1:38" x14ac:dyDescent="0.2">
      <c r="A114" s="380" t="s">
        <v>949</v>
      </c>
      <c r="B114" s="373" t="s">
        <v>950</v>
      </c>
      <c r="C114" s="374">
        <v>0.26363076330000002</v>
      </c>
      <c r="D114" s="73">
        <v>4872</v>
      </c>
      <c r="E114" s="375">
        <v>1.18</v>
      </c>
      <c r="F114" s="376">
        <v>1287.9385537000001</v>
      </c>
      <c r="G114" s="338">
        <v>979.71932399000002</v>
      </c>
      <c r="H114" s="377">
        <v>308.21922974</v>
      </c>
      <c r="I114" s="376">
        <v>188.3107713</v>
      </c>
      <c r="J114" s="377">
        <v>6.8827694462000002</v>
      </c>
      <c r="K114" s="376">
        <v>255.62812363</v>
      </c>
      <c r="L114" s="377">
        <v>18.056779393999999</v>
      </c>
      <c r="M114" s="338">
        <v>113.11837297</v>
      </c>
      <c r="N114" s="376">
        <v>12.390357270999999</v>
      </c>
      <c r="O114" s="377">
        <v>2.2492322194000001</v>
      </c>
      <c r="P114" s="376">
        <v>55.687724871</v>
      </c>
      <c r="Q114" s="377">
        <v>8.7885582963999997</v>
      </c>
      <c r="R114" s="376">
        <v>50.533228272000002</v>
      </c>
      <c r="S114" s="377">
        <v>15.543015477000001</v>
      </c>
      <c r="T114" s="376">
        <v>18.684647778999999</v>
      </c>
      <c r="U114" s="377">
        <v>3.7924872319</v>
      </c>
      <c r="V114" s="376">
        <v>9.3159637570000005</v>
      </c>
      <c r="W114" s="377">
        <v>2.3051587562</v>
      </c>
      <c r="X114" s="376">
        <v>67.633787021000003</v>
      </c>
      <c r="Y114" s="377">
        <v>15.255886241000001</v>
      </c>
      <c r="Z114" s="376">
        <v>78.911773885000002</v>
      </c>
      <c r="AA114" s="377">
        <v>24.394003001000002</v>
      </c>
      <c r="AB114" s="376">
        <v>40.073354539999997</v>
      </c>
      <c r="AC114" s="377">
        <v>61.358525544000003</v>
      </c>
      <c r="AD114" s="376">
        <v>0.38728939080000002</v>
      </c>
      <c r="AE114" s="377">
        <v>8.0791160099999995E-2</v>
      </c>
      <c r="AF114" s="338">
        <v>0.75229536060000002</v>
      </c>
      <c r="AG114" s="378">
        <v>99.114444728999999</v>
      </c>
      <c r="AH114" s="338">
        <v>34.0561243</v>
      </c>
      <c r="AI114" s="378">
        <v>43.085322333999997</v>
      </c>
      <c r="AJ114" s="338">
        <v>58.618606471</v>
      </c>
      <c r="AK114" s="379">
        <v>2.9291590709999999</v>
      </c>
      <c r="AL114" s="472">
        <v>250</v>
      </c>
    </row>
    <row r="115" spans="1:38" x14ac:dyDescent="0.2">
      <c r="A115" s="380" t="s">
        <v>951</v>
      </c>
      <c r="B115" s="373" t="s">
        <v>952</v>
      </c>
      <c r="C115" s="374">
        <v>1.0397751915</v>
      </c>
      <c r="D115" s="73">
        <v>1745</v>
      </c>
      <c r="E115" s="375">
        <v>2.82</v>
      </c>
      <c r="F115" s="376">
        <v>5079.7051887999996</v>
      </c>
      <c r="G115" s="338">
        <v>3754.7330342999999</v>
      </c>
      <c r="H115" s="377">
        <v>1324.9721545</v>
      </c>
      <c r="I115" s="376">
        <v>811.51260217000004</v>
      </c>
      <c r="J115" s="377">
        <v>35.364487820000001</v>
      </c>
      <c r="K115" s="376">
        <v>1084.5725103</v>
      </c>
      <c r="L115" s="377">
        <v>82.514464020999995</v>
      </c>
      <c r="M115" s="338">
        <v>471.32997648000003</v>
      </c>
      <c r="N115" s="376">
        <v>152.38313729000001</v>
      </c>
      <c r="O115" s="377">
        <v>22.081987652999999</v>
      </c>
      <c r="P115" s="376">
        <v>181.05780064999999</v>
      </c>
      <c r="Q115" s="377">
        <v>36.667519786</v>
      </c>
      <c r="R115" s="376">
        <v>131.93590283</v>
      </c>
      <c r="S115" s="377">
        <v>48.254491866999999</v>
      </c>
      <c r="T115" s="376">
        <v>209.04177842000001</v>
      </c>
      <c r="U115" s="377">
        <v>22.831894512000002</v>
      </c>
      <c r="V115" s="376">
        <v>6.6875751868000002</v>
      </c>
      <c r="W115" s="377">
        <v>2.1651849295000001</v>
      </c>
      <c r="X115" s="376">
        <v>393.15863758</v>
      </c>
      <c r="Y115" s="377">
        <v>105.27595425</v>
      </c>
      <c r="Z115" s="376">
        <v>14.329216712999999</v>
      </c>
      <c r="AA115" s="377">
        <v>4.5943433139999996</v>
      </c>
      <c r="AB115" s="376">
        <v>171.30701291</v>
      </c>
      <c r="AC115" s="377">
        <v>292.02161097999999</v>
      </c>
      <c r="AD115" s="376">
        <v>9.4319478779000008</v>
      </c>
      <c r="AE115" s="377">
        <v>1.5679653622</v>
      </c>
      <c r="AF115" s="338">
        <v>11.022262373</v>
      </c>
      <c r="AG115" s="378">
        <v>369.13459016000002</v>
      </c>
      <c r="AH115" s="338">
        <v>156.64177982999999</v>
      </c>
      <c r="AI115" s="378">
        <v>209.67423238000001</v>
      </c>
      <c r="AJ115" s="338">
        <v>37.112469441000002</v>
      </c>
      <c r="AK115" s="379">
        <v>6.0318516675999998</v>
      </c>
      <c r="AL115" s="472">
        <v>180</v>
      </c>
    </row>
    <row r="116" spans="1:38" x14ac:dyDescent="0.2">
      <c r="A116" s="380" t="s">
        <v>953</v>
      </c>
      <c r="B116" s="373" t="s">
        <v>954</v>
      </c>
      <c r="C116" s="374">
        <v>0.38944023039999998</v>
      </c>
      <c r="D116" s="73">
        <v>4983</v>
      </c>
      <c r="E116" s="375">
        <v>1.42</v>
      </c>
      <c r="F116" s="376">
        <v>1902.5666080999999</v>
      </c>
      <c r="G116" s="338">
        <v>1407.897631</v>
      </c>
      <c r="H116" s="377">
        <v>494.66897712000002</v>
      </c>
      <c r="I116" s="376">
        <v>346.11459798999999</v>
      </c>
      <c r="J116" s="377">
        <v>12.278839655000001</v>
      </c>
      <c r="K116" s="376">
        <v>358.07014928000001</v>
      </c>
      <c r="L116" s="377">
        <v>28.454902020999999</v>
      </c>
      <c r="M116" s="338">
        <v>176.26314112</v>
      </c>
      <c r="N116" s="376">
        <v>42.168884865000003</v>
      </c>
      <c r="O116" s="377">
        <v>6.7278967884999998</v>
      </c>
      <c r="P116" s="376">
        <v>60.966037059000001</v>
      </c>
      <c r="Q116" s="377">
        <v>10.387241785000001</v>
      </c>
      <c r="R116" s="376">
        <v>51.730339356000002</v>
      </c>
      <c r="S116" s="377">
        <v>16.491218286999999</v>
      </c>
      <c r="T116" s="376">
        <v>68.635921217999993</v>
      </c>
      <c r="U116" s="377">
        <v>8.5144579270000005</v>
      </c>
      <c r="V116" s="376">
        <v>4.4014838494999999</v>
      </c>
      <c r="W116" s="377">
        <v>1.4022055029</v>
      </c>
      <c r="X116" s="376">
        <v>132.49022210000001</v>
      </c>
      <c r="Y116" s="377">
        <v>36.856004446</v>
      </c>
      <c r="Z116" s="376">
        <v>29.463214545</v>
      </c>
      <c r="AA116" s="377">
        <v>9.1009225263999998</v>
      </c>
      <c r="AB116" s="376">
        <v>79.261385314999998</v>
      </c>
      <c r="AC116" s="377">
        <v>108.67232413000001</v>
      </c>
      <c r="AD116" s="376">
        <v>3.2443327042000001</v>
      </c>
      <c r="AE116" s="377">
        <v>0.63520452900000002</v>
      </c>
      <c r="AF116" s="338">
        <v>5.1570206139000003</v>
      </c>
      <c r="AG116" s="378">
        <v>137.53326594000001</v>
      </c>
      <c r="AH116" s="338">
        <v>59.077232113999997</v>
      </c>
      <c r="AI116" s="378">
        <v>77.042542128999997</v>
      </c>
      <c r="AJ116" s="338">
        <v>28.687450641000002</v>
      </c>
      <c r="AK116" s="379">
        <v>2.7381696902999999</v>
      </c>
      <c r="AL116" s="472">
        <v>240</v>
      </c>
    </row>
    <row r="117" spans="1:38" x14ac:dyDescent="0.2">
      <c r="A117" s="380" t="s">
        <v>955</v>
      </c>
      <c r="B117" s="373" t="s">
        <v>956</v>
      </c>
      <c r="C117" s="374">
        <v>7.4423803417999999</v>
      </c>
      <c r="D117" s="73">
        <v>618</v>
      </c>
      <c r="E117" s="375">
        <v>1.08</v>
      </c>
      <c r="F117" s="376">
        <v>36358.915223999997</v>
      </c>
      <c r="G117" s="338">
        <v>31749.682090999999</v>
      </c>
      <c r="H117" s="377">
        <v>4609.2331330999996</v>
      </c>
      <c r="I117" s="376">
        <v>840.23999179999998</v>
      </c>
      <c r="J117" s="377">
        <v>21.018015634000001</v>
      </c>
      <c r="K117" s="376">
        <v>630.47344760999999</v>
      </c>
      <c r="L117" s="377">
        <v>50.085851448</v>
      </c>
      <c r="M117" s="338">
        <v>306.32185055999997</v>
      </c>
      <c r="N117" s="376">
        <v>16.665824123</v>
      </c>
      <c r="O117" s="377">
        <v>3.5828679579</v>
      </c>
      <c r="P117" s="376">
        <v>91.817946692999996</v>
      </c>
      <c r="Q117" s="377">
        <v>18.487509495000001</v>
      </c>
      <c r="R117" s="376">
        <v>34.891023560000001</v>
      </c>
      <c r="S117" s="377">
        <v>754.14871674999995</v>
      </c>
      <c r="T117" s="376">
        <v>114.93086682000001</v>
      </c>
      <c r="U117" s="377">
        <v>27.867977173</v>
      </c>
      <c r="V117" s="376">
        <v>68.089596154999995</v>
      </c>
      <c r="W117" s="377">
        <v>12.76726055</v>
      </c>
      <c r="X117" s="376">
        <v>4639.1002812999996</v>
      </c>
      <c r="Y117" s="377">
        <v>2152.5229355000001</v>
      </c>
      <c r="Z117" s="376">
        <v>0.24671990290000001</v>
      </c>
      <c r="AA117" s="377">
        <v>0.15998770230000001</v>
      </c>
      <c r="AB117" s="376">
        <v>187.98480798</v>
      </c>
      <c r="AC117" s="377">
        <v>253.02140183</v>
      </c>
      <c r="AD117" s="376">
        <v>6.9716577184000004</v>
      </c>
      <c r="AE117" s="377">
        <v>0.1297105016</v>
      </c>
      <c r="AF117" s="338">
        <v>24209.439872999999</v>
      </c>
      <c r="AG117" s="378">
        <v>1012.7396839</v>
      </c>
      <c r="AH117" s="338">
        <v>376.50601842999998</v>
      </c>
      <c r="AI117" s="378">
        <v>513.28608389999999</v>
      </c>
      <c r="AJ117" s="338">
        <v>1.8785971877000001</v>
      </c>
      <c r="AK117" s="379">
        <v>13.538719163</v>
      </c>
      <c r="AL117" s="472">
        <v>25</v>
      </c>
    </row>
    <row r="118" spans="1:38" x14ac:dyDescent="0.2">
      <c r="A118" s="380" t="s">
        <v>957</v>
      </c>
      <c r="B118" s="373" t="s">
        <v>2082</v>
      </c>
      <c r="C118" s="374">
        <v>8.8309161492000001</v>
      </c>
      <c r="D118" s="73">
        <v>379</v>
      </c>
      <c r="E118" s="375">
        <v>11.94</v>
      </c>
      <c r="F118" s="376">
        <v>43142.451322000001</v>
      </c>
      <c r="G118" s="338">
        <v>33149.990445000003</v>
      </c>
      <c r="H118" s="377">
        <v>9992.4608771000003</v>
      </c>
      <c r="I118" s="376">
        <v>3282.4046963000001</v>
      </c>
      <c r="J118" s="377">
        <v>159.44900375</v>
      </c>
      <c r="K118" s="376">
        <v>5168.9934088999998</v>
      </c>
      <c r="L118" s="377">
        <v>310.53810269000002</v>
      </c>
      <c r="M118" s="338">
        <v>1750.0383809</v>
      </c>
      <c r="N118" s="376">
        <v>1106.8588147999999</v>
      </c>
      <c r="O118" s="377">
        <v>188.90364450000001</v>
      </c>
      <c r="P118" s="376">
        <v>422.86702399000001</v>
      </c>
      <c r="Q118" s="377">
        <v>74.501639276999995</v>
      </c>
      <c r="R118" s="376">
        <v>1051.7534043999999</v>
      </c>
      <c r="S118" s="377">
        <v>337.80661892000001</v>
      </c>
      <c r="T118" s="376">
        <v>809.41198631999998</v>
      </c>
      <c r="U118" s="377">
        <v>75.753241446000004</v>
      </c>
      <c r="V118" s="376">
        <v>2725.1396765</v>
      </c>
      <c r="W118" s="377">
        <v>644.13024269000005</v>
      </c>
      <c r="X118" s="376">
        <v>13214.796362999999</v>
      </c>
      <c r="Y118" s="377">
        <v>2794.0560154</v>
      </c>
      <c r="Z118" s="376">
        <v>15.624569657</v>
      </c>
      <c r="AA118" s="377">
        <v>2.1081949868000001</v>
      </c>
      <c r="AB118" s="376">
        <v>880.63056659999995</v>
      </c>
      <c r="AC118" s="377">
        <v>1223.1976271999999</v>
      </c>
      <c r="AD118" s="376">
        <v>62.388154397999998</v>
      </c>
      <c r="AE118" s="377">
        <v>15.696072106000001</v>
      </c>
      <c r="AF118" s="338">
        <v>537.55374777999998</v>
      </c>
      <c r="AG118" s="378">
        <v>3164.5263144</v>
      </c>
      <c r="AH118" s="338">
        <v>1333.7010851</v>
      </c>
      <c r="AI118" s="378">
        <v>1726.4033652999999</v>
      </c>
      <c r="AJ118" s="338">
        <v>42.017031105999997</v>
      </c>
      <c r="AK118" s="379">
        <v>21.202330108000002</v>
      </c>
      <c r="AL118" s="472">
        <v>53</v>
      </c>
    </row>
    <row r="119" spans="1:38" x14ac:dyDescent="0.2">
      <c r="A119" s="380" t="s">
        <v>958</v>
      </c>
      <c r="B119" s="373" t="s">
        <v>2083</v>
      </c>
      <c r="C119" s="374">
        <v>4.5309393582000004</v>
      </c>
      <c r="D119" s="73">
        <v>417</v>
      </c>
      <c r="E119" s="375">
        <v>4.97</v>
      </c>
      <c r="F119" s="376">
        <v>22135.396531999999</v>
      </c>
      <c r="G119" s="338">
        <v>17375.117392</v>
      </c>
      <c r="H119" s="377">
        <v>4760.2791398999998</v>
      </c>
      <c r="I119" s="376">
        <v>1384.9266802</v>
      </c>
      <c r="J119" s="377">
        <v>58.963577751000003</v>
      </c>
      <c r="K119" s="376">
        <v>2203.4422261999998</v>
      </c>
      <c r="L119" s="377">
        <v>143.24124556999999</v>
      </c>
      <c r="M119" s="338">
        <v>790.51561867999999</v>
      </c>
      <c r="N119" s="376">
        <v>437.93094442</v>
      </c>
      <c r="O119" s="377">
        <v>72.555585769999993</v>
      </c>
      <c r="P119" s="376">
        <v>139.71753117</v>
      </c>
      <c r="Q119" s="377">
        <v>26.490514654999998</v>
      </c>
      <c r="R119" s="376">
        <v>318.67632288999999</v>
      </c>
      <c r="S119" s="377">
        <v>104.89208634000001</v>
      </c>
      <c r="T119" s="376">
        <v>193.37008660999999</v>
      </c>
      <c r="U119" s="377">
        <v>19.198879583</v>
      </c>
      <c r="V119" s="376">
        <v>1320.5224003000001</v>
      </c>
      <c r="W119" s="377">
        <v>276.45260071000001</v>
      </c>
      <c r="X119" s="376">
        <v>8511.9154116999998</v>
      </c>
      <c r="Y119" s="377">
        <v>1665.5650359000001</v>
      </c>
      <c r="Z119" s="376">
        <v>2.8103100719</v>
      </c>
      <c r="AA119" s="377">
        <v>0.71489256590000005</v>
      </c>
      <c r="AB119" s="376">
        <v>410.80295562999999</v>
      </c>
      <c r="AC119" s="377">
        <v>522.12670021999998</v>
      </c>
      <c r="AD119" s="376">
        <v>4.8172031079000002</v>
      </c>
      <c r="AE119" s="377">
        <v>0.831347693</v>
      </c>
      <c r="AF119" s="338">
        <v>504.77523473000002</v>
      </c>
      <c r="AG119" s="378">
        <v>1635.6143098</v>
      </c>
      <c r="AH119" s="338">
        <v>561.71489210000004</v>
      </c>
      <c r="AI119" s="378">
        <v>801.64746428000001</v>
      </c>
      <c r="AJ119" s="338">
        <v>6.5879960239999997</v>
      </c>
      <c r="AK119" s="379">
        <v>14.576477541999999</v>
      </c>
      <c r="AL119" s="472">
        <v>65</v>
      </c>
    </row>
    <row r="120" spans="1:38" x14ac:dyDescent="0.2">
      <c r="A120" s="380" t="s">
        <v>2084</v>
      </c>
      <c r="B120" s="373" t="s">
        <v>2085</v>
      </c>
      <c r="C120" s="374">
        <v>2.132521611</v>
      </c>
      <c r="D120" s="73">
        <v>862</v>
      </c>
      <c r="E120" s="375">
        <v>2.27</v>
      </c>
      <c r="F120" s="376">
        <v>10418.195376</v>
      </c>
      <c r="G120" s="338">
        <v>8104.4082908</v>
      </c>
      <c r="H120" s="377">
        <v>2313.7870856</v>
      </c>
      <c r="I120" s="376">
        <v>890.20790532000001</v>
      </c>
      <c r="J120" s="377">
        <v>32.826601259999997</v>
      </c>
      <c r="K120" s="376">
        <v>1082.1694311000001</v>
      </c>
      <c r="L120" s="377">
        <v>73.521932035999995</v>
      </c>
      <c r="M120" s="338">
        <v>425.09615364000001</v>
      </c>
      <c r="N120" s="376">
        <v>162.77477931999999</v>
      </c>
      <c r="O120" s="377">
        <v>29.995193501999999</v>
      </c>
      <c r="P120" s="376">
        <v>73.075124328000001</v>
      </c>
      <c r="Q120" s="377">
        <v>14.139969013</v>
      </c>
      <c r="R120" s="376">
        <v>90.628787179</v>
      </c>
      <c r="S120" s="377">
        <v>40.407354470999998</v>
      </c>
      <c r="T120" s="376">
        <v>100.97833922</v>
      </c>
      <c r="U120" s="377">
        <v>12.518573315999999</v>
      </c>
      <c r="V120" s="376">
        <v>288.18499893000001</v>
      </c>
      <c r="W120" s="377">
        <v>71.214553180999999</v>
      </c>
      <c r="X120" s="376">
        <v>4046.3801610999999</v>
      </c>
      <c r="Y120" s="377">
        <v>875.81487169000002</v>
      </c>
      <c r="Z120" s="376">
        <v>4.8802105556999997</v>
      </c>
      <c r="AA120" s="377">
        <v>1.6578512715</v>
      </c>
      <c r="AB120" s="376">
        <v>222.42397586999999</v>
      </c>
      <c r="AC120" s="377">
        <v>278.22567074</v>
      </c>
      <c r="AD120" s="376">
        <v>11.444968212999999</v>
      </c>
      <c r="AE120" s="377">
        <v>1.6581698376</v>
      </c>
      <c r="AF120" s="338">
        <v>226.07815484</v>
      </c>
      <c r="AG120" s="378">
        <v>731.63182039000003</v>
      </c>
      <c r="AH120" s="338">
        <v>259.91820804000002</v>
      </c>
      <c r="AI120" s="378">
        <v>358.93758398</v>
      </c>
      <c r="AJ120" s="338">
        <v>2.0298887680000002</v>
      </c>
      <c r="AK120" s="379">
        <v>9.3741453143999998</v>
      </c>
      <c r="AL120" s="472">
        <v>108</v>
      </c>
    </row>
    <row r="121" spans="1:38" x14ac:dyDescent="0.2">
      <c r="A121" s="380" t="s">
        <v>959</v>
      </c>
      <c r="B121" s="373" t="s">
        <v>960</v>
      </c>
      <c r="C121" s="374">
        <v>2.9821609911000002</v>
      </c>
      <c r="D121" s="73">
        <v>183</v>
      </c>
      <c r="E121" s="375">
        <v>2.67</v>
      </c>
      <c r="F121" s="376">
        <v>14569.013364</v>
      </c>
      <c r="G121" s="338">
        <v>11206.516224000001</v>
      </c>
      <c r="H121" s="377">
        <v>3362.4971403999998</v>
      </c>
      <c r="I121" s="376">
        <v>1006.251798</v>
      </c>
      <c r="J121" s="377">
        <v>44.833537071000002</v>
      </c>
      <c r="K121" s="376">
        <v>1879.2497587</v>
      </c>
      <c r="L121" s="377">
        <v>125.32080143</v>
      </c>
      <c r="M121" s="338">
        <v>606.33102917999997</v>
      </c>
      <c r="N121" s="376">
        <v>83.276624851999998</v>
      </c>
      <c r="O121" s="377">
        <v>25.744959251000001</v>
      </c>
      <c r="P121" s="376">
        <v>20.191592257</v>
      </c>
      <c r="Q121" s="377">
        <v>5.5082840492000003</v>
      </c>
      <c r="R121" s="376">
        <v>181.60769354000001</v>
      </c>
      <c r="S121" s="377">
        <v>74.104718437000002</v>
      </c>
      <c r="T121" s="376">
        <v>92.382746557000004</v>
      </c>
      <c r="U121" s="377">
        <v>24.342376436999999</v>
      </c>
      <c r="V121" s="376">
        <v>1327.1855449</v>
      </c>
      <c r="W121" s="377">
        <v>351.02298818000003</v>
      </c>
      <c r="X121" s="376">
        <v>5273.6323309999998</v>
      </c>
      <c r="Y121" s="377">
        <v>1299.0926023</v>
      </c>
      <c r="Z121" s="376">
        <v>0</v>
      </c>
      <c r="AA121" s="377">
        <v>0</v>
      </c>
      <c r="AB121" s="376">
        <v>257.39215234</v>
      </c>
      <c r="AC121" s="377">
        <v>367.4795977</v>
      </c>
      <c r="AD121" s="376">
        <v>0</v>
      </c>
      <c r="AE121" s="377">
        <v>0</v>
      </c>
      <c r="AF121" s="338">
        <v>33.408084496999997</v>
      </c>
      <c r="AG121" s="378">
        <v>698.17226960999994</v>
      </c>
      <c r="AH121" s="338">
        <v>362.12542854999998</v>
      </c>
      <c r="AI121" s="378">
        <v>425.86368470000002</v>
      </c>
      <c r="AJ121" s="338">
        <v>0.73561324039999998</v>
      </c>
      <c r="AK121" s="379">
        <v>3.7571473988999999</v>
      </c>
      <c r="AL121" s="472">
        <v>11</v>
      </c>
    </row>
    <row r="122" spans="1:38" x14ac:dyDescent="0.2">
      <c r="A122" s="380" t="s">
        <v>961</v>
      </c>
      <c r="B122" s="373" t="s">
        <v>962</v>
      </c>
      <c r="C122" s="374">
        <v>2.1255627756000002</v>
      </c>
      <c r="D122" s="73">
        <v>446</v>
      </c>
      <c r="E122" s="375">
        <v>1.82</v>
      </c>
      <c r="F122" s="376">
        <v>10384.198766</v>
      </c>
      <c r="G122" s="338">
        <v>7956.8585364</v>
      </c>
      <c r="H122" s="377">
        <v>2427.3402296999998</v>
      </c>
      <c r="I122" s="376">
        <v>736.66445670999997</v>
      </c>
      <c r="J122" s="377">
        <v>29.771615104999999</v>
      </c>
      <c r="K122" s="376">
        <v>1387.2790680999999</v>
      </c>
      <c r="L122" s="377">
        <v>93.153889625999994</v>
      </c>
      <c r="M122" s="338">
        <v>416.14456362999999</v>
      </c>
      <c r="N122" s="376">
        <v>15.907825244</v>
      </c>
      <c r="O122" s="377">
        <v>5.3802208677000003</v>
      </c>
      <c r="P122" s="376">
        <v>8.9836700919000005</v>
      </c>
      <c r="Q122" s="377">
        <v>1.1699593363</v>
      </c>
      <c r="R122" s="376">
        <v>129.01404298</v>
      </c>
      <c r="S122" s="377">
        <v>57.680956715000001</v>
      </c>
      <c r="T122" s="376">
        <v>66.089089358999999</v>
      </c>
      <c r="U122" s="377">
        <v>13.527375296000001</v>
      </c>
      <c r="V122" s="376">
        <v>106.82022265000001</v>
      </c>
      <c r="W122" s="377">
        <v>20.414576239999999</v>
      </c>
      <c r="X122" s="376">
        <v>4492.8231506000002</v>
      </c>
      <c r="Y122" s="377">
        <v>1132.5510216</v>
      </c>
      <c r="Z122" s="376">
        <v>0</v>
      </c>
      <c r="AA122" s="377">
        <v>0</v>
      </c>
      <c r="AB122" s="376">
        <v>170.02904598999999</v>
      </c>
      <c r="AC122" s="377">
        <v>262.17158972999999</v>
      </c>
      <c r="AD122" s="376">
        <v>0</v>
      </c>
      <c r="AE122" s="377">
        <v>0</v>
      </c>
      <c r="AF122" s="338">
        <v>26.498937372</v>
      </c>
      <c r="AG122" s="378">
        <v>607.05727621999995</v>
      </c>
      <c r="AH122" s="338">
        <v>265.56169311999997</v>
      </c>
      <c r="AI122" s="378">
        <v>335.72333606000001</v>
      </c>
      <c r="AJ122" s="338">
        <v>0.92471064349999998</v>
      </c>
      <c r="AK122" s="379">
        <v>2.8564728609999999</v>
      </c>
      <c r="AL122" s="472">
        <v>23</v>
      </c>
    </row>
    <row r="123" spans="1:38" x14ac:dyDescent="0.2">
      <c r="A123" s="380" t="s">
        <v>963</v>
      </c>
      <c r="B123" s="373" t="s">
        <v>964</v>
      </c>
      <c r="C123" s="374">
        <v>3.8078137464999999</v>
      </c>
      <c r="D123" s="73">
        <v>445</v>
      </c>
      <c r="E123" s="375">
        <v>4.2300000000000004</v>
      </c>
      <c r="F123" s="376">
        <v>18602.647384</v>
      </c>
      <c r="G123" s="338">
        <v>14447.521948</v>
      </c>
      <c r="H123" s="377">
        <v>4155.1254365000004</v>
      </c>
      <c r="I123" s="376">
        <v>1389.6236183999999</v>
      </c>
      <c r="J123" s="377">
        <v>58.215174353000002</v>
      </c>
      <c r="K123" s="376">
        <v>1983.6988739000001</v>
      </c>
      <c r="L123" s="377">
        <v>133.34596624</v>
      </c>
      <c r="M123" s="338">
        <v>729.55030734000002</v>
      </c>
      <c r="N123" s="376">
        <v>160.92498563999999</v>
      </c>
      <c r="O123" s="377">
        <v>30.437274608999999</v>
      </c>
      <c r="P123" s="376">
        <v>266.03959176000001</v>
      </c>
      <c r="Q123" s="377">
        <v>52.960492463000001</v>
      </c>
      <c r="R123" s="376">
        <v>307.80150835000001</v>
      </c>
      <c r="S123" s="377">
        <v>123.74165954999999</v>
      </c>
      <c r="T123" s="376">
        <v>211.11564049</v>
      </c>
      <c r="U123" s="377">
        <v>22.271876661</v>
      </c>
      <c r="V123" s="376">
        <v>899.53202861</v>
      </c>
      <c r="W123" s="377">
        <v>233.64786713000001</v>
      </c>
      <c r="X123" s="376">
        <v>5717.2356606000003</v>
      </c>
      <c r="Y123" s="377">
        <v>1305.8072635999999</v>
      </c>
      <c r="Z123" s="376">
        <v>10.146508390999999</v>
      </c>
      <c r="AA123" s="377">
        <v>4.5218555190999998</v>
      </c>
      <c r="AB123" s="376">
        <v>272.72437058000003</v>
      </c>
      <c r="AC123" s="377">
        <v>509.51149439</v>
      </c>
      <c r="AD123" s="376">
        <v>16.575042588999999</v>
      </c>
      <c r="AE123" s="377">
        <v>3.7013475146000001</v>
      </c>
      <c r="AF123" s="338">
        <v>1626.5935847000001</v>
      </c>
      <c r="AG123" s="378">
        <v>1243.8715878</v>
      </c>
      <c r="AH123" s="338">
        <v>545.24690894000003</v>
      </c>
      <c r="AI123" s="378">
        <v>708.75491559</v>
      </c>
      <c r="AJ123" s="338">
        <v>23.403659387000001</v>
      </c>
      <c r="AK123" s="379">
        <v>11.646319159999999</v>
      </c>
      <c r="AL123" s="472">
        <v>57</v>
      </c>
    </row>
    <row r="124" spans="1:38" x14ac:dyDescent="0.2">
      <c r="A124" s="380" t="s">
        <v>965</v>
      </c>
      <c r="B124" s="373" t="s">
        <v>966</v>
      </c>
      <c r="C124" s="374">
        <v>2.1168553523</v>
      </c>
      <c r="D124" s="73">
        <v>3450</v>
      </c>
      <c r="E124" s="375">
        <v>1.83</v>
      </c>
      <c r="F124" s="376">
        <v>10341.659625</v>
      </c>
      <c r="G124" s="338">
        <v>8182.4229052999999</v>
      </c>
      <c r="H124" s="377">
        <v>2159.2367196999999</v>
      </c>
      <c r="I124" s="376">
        <v>754.94316064999998</v>
      </c>
      <c r="J124" s="377">
        <v>28.271373854</v>
      </c>
      <c r="K124" s="376">
        <v>808.84303125999998</v>
      </c>
      <c r="L124" s="377">
        <v>59.077004950999999</v>
      </c>
      <c r="M124" s="338">
        <v>368.37571112000001</v>
      </c>
      <c r="N124" s="376">
        <v>37.87560757</v>
      </c>
      <c r="O124" s="377">
        <v>7.5970354819999999</v>
      </c>
      <c r="P124" s="376">
        <v>115.72799519</v>
      </c>
      <c r="Q124" s="377">
        <v>23.599587514</v>
      </c>
      <c r="R124" s="376">
        <v>77.822122601000004</v>
      </c>
      <c r="S124" s="377">
        <v>47.705233415000002</v>
      </c>
      <c r="T124" s="376">
        <v>97.762540087999994</v>
      </c>
      <c r="U124" s="377">
        <v>10.65987163</v>
      </c>
      <c r="V124" s="376">
        <v>65.616642037999995</v>
      </c>
      <c r="W124" s="377">
        <v>13.319968068</v>
      </c>
      <c r="X124" s="376">
        <v>4002.3658670999998</v>
      </c>
      <c r="Y124" s="377">
        <v>902.99643479999997</v>
      </c>
      <c r="Z124" s="376">
        <v>6.6956511390999998</v>
      </c>
      <c r="AA124" s="377">
        <v>2.8954898162</v>
      </c>
      <c r="AB124" s="376">
        <v>134.8161503</v>
      </c>
      <c r="AC124" s="377">
        <v>243.24638972</v>
      </c>
      <c r="AD124" s="376">
        <v>12.809008555</v>
      </c>
      <c r="AE124" s="377">
        <v>3.0039804350999999</v>
      </c>
      <c r="AF124" s="338">
        <v>1160.9480569</v>
      </c>
      <c r="AG124" s="378">
        <v>726.69498524000005</v>
      </c>
      <c r="AH124" s="338">
        <v>275.90724451</v>
      </c>
      <c r="AI124" s="378">
        <v>339.18464918000001</v>
      </c>
      <c r="AJ124" s="338">
        <v>5.6560125271999997</v>
      </c>
      <c r="AK124" s="379">
        <v>7.2428193800000003</v>
      </c>
      <c r="AL124" s="472">
        <v>77</v>
      </c>
    </row>
    <row r="125" spans="1:38" x14ac:dyDescent="0.2">
      <c r="A125" s="380" t="s">
        <v>967</v>
      </c>
      <c r="B125" s="373" t="s">
        <v>2086</v>
      </c>
      <c r="C125" s="374">
        <v>2.7778134451000001</v>
      </c>
      <c r="D125" s="73">
        <v>815</v>
      </c>
      <c r="E125" s="375">
        <v>2.25</v>
      </c>
      <c r="F125" s="376">
        <v>13570.696325999999</v>
      </c>
      <c r="G125" s="338">
        <v>10494.926372</v>
      </c>
      <c r="H125" s="377">
        <v>3075.7699539</v>
      </c>
      <c r="I125" s="376">
        <v>876.01852357999996</v>
      </c>
      <c r="J125" s="377">
        <v>36.913722933999999</v>
      </c>
      <c r="K125" s="376">
        <v>1068.4904819999999</v>
      </c>
      <c r="L125" s="377">
        <v>81.165750036000006</v>
      </c>
      <c r="M125" s="338">
        <v>459.72447099999999</v>
      </c>
      <c r="N125" s="376">
        <v>306.69399161000001</v>
      </c>
      <c r="O125" s="377">
        <v>61.280017778999998</v>
      </c>
      <c r="P125" s="376">
        <v>25.106949043</v>
      </c>
      <c r="Q125" s="377">
        <v>5.7391423092</v>
      </c>
      <c r="R125" s="376">
        <v>55.645720760000003</v>
      </c>
      <c r="S125" s="377">
        <v>28.768381614999999</v>
      </c>
      <c r="T125" s="376">
        <v>82.472513645000006</v>
      </c>
      <c r="U125" s="377">
        <v>10.157594702999999</v>
      </c>
      <c r="V125" s="376">
        <v>138.20767437000001</v>
      </c>
      <c r="W125" s="377">
        <v>30.526865303000001</v>
      </c>
      <c r="X125" s="376">
        <v>6289.4358573</v>
      </c>
      <c r="Y125" s="377">
        <v>1368.9769504999999</v>
      </c>
      <c r="Z125" s="376">
        <v>0.83553963190000002</v>
      </c>
      <c r="AA125" s="377">
        <v>7.3816319000000005E-2</v>
      </c>
      <c r="AB125" s="376">
        <v>239.44603613999999</v>
      </c>
      <c r="AC125" s="377">
        <v>302.65876387999998</v>
      </c>
      <c r="AD125" s="376">
        <v>13.898468661000001</v>
      </c>
      <c r="AE125" s="377">
        <v>2.6318316208999999</v>
      </c>
      <c r="AF125" s="338">
        <v>145.84018512</v>
      </c>
      <c r="AG125" s="378">
        <v>1069.4369451</v>
      </c>
      <c r="AH125" s="338">
        <v>365.15512004999999</v>
      </c>
      <c r="AI125" s="378">
        <v>494.49873466000003</v>
      </c>
      <c r="AJ125" s="338">
        <v>3.7342732429000001</v>
      </c>
      <c r="AK125" s="379">
        <v>7.1620028994</v>
      </c>
      <c r="AL125" s="472">
        <v>91</v>
      </c>
    </row>
    <row r="126" spans="1:38" x14ac:dyDescent="0.2">
      <c r="A126" s="380" t="s">
        <v>968</v>
      </c>
      <c r="B126" s="373" t="s">
        <v>2087</v>
      </c>
      <c r="C126" s="374">
        <v>1.5461922992999999</v>
      </c>
      <c r="D126" s="73">
        <v>7217</v>
      </c>
      <c r="E126" s="375">
        <v>1.17</v>
      </c>
      <c r="F126" s="376">
        <v>7553.7492239000003</v>
      </c>
      <c r="G126" s="338">
        <v>5765.492784</v>
      </c>
      <c r="H126" s="377">
        <v>1788.2564400000001</v>
      </c>
      <c r="I126" s="376">
        <v>624.50448243999995</v>
      </c>
      <c r="J126" s="377">
        <v>20.938981525999999</v>
      </c>
      <c r="K126" s="376">
        <v>472.58833979000002</v>
      </c>
      <c r="L126" s="377">
        <v>43.523413136000002</v>
      </c>
      <c r="M126" s="338">
        <v>243.13476101000001</v>
      </c>
      <c r="N126" s="376">
        <v>65.052896787999998</v>
      </c>
      <c r="O126" s="377">
        <v>11.102520607000001</v>
      </c>
      <c r="P126" s="376">
        <v>15.713010743</v>
      </c>
      <c r="Q126" s="377">
        <v>3.0437295887000002</v>
      </c>
      <c r="R126" s="376">
        <v>24.578102749999999</v>
      </c>
      <c r="S126" s="377">
        <v>14.640347836</v>
      </c>
      <c r="T126" s="376">
        <v>102.50654421999999</v>
      </c>
      <c r="U126" s="377">
        <v>12.626451267</v>
      </c>
      <c r="V126" s="376">
        <v>61.197442078999998</v>
      </c>
      <c r="W126" s="377">
        <v>13.677444821</v>
      </c>
      <c r="X126" s="376">
        <v>3499.6041802999998</v>
      </c>
      <c r="Y126" s="377">
        <v>844.66629193999995</v>
      </c>
      <c r="Z126" s="376">
        <v>0.52382105850000005</v>
      </c>
      <c r="AA126" s="377">
        <v>0.24134798239999999</v>
      </c>
      <c r="AB126" s="376">
        <v>142.77231889000001</v>
      </c>
      <c r="AC126" s="377">
        <v>170.96551468999999</v>
      </c>
      <c r="AD126" s="376">
        <v>8.5200935138999991</v>
      </c>
      <c r="AE126" s="377">
        <v>0.95107946060000004</v>
      </c>
      <c r="AF126" s="338">
        <v>106.49533497</v>
      </c>
      <c r="AG126" s="378">
        <v>560.88342327999999</v>
      </c>
      <c r="AH126" s="338">
        <v>182.15013571</v>
      </c>
      <c r="AI126" s="378">
        <v>290.11788443</v>
      </c>
      <c r="AJ126" s="338">
        <v>9.1358834972</v>
      </c>
      <c r="AK126" s="379">
        <v>7.8934456193999996</v>
      </c>
      <c r="AL126" s="472">
        <v>155</v>
      </c>
    </row>
    <row r="127" spans="1:38" x14ac:dyDescent="0.2">
      <c r="A127" s="380" t="s">
        <v>969</v>
      </c>
      <c r="B127" s="373" t="s">
        <v>2088</v>
      </c>
      <c r="C127" s="374">
        <v>1.1320092692999999</v>
      </c>
      <c r="D127" s="73">
        <v>8168</v>
      </c>
      <c r="E127" s="375">
        <v>1.05</v>
      </c>
      <c r="F127" s="376">
        <v>5530.3044410000002</v>
      </c>
      <c r="G127" s="338">
        <v>4234.9246774000003</v>
      </c>
      <c r="H127" s="377">
        <v>1295.3797635999999</v>
      </c>
      <c r="I127" s="376">
        <v>489.43430246000003</v>
      </c>
      <c r="J127" s="377">
        <v>15.427715769000001</v>
      </c>
      <c r="K127" s="376">
        <v>413.81592052000002</v>
      </c>
      <c r="L127" s="377">
        <v>36.563540586999999</v>
      </c>
      <c r="M127" s="338">
        <v>194.19355211000001</v>
      </c>
      <c r="N127" s="376">
        <v>20.914811339</v>
      </c>
      <c r="O127" s="377">
        <v>3.4708210607000001</v>
      </c>
      <c r="P127" s="376">
        <v>3.9290041166999998</v>
      </c>
      <c r="Q127" s="377">
        <v>0.81935442039999995</v>
      </c>
      <c r="R127" s="376">
        <v>14.419414207999999</v>
      </c>
      <c r="S127" s="377">
        <v>11.12434698</v>
      </c>
      <c r="T127" s="376">
        <v>51.654842017999997</v>
      </c>
      <c r="U127" s="377">
        <v>9.5723800521999998</v>
      </c>
      <c r="V127" s="376">
        <v>56.915833333999998</v>
      </c>
      <c r="W127" s="377">
        <v>13.056413560999999</v>
      </c>
      <c r="X127" s="376">
        <v>2513.2531681999999</v>
      </c>
      <c r="Y127" s="377">
        <v>593.39962350999997</v>
      </c>
      <c r="Z127" s="376">
        <v>0.7120689643</v>
      </c>
      <c r="AA127" s="377">
        <v>0.2994178991</v>
      </c>
      <c r="AB127" s="376">
        <v>124.01236039</v>
      </c>
      <c r="AC127" s="377">
        <v>127.23678571000001</v>
      </c>
      <c r="AD127" s="376">
        <v>4.8722531447000001</v>
      </c>
      <c r="AE127" s="377">
        <v>0.73754417699999997</v>
      </c>
      <c r="AF127" s="338">
        <v>55.979305312999998</v>
      </c>
      <c r="AG127" s="378">
        <v>417.81142469000002</v>
      </c>
      <c r="AH127" s="338">
        <v>138.74449300000001</v>
      </c>
      <c r="AI127" s="378">
        <v>203.76109406</v>
      </c>
      <c r="AJ127" s="338">
        <v>9.1738977459999997</v>
      </c>
      <c r="AK127" s="379">
        <v>4.9987516485999999</v>
      </c>
      <c r="AL127" s="472">
        <v>153</v>
      </c>
    </row>
    <row r="128" spans="1:38" x14ac:dyDescent="0.2">
      <c r="A128" s="380" t="s">
        <v>970</v>
      </c>
      <c r="B128" s="373" t="s">
        <v>971</v>
      </c>
      <c r="C128" s="374">
        <v>0.85946124769999999</v>
      </c>
      <c r="D128" s="73">
        <v>18233</v>
      </c>
      <c r="E128" s="375">
        <v>1.1100000000000001</v>
      </c>
      <c r="F128" s="376">
        <v>4198.8016212000002</v>
      </c>
      <c r="G128" s="338">
        <v>3213.3020215000001</v>
      </c>
      <c r="H128" s="377">
        <v>985.49959976000002</v>
      </c>
      <c r="I128" s="376">
        <v>445.13223053000002</v>
      </c>
      <c r="J128" s="377">
        <v>14.054495627</v>
      </c>
      <c r="K128" s="376">
        <v>571.88624360999995</v>
      </c>
      <c r="L128" s="377">
        <v>45.140128804</v>
      </c>
      <c r="M128" s="338">
        <v>219.03966459</v>
      </c>
      <c r="N128" s="376">
        <v>32.974981274000001</v>
      </c>
      <c r="O128" s="377">
        <v>5.7523084867999996</v>
      </c>
      <c r="P128" s="376">
        <v>7.0050039375999997</v>
      </c>
      <c r="Q128" s="377">
        <v>1.3754099339000001</v>
      </c>
      <c r="R128" s="376">
        <v>13.400101340999999</v>
      </c>
      <c r="S128" s="377">
        <v>11.868271565000001</v>
      </c>
      <c r="T128" s="376">
        <v>46.466272635000003</v>
      </c>
      <c r="U128" s="377">
        <v>8.5743064832999991</v>
      </c>
      <c r="V128" s="376">
        <v>50.837653953</v>
      </c>
      <c r="W128" s="377">
        <v>10.921621425</v>
      </c>
      <c r="X128" s="376">
        <v>1411.1545963000001</v>
      </c>
      <c r="Y128" s="377">
        <v>338.39756247000003</v>
      </c>
      <c r="Z128" s="376">
        <v>2.7051852158999998</v>
      </c>
      <c r="AA128" s="377">
        <v>1.2087239753000001</v>
      </c>
      <c r="AB128" s="376">
        <v>232.20468149000001</v>
      </c>
      <c r="AC128" s="377">
        <v>138.91334162999999</v>
      </c>
      <c r="AD128" s="376">
        <v>3.6689170460999998</v>
      </c>
      <c r="AE128" s="377">
        <v>0.67426977499999996</v>
      </c>
      <c r="AF128" s="338">
        <v>22.055414933000002</v>
      </c>
      <c r="AG128" s="378">
        <v>305.73088431000002</v>
      </c>
      <c r="AH128" s="338">
        <v>109.72761894</v>
      </c>
      <c r="AI128" s="378">
        <v>138.53957624</v>
      </c>
      <c r="AJ128" s="338">
        <v>3.7680200438</v>
      </c>
      <c r="AK128" s="379">
        <v>5.6241347172999996</v>
      </c>
      <c r="AL128" s="472">
        <v>172</v>
      </c>
    </row>
    <row r="129" spans="1:38" x14ac:dyDescent="0.2">
      <c r="A129" s="380" t="s">
        <v>972</v>
      </c>
      <c r="B129" s="373" t="s">
        <v>2089</v>
      </c>
      <c r="C129" s="374">
        <v>2.9842416994000001</v>
      </c>
      <c r="D129" s="73">
        <v>972</v>
      </c>
      <c r="E129" s="375">
        <v>5.1100000000000003</v>
      </c>
      <c r="F129" s="376">
        <v>14579.178431</v>
      </c>
      <c r="G129" s="338">
        <v>11076.150188</v>
      </c>
      <c r="H129" s="377">
        <v>3503.0282436000002</v>
      </c>
      <c r="I129" s="376">
        <v>1379.3604442999999</v>
      </c>
      <c r="J129" s="377">
        <v>56.026623815000001</v>
      </c>
      <c r="K129" s="376">
        <v>2065.3911908</v>
      </c>
      <c r="L129" s="377">
        <v>138.13869915999999</v>
      </c>
      <c r="M129" s="338">
        <v>838.08558714000003</v>
      </c>
      <c r="N129" s="376">
        <v>335.10721612999998</v>
      </c>
      <c r="O129" s="377">
        <v>54.098049627000002</v>
      </c>
      <c r="P129" s="376">
        <v>317.04103476</v>
      </c>
      <c r="Q129" s="377">
        <v>54.497676824000003</v>
      </c>
      <c r="R129" s="376">
        <v>317.11727559000002</v>
      </c>
      <c r="S129" s="377">
        <v>107.75392818</v>
      </c>
      <c r="T129" s="376">
        <v>224.07204290000001</v>
      </c>
      <c r="U129" s="377">
        <v>21.054342923</v>
      </c>
      <c r="V129" s="376">
        <v>1673.2116045</v>
      </c>
      <c r="W129" s="377">
        <v>417.50751464000001</v>
      </c>
      <c r="X129" s="376">
        <v>2823.2488456000001</v>
      </c>
      <c r="Y129" s="377">
        <v>632.00950101000001</v>
      </c>
      <c r="Z129" s="376">
        <v>11.480249326999999</v>
      </c>
      <c r="AA129" s="377">
        <v>4.2013336532999999</v>
      </c>
      <c r="AB129" s="376">
        <v>305.02649835</v>
      </c>
      <c r="AC129" s="377">
        <v>526.74463191999996</v>
      </c>
      <c r="AD129" s="376">
        <v>15.848579472999999</v>
      </c>
      <c r="AE129" s="377">
        <v>2.3772782963000001</v>
      </c>
      <c r="AF129" s="338">
        <v>181.50347930999999</v>
      </c>
      <c r="AG129" s="378">
        <v>1067.8846532</v>
      </c>
      <c r="AH129" s="338">
        <v>406.72724147000002</v>
      </c>
      <c r="AI129" s="378">
        <v>564.63311954000005</v>
      </c>
      <c r="AJ129" s="338">
        <v>28.545487934000001</v>
      </c>
      <c r="AK129" s="379">
        <v>10.484301145</v>
      </c>
      <c r="AL129" s="472">
        <v>101</v>
      </c>
    </row>
    <row r="130" spans="1:38" x14ac:dyDescent="0.2">
      <c r="A130" s="380" t="s">
        <v>973</v>
      </c>
      <c r="B130" s="373" t="s">
        <v>2090</v>
      </c>
      <c r="C130" s="374">
        <v>0.98568517789999999</v>
      </c>
      <c r="D130" s="73">
        <v>6725</v>
      </c>
      <c r="E130" s="375">
        <v>1.32</v>
      </c>
      <c r="F130" s="376">
        <v>4815.4544881000002</v>
      </c>
      <c r="G130" s="338">
        <v>3700.8686271000001</v>
      </c>
      <c r="H130" s="377">
        <v>1114.585861</v>
      </c>
      <c r="I130" s="376">
        <v>400.45815341000002</v>
      </c>
      <c r="J130" s="377">
        <v>14.672980995</v>
      </c>
      <c r="K130" s="376">
        <v>406.68347937999999</v>
      </c>
      <c r="L130" s="377">
        <v>32.546719816</v>
      </c>
      <c r="M130" s="338">
        <v>197.34254820999999</v>
      </c>
      <c r="N130" s="376">
        <v>62.814205141000002</v>
      </c>
      <c r="O130" s="377">
        <v>10.943645704</v>
      </c>
      <c r="P130" s="376">
        <v>35.844043116000002</v>
      </c>
      <c r="Q130" s="377">
        <v>5.9894343174999998</v>
      </c>
      <c r="R130" s="376">
        <v>35.088995134999998</v>
      </c>
      <c r="S130" s="377">
        <v>16.503012529999999</v>
      </c>
      <c r="T130" s="376">
        <v>52.819710055000002</v>
      </c>
      <c r="U130" s="377">
        <v>5.8983830607999996</v>
      </c>
      <c r="V130" s="376">
        <v>88.262300953999997</v>
      </c>
      <c r="W130" s="377">
        <v>21.431919786000002</v>
      </c>
      <c r="X130" s="376">
        <v>1977.3744924</v>
      </c>
      <c r="Y130" s="377">
        <v>455.17281910999998</v>
      </c>
      <c r="Z130" s="376">
        <v>6.3444047228000002</v>
      </c>
      <c r="AA130" s="377">
        <v>2.4611727923000002</v>
      </c>
      <c r="AB130" s="376">
        <v>94.382483890000003</v>
      </c>
      <c r="AC130" s="377">
        <v>125.82300309</v>
      </c>
      <c r="AD130" s="376">
        <v>13.002195407</v>
      </c>
      <c r="AE130" s="377">
        <v>3.1526695037999999</v>
      </c>
      <c r="AF130" s="338">
        <v>79.683093106000001</v>
      </c>
      <c r="AG130" s="378">
        <v>371.45480512</v>
      </c>
      <c r="AH130" s="338">
        <v>129.31528711999999</v>
      </c>
      <c r="AI130" s="378">
        <v>164.9997875</v>
      </c>
      <c r="AJ130" s="338">
        <v>2.117785622</v>
      </c>
      <c r="AK130" s="379">
        <v>2.8709571435000001</v>
      </c>
      <c r="AL130" s="472">
        <v>183</v>
      </c>
    </row>
    <row r="131" spans="1:38" x14ac:dyDescent="0.2">
      <c r="A131" s="380" t="s">
        <v>974</v>
      </c>
      <c r="B131" s="373" t="s">
        <v>975</v>
      </c>
      <c r="C131" s="374">
        <v>0.52669459549999997</v>
      </c>
      <c r="D131" s="73">
        <v>6102</v>
      </c>
      <c r="E131" s="375">
        <v>1.1200000000000001</v>
      </c>
      <c r="F131" s="376">
        <v>2573.1074288</v>
      </c>
      <c r="G131" s="338">
        <v>1955.1615727999999</v>
      </c>
      <c r="H131" s="377">
        <v>617.94585599000004</v>
      </c>
      <c r="I131" s="376">
        <v>301.7739656</v>
      </c>
      <c r="J131" s="377">
        <v>9.9420513082999999</v>
      </c>
      <c r="K131" s="376">
        <v>203.15844054999999</v>
      </c>
      <c r="L131" s="377">
        <v>17.791239312999998</v>
      </c>
      <c r="M131" s="338">
        <v>116.02061593000001</v>
      </c>
      <c r="N131" s="376">
        <v>13.071213439999999</v>
      </c>
      <c r="O131" s="377">
        <v>2.1285630685000001</v>
      </c>
      <c r="P131" s="376">
        <v>10.331352279000001</v>
      </c>
      <c r="Q131" s="377">
        <v>1.8145184051000001</v>
      </c>
      <c r="R131" s="376">
        <v>10.834707732</v>
      </c>
      <c r="S131" s="377">
        <v>8.9381450016000006</v>
      </c>
      <c r="T131" s="376">
        <v>23.625247645000002</v>
      </c>
      <c r="U131" s="377">
        <v>4.1962150946000003</v>
      </c>
      <c r="V131" s="376">
        <v>10.716464709</v>
      </c>
      <c r="W131" s="377">
        <v>2.6787910471999998</v>
      </c>
      <c r="X131" s="376">
        <v>1001.3201144</v>
      </c>
      <c r="Y131" s="377">
        <v>259.48812660999999</v>
      </c>
      <c r="Z131" s="376">
        <v>0.33271490069999998</v>
      </c>
      <c r="AA131" s="377">
        <v>0.15448440720000001</v>
      </c>
      <c r="AB131" s="376">
        <v>104.47785657999999</v>
      </c>
      <c r="AC131" s="377">
        <v>73.079652197000001</v>
      </c>
      <c r="AD131" s="376">
        <v>0.73495440099999998</v>
      </c>
      <c r="AE131" s="377">
        <v>0.15466802339999999</v>
      </c>
      <c r="AF131" s="338">
        <v>51.133645068</v>
      </c>
      <c r="AG131" s="378">
        <v>184.98896105</v>
      </c>
      <c r="AH131" s="338">
        <v>64.326236796000003</v>
      </c>
      <c r="AI131" s="378">
        <v>93.038263092999998</v>
      </c>
      <c r="AJ131" s="338">
        <v>0.42222701159999998</v>
      </c>
      <c r="AK131" s="379">
        <v>2.4339931797999999</v>
      </c>
      <c r="AL131" s="472">
        <v>155</v>
      </c>
    </row>
    <row r="132" spans="1:38" x14ac:dyDescent="0.2">
      <c r="A132" s="380" t="s">
        <v>976</v>
      </c>
      <c r="B132" s="373" t="s">
        <v>2091</v>
      </c>
      <c r="C132" s="374">
        <v>1.7297841906</v>
      </c>
      <c r="D132" s="73">
        <v>1860</v>
      </c>
      <c r="E132" s="375">
        <v>2.4900000000000002</v>
      </c>
      <c r="F132" s="376">
        <v>8450.6668370999996</v>
      </c>
      <c r="G132" s="338">
        <v>6385.5127817000002</v>
      </c>
      <c r="H132" s="377">
        <v>2065.1540555000001</v>
      </c>
      <c r="I132" s="376">
        <v>817.31704877000004</v>
      </c>
      <c r="J132" s="377">
        <v>33.394844618999997</v>
      </c>
      <c r="K132" s="376">
        <v>924.44203763999997</v>
      </c>
      <c r="L132" s="377">
        <v>69.200788897999999</v>
      </c>
      <c r="M132" s="338">
        <v>423.81484879999999</v>
      </c>
      <c r="N132" s="376">
        <v>182.88772306999999</v>
      </c>
      <c r="O132" s="377">
        <v>35.443318065</v>
      </c>
      <c r="P132" s="376">
        <v>104.93353083</v>
      </c>
      <c r="Q132" s="377">
        <v>19.77117659</v>
      </c>
      <c r="R132" s="376">
        <v>100.44311212</v>
      </c>
      <c r="S132" s="377">
        <v>39.207306783999996</v>
      </c>
      <c r="T132" s="376">
        <v>122.99042788</v>
      </c>
      <c r="U132" s="377">
        <v>13.938938765</v>
      </c>
      <c r="V132" s="376">
        <v>657.22880162000001</v>
      </c>
      <c r="W132" s="377">
        <v>167.35671209</v>
      </c>
      <c r="X132" s="376">
        <v>2357.2786718000002</v>
      </c>
      <c r="Y132" s="377">
        <v>546.09210456999995</v>
      </c>
      <c r="Z132" s="376">
        <v>24.092512036999999</v>
      </c>
      <c r="AA132" s="377">
        <v>8.3538732145000001</v>
      </c>
      <c r="AB132" s="376">
        <v>163.87084664</v>
      </c>
      <c r="AC132" s="377">
        <v>273.26873776999997</v>
      </c>
      <c r="AD132" s="376">
        <v>40.167351037000003</v>
      </c>
      <c r="AE132" s="377">
        <v>8.3527430305999992</v>
      </c>
      <c r="AF132" s="338">
        <v>49.281878372999998</v>
      </c>
      <c r="AG132" s="378">
        <v>676.91952554</v>
      </c>
      <c r="AH132" s="338">
        <v>242.91834047</v>
      </c>
      <c r="AI132" s="378">
        <v>320.25106297999997</v>
      </c>
      <c r="AJ132" s="338">
        <v>21.669915203999999</v>
      </c>
      <c r="AK132" s="379">
        <v>5.7786579510999996</v>
      </c>
      <c r="AL132" s="472">
        <v>133</v>
      </c>
    </row>
    <row r="133" spans="1:38" x14ac:dyDescent="0.2">
      <c r="A133" s="380" t="s">
        <v>977</v>
      </c>
      <c r="B133" s="373" t="s">
        <v>2092</v>
      </c>
      <c r="C133" s="374">
        <v>0.78542747680000002</v>
      </c>
      <c r="D133" s="73">
        <v>3519</v>
      </c>
      <c r="E133" s="375">
        <v>1.19</v>
      </c>
      <c r="F133" s="376">
        <v>3837.117929</v>
      </c>
      <c r="G133" s="338">
        <v>2938.0956649</v>
      </c>
      <c r="H133" s="377">
        <v>899.02226413000005</v>
      </c>
      <c r="I133" s="376">
        <v>322.60684947999999</v>
      </c>
      <c r="J133" s="377">
        <v>12.345855169</v>
      </c>
      <c r="K133" s="376">
        <v>299.00977501</v>
      </c>
      <c r="L133" s="377">
        <v>25.240499492000001</v>
      </c>
      <c r="M133" s="338">
        <v>168.62766873000001</v>
      </c>
      <c r="N133" s="376">
        <v>115.99025147</v>
      </c>
      <c r="O133" s="377">
        <v>19.646890417000002</v>
      </c>
      <c r="P133" s="376">
        <v>19.810117638000001</v>
      </c>
      <c r="Q133" s="377">
        <v>3.7701350124999999</v>
      </c>
      <c r="R133" s="376">
        <v>46.396465923999997</v>
      </c>
      <c r="S133" s="377">
        <v>14.708348261999999</v>
      </c>
      <c r="T133" s="376">
        <v>32.470634001000001</v>
      </c>
      <c r="U133" s="377">
        <v>4.3600219357999999</v>
      </c>
      <c r="V133" s="376">
        <v>28.472870473</v>
      </c>
      <c r="W133" s="377">
        <v>7.7894956743000003</v>
      </c>
      <c r="X133" s="376">
        <v>1583.8823534999999</v>
      </c>
      <c r="Y133" s="377">
        <v>368.45282748</v>
      </c>
      <c r="Z133" s="376">
        <v>4.2364452083000002</v>
      </c>
      <c r="AA133" s="377">
        <v>1.4627961360999999</v>
      </c>
      <c r="AB133" s="376">
        <v>66.808948565999998</v>
      </c>
      <c r="AC133" s="377">
        <v>103.37367053</v>
      </c>
      <c r="AD133" s="376">
        <v>8.1018417698</v>
      </c>
      <c r="AE133" s="377">
        <v>1.6532272106000001</v>
      </c>
      <c r="AF133" s="338">
        <v>45.319860816999999</v>
      </c>
      <c r="AG133" s="378">
        <v>292.56140512000002</v>
      </c>
      <c r="AH133" s="338">
        <v>97.633316015000005</v>
      </c>
      <c r="AI133" s="378">
        <v>134.789897</v>
      </c>
      <c r="AJ133" s="338">
        <v>4.0300806687000001</v>
      </c>
      <c r="AK133" s="379">
        <v>3.5653802963999999</v>
      </c>
      <c r="AL133" s="472">
        <v>182</v>
      </c>
    </row>
    <row r="134" spans="1:38" x14ac:dyDescent="0.2">
      <c r="A134" s="380" t="s">
        <v>978</v>
      </c>
      <c r="B134" s="373" t="s">
        <v>2093</v>
      </c>
      <c r="C134" s="374">
        <v>2.7780535513000002</v>
      </c>
      <c r="D134" s="73">
        <v>1069</v>
      </c>
      <c r="E134" s="375">
        <v>2.25</v>
      </c>
      <c r="F134" s="376">
        <v>13571.869337</v>
      </c>
      <c r="G134" s="338">
        <v>10363.551782</v>
      </c>
      <c r="H134" s="377">
        <v>3208.3175557</v>
      </c>
      <c r="I134" s="376">
        <v>1163.2188375000001</v>
      </c>
      <c r="J134" s="377">
        <v>37.732260306999997</v>
      </c>
      <c r="K134" s="376">
        <v>985.10381815000005</v>
      </c>
      <c r="L134" s="377">
        <v>73.999086757000001</v>
      </c>
      <c r="M134" s="338">
        <v>472.74985401999999</v>
      </c>
      <c r="N134" s="376">
        <v>125.69679050000001</v>
      </c>
      <c r="O134" s="377">
        <v>24.309158650000001</v>
      </c>
      <c r="P134" s="376">
        <v>73.657641947000002</v>
      </c>
      <c r="Q134" s="377">
        <v>13.257586115000001</v>
      </c>
      <c r="R134" s="376">
        <v>50.964628027000003</v>
      </c>
      <c r="S134" s="377">
        <v>31.575940890999998</v>
      </c>
      <c r="T134" s="376">
        <v>339.28093193000001</v>
      </c>
      <c r="U134" s="377">
        <v>44.669622326000002</v>
      </c>
      <c r="V134" s="376">
        <v>108.38559655</v>
      </c>
      <c r="W134" s="377">
        <v>25.429811116</v>
      </c>
      <c r="X134" s="376">
        <v>5810.9409868000002</v>
      </c>
      <c r="Y134" s="377">
        <v>1421.7358302</v>
      </c>
      <c r="Z134" s="376">
        <v>3.0118907128000001</v>
      </c>
      <c r="AA134" s="377">
        <v>1.1912778793000001</v>
      </c>
      <c r="AB134" s="376">
        <v>218.59174942000001</v>
      </c>
      <c r="AC134" s="377">
        <v>345.91298103999998</v>
      </c>
      <c r="AD134" s="376">
        <v>49.921156539000002</v>
      </c>
      <c r="AE134" s="377">
        <v>2.7526902806</v>
      </c>
      <c r="AF134" s="338">
        <v>199.90253604</v>
      </c>
      <c r="AG134" s="378">
        <v>1089.0588877</v>
      </c>
      <c r="AH134" s="338">
        <v>362.15976029000001</v>
      </c>
      <c r="AI134" s="378">
        <v>481.42469448999998</v>
      </c>
      <c r="AJ134" s="338">
        <v>3.3578927951000002</v>
      </c>
      <c r="AK134" s="379">
        <v>11.875438406000001</v>
      </c>
      <c r="AL134" s="472">
        <v>90</v>
      </c>
    </row>
    <row r="135" spans="1:38" x14ac:dyDescent="0.2">
      <c r="A135" s="380" t="s">
        <v>979</v>
      </c>
      <c r="B135" s="373" t="s">
        <v>980</v>
      </c>
      <c r="C135" s="374">
        <v>0.81359513319999999</v>
      </c>
      <c r="D135" s="73">
        <v>18052</v>
      </c>
      <c r="E135" s="375">
        <v>1.0900000000000001</v>
      </c>
      <c r="F135" s="376">
        <v>3974.7278581999999</v>
      </c>
      <c r="G135" s="338">
        <v>2987.4988303999999</v>
      </c>
      <c r="H135" s="377">
        <v>987.22902781000005</v>
      </c>
      <c r="I135" s="376">
        <v>271.26624135999998</v>
      </c>
      <c r="J135" s="377">
        <v>12.419146098000001</v>
      </c>
      <c r="K135" s="376">
        <v>204.01486657999999</v>
      </c>
      <c r="L135" s="377">
        <v>21.059458873000001</v>
      </c>
      <c r="M135" s="338">
        <v>167.44878174999999</v>
      </c>
      <c r="N135" s="376">
        <v>19.371716387999999</v>
      </c>
      <c r="O135" s="377">
        <v>2.6634047127999998</v>
      </c>
      <c r="P135" s="376">
        <v>8.6470102979999997</v>
      </c>
      <c r="Q135" s="377">
        <v>1.8995820345000001</v>
      </c>
      <c r="R135" s="376">
        <v>95.650671269</v>
      </c>
      <c r="S135" s="377">
        <v>12.069329585</v>
      </c>
      <c r="T135" s="376">
        <v>26.526673749</v>
      </c>
      <c r="U135" s="377">
        <v>4.1688434482999996</v>
      </c>
      <c r="V135" s="376">
        <v>33.728152055999999</v>
      </c>
      <c r="W135" s="377">
        <v>6.9926379228000002</v>
      </c>
      <c r="X135" s="376">
        <v>1854.9393851</v>
      </c>
      <c r="Y135" s="377">
        <v>488.00312910999997</v>
      </c>
      <c r="Z135" s="376">
        <v>1.3941263880000001</v>
      </c>
      <c r="AA135" s="377">
        <v>0.42313574910000001</v>
      </c>
      <c r="AB135" s="376">
        <v>81.284420333</v>
      </c>
      <c r="AC135" s="377">
        <v>96.106643007000002</v>
      </c>
      <c r="AD135" s="376">
        <v>1.6472311999</v>
      </c>
      <c r="AE135" s="377">
        <v>0.50220594210000002</v>
      </c>
      <c r="AF135" s="338">
        <v>11.144432266000001</v>
      </c>
      <c r="AG135" s="378">
        <v>284.45101125999997</v>
      </c>
      <c r="AH135" s="338">
        <v>103.24559793</v>
      </c>
      <c r="AI135" s="378">
        <v>156.60265827000001</v>
      </c>
      <c r="AJ135" s="338">
        <v>3.3723828125000002</v>
      </c>
      <c r="AK135" s="379">
        <v>3.6849827260999999</v>
      </c>
      <c r="AL135" s="472">
        <v>171</v>
      </c>
    </row>
    <row r="136" spans="1:38" x14ac:dyDescent="0.2">
      <c r="A136" s="380" t="s">
        <v>981</v>
      </c>
      <c r="B136" s="373" t="s">
        <v>982</v>
      </c>
      <c r="C136" s="374">
        <v>3.2152604639</v>
      </c>
      <c r="D136" s="73">
        <v>891</v>
      </c>
      <c r="E136" s="375">
        <v>8.07</v>
      </c>
      <c r="F136" s="376">
        <v>15707.794719</v>
      </c>
      <c r="G136" s="338">
        <v>11755.639370000001</v>
      </c>
      <c r="H136" s="377">
        <v>3952.1553491</v>
      </c>
      <c r="I136" s="376">
        <v>1804.7301551</v>
      </c>
      <c r="J136" s="377">
        <v>92.419038807000007</v>
      </c>
      <c r="K136" s="376">
        <v>3615.9668692</v>
      </c>
      <c r="L136" s="377">
        <v>272.12944209</v>
      </c>
      <c r="M136" s="338">
        <v>1427.1709521</v>
      </c>
      <c r="N136" s="376">
        <v>368.69552763000002</v>
      </c>
      <c r="O136" s="377">
        <v>65.233235101000005</v>
      </c>
      <c r="P136" s="376">
        <v>411.50858481</v>
      </c>
      <c r="Q136" s="377">
        <v>67.759079890999999</v>
      </c>
      <c r="R136" s="376">
        <v>1282.6895088000001</v>
      </c>
      <c r="S136" s="377">
        <v>241.36362220999999</v>
      </c>
      <c r="T136" s="376">
        <v>728.12792969999998</v>
      </c>
      <c r="U136" s="377">
        <v>55.822026502</v>
      </c>
      <c r="V136" s="376">
        <v>260.42448905999998</v>
      </c>
      <c r="W136" s="377">
        <v>60.094584818000001</v>
      </c>
      <c r="X136" s="376">
        <v>403.73215519000001</v>
      </c>
      <c r="Y136" s="377">
        <v>95.642256352000004</v>
      </c>
      <c r="Z136" s="376">
        <v>22.744970804000001</v>
      </c>
      <c r="AA136" s="377">
        <v>7.0632467777999999</v>
      </c>
      <c r="AB136" s="376">
        <v>661.41093163000005</v>
      </c>
      <c r="AC136" s="377">
        <v>899.17838692999999</v>
      </c>
      <c r="AD136" s="376">
        <v>267.65826198000002</v>
      </c>
      <c r="AE136" s="377">
        <v>24.849543942</v>
      </c>
      <c r="AF136" s="338">
        <v>23.152873402000001</v>
      </c>
      <c r="AG136" s="378">
        <v>1219.3484825</v>
      </c>
      <c r="AH136" s="338">
        <v>532.44827420000001</v>
      </c>
      <c r="AI136" s="378">
        <v>625.26486245000001</v>
      </c>
      <c r="AJ136" s="338">
        <v>156.90242674000001</v>
      </c>
      <c r="AK136" s="379">
        <v>14.263000517</v>
      </c>
      <c r="AL136" s="472">
        <v>132</v>
      </c>
    </row>
    <row r="137" spans="1:38" x14ac:dyDescent="0.2">
      <c r="A137" s="380" t="s">
        <v>983</v>
      </c>
      <c r="B137" s="373" t="s">
        <v>984</v>
      </c>
      <c r="C137" s="374">
        <v>0.74869375650000003</v>
      </c>
      <c r="D137" s="73">
        <v>2314</v>
      </c>
      <c r="E137" s="375">
        <v>1.6</v>
      </c>
      <c r="F137" s="376">
        <v>3657.6594544999998</v>
      </c>
      <c r="G137" s="338">
        <v>2816.2323817000001</v>
      </c>
      <c r="H137" s="377">
        <v>841.42707280000002</v>
      </c>
      <c r="I137" s="376">
        <v>333.20668339000002</v>
      </c>
      <c r="J137" s="377">
        <v>15.300098533</v>
      </c>
      <c r="K137" s="376">
        <v>546.59286279000003</v>
      </c>
      <c r="L137" s="377">
        <v>40.197752074</v>
      </c>
      <c r="M137" s="338">
        <v>247.64597767999999</v>
      </c>
      <c r="N137" s="376">
        <v>110.85352584</v>
      </c>
      <c r="O137" s="377">
        <v>19.120054026999998</v>
      </c>
      <c r="P137" s="376">
        <v>124.76504073</v>
      </c>
      <c r="Q137" s="377">
        <v>22.562940286</v>
      </c>
      <c r="R137" s="376">
        <v>151.03091330999999</v>
      </c>
      <c r="S137" s="377">
        <v>33.342005526000001</v>
      </c>
      <c r="T137" s="376">
        <v>174.0921061</v>
      </c>
      <c r="U137" s="377">
        <v>15.990626500999999</v>
      </c>
      <c r="V137" s="376">
        <v>25.384348336999999</v>
      </c>
      <c r="W137" s="377">
        <v>5.5216068858999998</v>
      </c>
      <c r="X137" s="376">
        <v>700.83314063</v>
      </c>
      <c r="Y137" s="377">
        <v>163.45364212999999</v>
      </c>
      <c r="Z137" s="376">
        <v>4.6261961991999998</v>
      </c>
      <c r="AA137" s="377">
        <v>1.3094077351</v>
      </c>
      <c r="AB137" s="376">
        <v>108.15400877</v>
      </c>
      <c r="AC137" s="377">
        <v>140.61995701999999</v>
      </c>
      <c r="AD137" s="376">
        <v>110.40094974</v>
      </c>
      <c r="AE137" s="377">
        <v>10.455807303</v>
      </c>
      <c r="AF137" s="338">
        <v>23.384513106</v>
      </c>
      <c r="AG137" s="378">
        <v>272.26906009999999</v>
      </c>
      <c r="AH137" s="338">
        <v>87.572834349999994</v>
      </c>
      <c r="AI137" s="378">
        <v>155.46818905999999</v>
      </c>
      <c r="AJ137" s="338">
        <v>10.322002907</v>
      </c>
      <c r="AK137" s="379">
        <v>3.1832034015000001</v>
      </c>
      <c r="AL137" s="472">
        <v>161</v>
      </c>
    </row>
    <row r="138" spans="1:38" x14ac:dyDescent="0.2">
      <c r="A138" s="380" t="s">
        <v>985</v>
      </c>
      <c r="B138" s="373" t="s">
        <v>986</v>
      </c>
      <c r="C138" s="374">
        <v>0.75517698840000003</v>
      </c>
      <c r="D138" s="73">
        <v>7417</v>
      </c>
      <c r="E138" s="375">
        <v>2.7</v>
      </c>
      <c r="F138" s="376">
        <v>3689.3325574999999</v>
      </c>
      <c r="G138" s="338">
        <v>2699.3570156999999</v>
      </c>
      <c r="H138" s="377">
        <v>989.97554179999997</v>
      </c>
      <c r="I138" s="376">
        <v>569.26643763000004</v>
      </c>
      <c r="J138" s="377">
        <v>26.099410739</v>
      </c>
      <c r="K138" s="376">
        <v>916.02782738999997</v>
      </c>
      <c r="L138" s="377">
        <v>67.152688897999994</v>
      </c>
      <c r="M138" s="338">
        <v>390.76126522999999</v>
      </c>
      <c r="N138" s="376">
        <v>74.933851981000004</v>
      </c>
      <c r="O138" s="377">
        <v>11.716279135000001</v>
      </c>
      <c r="P138" s="376">
        <v>162.78437181999999</v>
      </c>
      <c r="Q138" s="377">
        <v>25.650428218999998</v>
      </c>
      <c r="R138" s="376">
        <v>219.22860986000001</v>
      </c>
      <c r="S138" s="377">
        <v>59.979038512999999</v>
      </c>
      <c r="T138" s="376">
        <v>76.504160572000004</v>
      </c>
      <c r="U138" s="377">
        <v>10.822673700999999</v>
      </c>
      <c r="V138" s="376">
        <v>32.697009151000003</v>
      </c>
      <c r="W138" s="377">
        <v>10.123182608</v>
      </c>
      <c r="X138" s="376">
        <v>5.8531082950000002</v>
      </c>
      <c r="Y138" s="377">
        <v>1.4488966454000001</v>
      </c>
      <c r="Z138" s="376">
        <v>58.047183535000002</v>
      </c>
      <c r="AA138" s="377">
        <v>19.843025097999998</v>
      </c>
      <c r="AB138" s="376">
        <v>100.42572423999999</v>
      </c>
      <c r="AC138" s="377">
        <v>219.40289508999999</v>
      </c>
      <c r="AD138" s="376">
        <v>5.6823971055999998</v>
      </c>
      <c r="AE138" s="377">
        <v>1.4593372345</v>
      </c>
      <c r="AF138" s="338">
        <v>3.3455559194000002</v>
      </c>
      <c r="AG138" s="378">
        <v>329.56729171000001</v>
      </c>
      <c r="AH138" s="338">
        <v>134.80662090000001</v>
      </c>
      <c r="AI138" s="378">
        <v>129.67310223999999</v>
      </c>
      <c r="AJ138" s="338">
        <v>20.038034526000001</v>
      </c>
      <c r="AK138" s="379">
        <v>5.9921495070999997</v>
      </c>
      <c r="AL138" s="472">
        <v>255</v>
      </c>
    </row>
    <row r="139" spans="1:38" x14ac:dyDescent="0.2">
      <c r="A139" s="380" t="s">
        <v>987</v>
      </c>
      <c r="B139" s="373" t="s">
        <v>988</v>
      </c>
      <c r="C139" s="374">
        <v>0.28250319130000001</v>
      </c>
      <c r="D139" s="73">
        <v>23234</v>
      </c>
      <c r="E139" s="375">
        <v>1.31</v>
      </c>
      <c r="F139" s="376">
        <v>1380.1376862</v>
      </c>
      <c r="G139" s="338">
        <v>1028.3614797</v>
      </c>
      <c r="H139" s="377">
        <v>351.77620647999998</v>
      </c>
      <c r="I139" s="376">
        <v>216.54590198</v>
      </c>
      <c r="J139" s="377">
        <v>9.5281763940000008</v>
      </c>
      <c r="K139" s="376">
        <v>291.50039455000001</v>
      </c>
      <c r="L139" s="377">
        <v>21.412927756999999</v>
      </c>
      <c r="M139" s="338">
        <v>139.35227623</v>
      </c>
      <c r="N139" s="376">
        <v>22.249335306999999</v>
      </c>
      <c r="O139" s="377">
        <v>3.3258829608</v>
      </c>
      <c r="P139" s="376">
        <v>82.017218639000006</v>
      </c>
      <c r="Q139" s="377">
        <v>12.373941936</v>
      </c>
      <c r="R139" s="376">
        <v>70.074284163000002</v>
      </c>
      <c r="S139" s="377">
        <v>18.941678594999999</v>
      </c>
      <c r="T139" s="376">
        <v>24.643494071999999</v>
      </c>
      <c r="U139" s="377">
        <v>4.2032861598000002</v>
      </c>
      <c r="V139" s="376">
        <v>9.8024083792999992</v>
      </c>
      <c r="W139" s="377">
        <v>3.2024170831999998</v>
      </c>
      <c r="X139" s="376">
        <v>2.7448975851999999</v>
      </c>
      <c r="Y139" s="377">
        <v>0.59006458709999998</v>
      </c>
      <c r="Z139" s="376">
        <v>74.752684384999995</v>
      </c>
      <c r="AA139" s="377">
        <v>23.088144536000001</v>
      </c>
      <c r="AB139" s="376">
        <v>37.315030313000001</v>
      </c>
      <c r="AC139" s="377">
        <v>72.643698103999995</v>
      </c>
      <c r="AD139" s="376">
        <v>5.4541963522000003</v>
      </c>
      <c r="AE139" s="377">
        <v>1.2323690051</v>
      </c>
      <c r="AF139" s="338">
        <v>7.8180047588999999</v>
      </c>
      <c r="AG139" s="378">
        <v>123.12245455</v>
      </c>
      <c r="AH139" s="338">
        <v>44.678350463000001</v>
      </c>
      <c r="AI139" s="378">
        <v>43.854034247000001</v>
      </c>
      <c r="AJ139" s="338">
        <v>11.562214171000001</v>
      </c>
      <c r="AK139" s="379">
        <v>2.1079189059000001</v>
      </c>
      <c r="AL139" s="472">
        <v>286</v>
      </c>
    </row>
    <row r="140" spans="1:38" x14ac:dyDescent="0.2">
      <c r="A140" s="380" t="s">
        <v>989</v>
      </c>
      <c r="B140" s="373" t="s">
        <v>990</v>
      </c>
      <c r="C140" s="374">
        <v>1.2312714440000001</v>
      </c>
      <c r="D140" s="73">
        <v>769</v>
      </c>
      <c r="E140" s="375">
        <v>3.63</v>
      </c>
      <c r="F140" s="376">
        <v>6015.2386729</v>
      </c>
      <c r="G140" s="338">
        <v>4428.1969898999996</v>
      </c>
      <c r="H140" s="377">
        <v>1587.0416829999999</v>
      </c>
      <c r="I140" s="376">
        <v>857.88939339000001</v>
      </c>
      <c r="J140" s="377">
        <v>41.714447638000003</v>
      </c>
      <c r="K140" s="376">
        <v>1372.6040029999999</v>
      </c>
      <c r="L140" s="377">
        <v>100.19580541000001</v>
      </c>
      <c r="M140" s="338">
        <v>540.23858665</v>
      </c>
      <c r="N140" s="376">
        <v>438.66270742</v>
      </c>
      <c r="O140" s="377">
        <v>38.799554135000001</v>
      </c>
      <c r="P140" s="376">
        <v>94.869993655000002</v>
      </c>
      <c r="Q140" s="377">
        <v>16.500014257</v>
      </c>
      <c r="R140" s="376">
        <v>164.53401675000001</v>
      </c>
      <c r="S140" s="377">
        <v>59.083121206999998</v>
      </c>
      <c r="T140" s="376">
        <v>189.88865351000001</v>
      </c>
      <c r="U140" s="377">
        <v>18.890851873999999</v>
      </c>
      <c r="V140" s="376">
        <v>280.72495895999998</v>
      </c>
      <c r="W140" s="377">
        <v>57.342341073</v>
      </c>
      <c r="X140" s="376">
        <v>102.46281870999999</v>
      </c>
      <c r="Y140" s="377">
        <v>23.895900011999998</v>
      </c>
      <c r="Z140" s="376">
        <v>65.875884037999995</v>
      </c>
      <c r="AA140" s="377">
        <v>23.380632456000001</v>
      </c>
      <c r="AB140" s="376">
        <v>178.81546356000001</v>
      </c>
      <c r="AC140" s="377">
        <v>376.75531785999999</v>
      </c>
      <c r="AD140" s="376">
        <v>7.1283468087999999</v>
      </c>
      <c r="AE140" s="377">
        <v>1.9924879505999999</v>
      </c>
      <c r="AF140" s="338">
        <v>6.2315020415999998</v>
      </c>
      <c r="AG140" s="378">
        <v>500.79935454000002</v>
      </c>
      <c r="AH140" s="338">
        <v>204.87402675000001</v>
      </c>
      <c r="AI140" s="378">
        <v>203.16485456000001</v>
      </c>
      <c r="AJ140" s="338">
        <v>37.931538330000002</v>
      </c>
      <c r="AK140" s="379">
        <v>9.9920963354999994</v>
      </c>
      <c r="AL140" s="472">
        <v>145</v>
      </c>
    </row>
    <row r="141" spans="1:38" x14ac:dyDescent="0.2">
      <c r="A141" s="380" t="s">
        <v>991</v>
      </c>
      <c r="B141" s="373" t="s">
        <v>992</v>
      </c>
      <c r="C141" s="374">
        <v>0.30755162029999999</v>
      </c>
      <c r="D141" s="73">
        <v>5964</v>
      </c>
      <c r="E141" s="375">
        <v>1.32</v>
      </c>
      <c r="F141" s="376">
        <v>1502.5089789000001</v>
      </c>
      <c r="G141" s="338">
        <v>1112.9019558</v>
      </c>
      <c r="H141" s="377">
        <v>389.60702307999998</v>
      </c>
      <c r="I141" s="376">
        <v>256.87107892</v>
      </c>
      <c r="J141" s="377">
        <v>10.135161903</v>
      </c>
      <c r="K141" s="376">
        <v>335.52046055</v>
      </c>
      <c r="L141" s="377">
        <v>22.482615779</v>
      </c>
      <c r="M141" s="338">
        <v>149.0082524</v>
      </c>
      <c r="N141" s="376">
        <v>41.110541611000002</v>
      </c>
      <c r="O141" s="377">
        <v>4.7942933431999997</v>
      </c>
      <c r="P141" s="376">
        <v>9.6532361887999993</v>
      </c>
      <c r="Q141" s="377">
        <v>1.5667358776</v>
      </c>
      <c r="R141" s="376">
        <v>20.882790370999999</v>
      </c>
      <c r="S141" s="377">
        <v>8.8337297221999993</v>
      </c>
      <c r="T141" s="376">
        <v>38.056059273000002</v>
      </c>
      <c r="U141" s="377">
        <v>5.2377790458</v>
      </c>
      <c r="V141" s="376">
        <v>2.6470690377000001</v>
      </c>
      <c r="W141" s="377">
        <v>0.75236140829999998</v>
      </c>
      <c r="X141" s="376">
        <v>75.436628092999996</v>
      </c>
      <c r="Y141" s="377">
        <v>16.625146772000001</v>
      </c>
      <c r="Z141" s="376">
        <v>77.841143474000006</v>
      </c>
      <c r="AA141" s="377">
        <v>24.581649780999999</v>
      </c>
      <c r="AB141" s="376">
        <v>55.801845612000001</v>
      </c>
      <c r="AC141" s="377">
        <v>88.594411702000002</v>
      </c>
      <c r="AD141" s="376">
        <v>4.1036898179000003</v>
      </c>
      <c r="AE141" s="377">
        <v>0.74934493459999996</v>
      </c>
      <c r="AF141" s="338">
        <v>3.5375378676999998</v>
      </c>
      <c r="AG141" s="378">
        <v>130.19223991000001</v>
      </c>
      <c r="AH141" s="338">
        <v>50.158277687999998</v>
      </c>
      <c r="AI141" s="378">
        <v>48.461417470000001</v>
      </c>
      <c r="AJ141" s="338">
        <v>16.340057624</v>
      </c>
      <c r="AK141" s="379">
        <v>2.5334227153</v>
      </c>
      <c r="AL141" s="472">
        <v>244</v>
      </c>
    </row>
    <row r="142" spans="1:38" x14ac:dyDescent="0.2">
      <c r="A142" s="380" t="s">
        <v>993</v>
      </c>
      <c r="B142" s="373" t="s">
        <v>2094</v>
      </c>
      <c r="C142" s="374">
        <v>0.94940400759999999</v>
      </c>
      <c r="D142" s="73">
        <v>19572</v>
      </c>
      <c r="E142" s="375">
        <v>3.13</v>
      </c>
      <c r="F142" s="376">
        <v>4638.2068963000002</v>
      </c>
      <c r="G142" s="338">
        <v>3457.2761062</v>
      </c>
      <c r="H142" s="377">
        <v>1180.9307899999999</v>
      </c>
      <c r="I142" s="376">
        <v>759.35904096000002</v>
      </c>
      <c r="J142" s="377">
        <v>32.058476622999997</v>
      </c>
      <c r="K142" s="376">
        <v>1278.735557</v>
      </c>
      <c r="L142" s="377">
        <v>85.723154472000004</v>
      </c>
      <c r="M142" s="338">
        <v>469.80409794000002</v>
      </c>
      <c r="N142" s="376">
        <v>151.96859598</v>
      </c>
      <c r="O142" s="377">
        <v>21.678485066</v>
      </c>
      <c r="P142" s="376">
        <v>69.050669342999996</v>
      </c>
      <c r="Q142" s="377">
        <v>11.121581738</v>
      </c>
      <c r="R142" s="376">
        <v>139.19535461000001</v>
      </c>
      <c r="S142" s="377">
        <v>43.881077841</v>
      </c>
      <c r="T142" s="376">
        <v>150.75227752999999</v>
      </c>
      <c r="U142" s="377">
        <v>16.13184863</v>
      </c>
      <c r="V142" s="376">
        <v>149.27640153999999</v>
      </c>
      <c r="W142" s="377">
        <v>32.513255483999998</v>
      </c>
      <c r="X142" s="376">
        <v>25.246897878999999</v>
      </c>
      <c r="Y142" s="377">
        <v>5.6969904749999998</v>
      </c>
      <c r="Z142" s="376">
        <v>35.523904143999999</v>
      </c>
      <c r="AA142" s="377">
        <v>13.119150273000001</v>
      </c>
      <c r="AB142" s="376">
        <v>134.59059883</v>
      </c>
      <c r="AC142" s="377">
        <v>281.41187098</v>
      </c>
      <c r="AD142" s="376">
        <v>9.3100232662</v>
      </c>
      <c r="AE142" s="377">
        <v>1.9671924643000001</v>
      </c>
      <c r="AF142" s="338">
        <v>1.6523369363</v>
      </c>
      <c r="AG142" s="378">
        <v>385.93316797</v>
      </c>
      <c r="AH142" s="338">
        <v>146.87444164999999</v>
      </c>
      <c r="AI142" s="378">
        <v>153.79889162000001</v>
      </c>
      <c r="AJ142" s="338">
        <v>24.351175781999999</v>
      </c>
      <c r="AK142" s="379">
        <v>7.4803791821000001</v>
      </c>
      <c r="AL142" s="472">
        <v>283</v>
      </c>
    </row>
    <row r="143" spans="1:38" x14ac:dyDescent="0.2">
      <c r="A143" s="380" t="s">
        <v>994</v>
      </c>
      <c r="B143" s="373" t="s">
        <v>2095</v>
      </c>
      <c r="C143" s="374">
        <v>0.31272663229999997</v>
      </c>
      <c r="D143" s="73">
        <v>38191</v>
      </c>
      <c r="E143" s="375">
        <v>1.3</v>
      </c>
      <c r="F143" s="376">
        <v>1527.7909202999999</v>
      </c>
      <c r="G143" s="338">
        <v>1130.3490495999999</v>
      </c>
      <c r="H143" s="377">
        <v>397.44187063999999</v>
      </c>
      <c r="I143" s="376">
        <v>309.39084327</v>
      </c>
      <c r="J143" s="377">
        <v>11.953182962</v>
      </c>
      <c r="K143" s="376">
        <v>387.92043720999999</v>
      </c>
      <c r="L143" s="377">
        <v>26.279215031</v>
      </c>
      <c r="M143" s="338">
        <v>160.51640361</v>
      </c>
      <c r="N143" s="376">
        <v>36.556727152999997</v>
      </c>
      <c r="O143" s="377">
        <v>6.8901193356999997</v>
      </c>
      <c r="P143" s="376">
        <v>21.025411856000002</v>
      </c>
      <c r="Q143" s="377">
        <v>3.2746025836000001</v>
      </c>
      <c r="R143" s="376">
        <v>22.416898362000001</v>
      </c>
      <c r="S143" s="377">
        <v>9.5232264827000002</v>
      </c>
      <c r="T143" s="376">
        <v>33.968721059000003</v>
      </c>
      <c r="U143" s="377">
        <v>5.2897985688000002</v>
      </c>
      <c r="V143" s="376">
        <v>11.469685564000001</v>
      </c>
      <c r="W143" s="377">
        <v>2.7670469519999998</v>
      </c>
      <c r="X143" s="376">
        <v>22.624687326</v>
      </c>
      <c r="Y143" s="377">
        <v>5.3413873353000003</v>
      </c>
      <c r="Z143" s="376">
        <v>47.732131850000002</v>
      </c>
      <c r="AA143" s="377">
        <v>15.037369654999999</v>
      </c>
      <c r="AB143" s="376">
        <v>49.987160963999997</v>
      </c>
      <c r="AC143" s="377">
        <v>97.314287367999995</v>
      </c>
      <c r="AD143" s="376">
        <v>2.9529986277</v>
      </c>
      <c r="AE143" s="377">
        <v>0.71868650430000003</v>
      </c>
      <c r="AF143" s="338">
        <v>0.60570425949999995</v>
      </c>
      <c r="AG143" s="378">
        <v>124.92589940000001</v>
      </c>
      <c r="AH143" s="338">
        <v>45.849613990999998</v>
      </c>
      <c r="AI143" s="378">
        <v>52.336427610000001</v>
      </c>
      <c r="AJ143" s="338">
        <v>10.473763841</v>
      </c>
      <c r="AK143" s="379">
        <v>2.6484815493</v>
      </c>
      <c r="AL143" s="472">
        <v>297</v>
      </c>
    </row>
    <row r="144" spans="1:38" x14ac:dyDescent="0.2">
      <c r="A144" s="380" t="s">
        <v>995</v>
      </c>
      <c r="B144" s="373" t="s">
        <v>2096</v>
      </c>
      <c r="C144" s="374">
        <v>0.78230037679999997</v>
      </c>
      <c r="D144" s="73">
        <v>898</v>
      </c>
      <c r="E144" s="375">
        <v>1.82</v>
      </c>
      <c r="F144" s="376">
        <v>3821.8408322999999</v>
      </c>
      <c r="G144" s="338">
        <v>2869.5615733999998</v>
      </c>
      <c r="H144" s="377">
        <v>952.27925893999998</v>
      </c>
      <c r="I144" s="376">
        <v>600.13138293999998</v>
      </c>
      <c r="J144" s="377">
        <v>26.456465986000001</v>
      </c>
      <c r="K144" s="376">
        <v>666.60063218000005</v>
      </c>
      <c r="L144" s="377">
        <v>46.599682170999998</v>
      </c>
      <c r="M144" s="338">
        <v>272.56140040000003</v>
      </c>
      <c r="N144" s="376">
        <v>64.188769639</v>
      </c>
      <c r="O144" s="377">
        <v>15.173347737</v>
      </c>
      <c r="P144" s="376">
        <v>33.408782131000002</v>
      </c>
      <c r="Q144" s="377">
        <v>6.2856094264999998</v>
      </c>
      <c r="R144" s="376">
        <v>46.45192831</v>
      </c>
      <c r="S144" s="377">
        <v>20.606436942999999</v>
      </c>
      <c r="T144" s="376">
        <v>33.827075897999997</v>
      </c>
      <c r="U144" s="377">
        <v>5.4150026903999997</v>
      </c>
      <c r="V144" s="376">
        <v>832.86951048000003</v>
      </c>
      <c r="W144" s="377">
        <v>185.21877864999999</v>
      </c>
      <c r="X144" s="376">
        <v>68.025691270999999</v>
      </c>
      <c r="Y144" s="377">
        <v>15.082062225</v>
      </c>
      <c r="Z144" s="376">
        <v>37.504941271</v>
      </c>
      <c r="AA144" s="377">
        <v>9.7234657283000008</v>
      </c>
      <c r="AB144" s="376">
        <v>89.318244344999997</v>
      </c>
      <c r="AC144" s="377">
        <v>183.61525356999999</v>
      </c>
      <c r="AD144" s="376">
        <v>0.56774139980000005</v>
      </c>
      <c r="AE144" s="377">
        <v>0.115872157</v>
      </c>
      <c r="AF144" s="338">
        <v>0.74152727730000001</v>
      </c>
      <c r="AG144" s="378">
        <v>309.26754044</v>
      </c>
      <c r="AH144" s="338">
        <v>99.583990377999996</v>
      </c>
      <c r="AI144" s="378">
        <v>131.13375206000001</v>
      </c>
      <c r="AJ144" s="338">
        <v>14.963115772</v>
      </c>
      <c r="AK144" s="379">
        <v>6.4028288552000001</v>
      </c>
      <c r="AL144" s="472">
        <v>156</v>
      </c>
    </row>
    <row r="145" spans="1:38" x14ac:dyDescent="0.2">
      <c r="A145" s="380" t="s">
        <v>996</v>
      </c>
      <c r="B145" s="373" t="s">
        <v>2097</v>
      </c>
      <c r="C145" s="374">
        <v>0.23242065119999999</v>
      </c>
      <c r="D145" s="73">
        <v>6578</v>
      </c>
      <c r="E145" s="375">
        <v>1.0900000000000001</v>
      </c>
      <c r="F145" s="376">
        <v>1135.4650481000001</v>
      </c>
      <c r="G145" s="338">
        <v>856.89692993999995</v>
      </c>
      <c r="H145" s="377">
        <v>278.56811819000001</v>
      </c>
      <c r="I145" s="376">
        <v>259.63746176000001</v>
      </c>
      <c r="J145" s="377">
        <v>9.0187741309000007</v>
      </c>
      <c r="K145" s="376">
        <v>244.00103955</v>
      </c>
      <c r="L145" s="377">
        <v>16.696558853999999</v>
      </c>
      <c r="M145" s="338">
        <v>109.27098373</v>
      </c>
      <c r="N145" s="376">
        <v>7.9705636370999997</v>
      </c>
      <c r="O145" s="377">
        <v>1.5131242600999999</v>
      </c>
      <c r="P145" s="376">
        <v>4.0281077225999997</v>
      </c>
      <c r="Q145" s="377">
        <v>0.7370970214</v>
      </c>
      <c r="R145" s="376">
        <v>9.3452071873999998</v>
      </c>
      <c r="S145" s="377">
        <v>5.2797302212000004</v>
      </c>
      <c r="T145" s="376">
        <v>12.028210100000001</v>
      </c>
      <c r="U145" s="377">
        <v>2.6479933022000002</v>
      </c>
      <c r="V145" s="376">
        <v>79.877906788999994</v>
      </c>
      <c r="W145" s="377">
        <v>18.498049806000001</v>
      </c>
      <c r="X145" s="376">
        <v>10.627722789</v>
      </c>
      <c r="Y145" s="377">
        <v>2.4622906131</v>
      </c>
      <c r="Z145" s="376">
        <v>59.716000532999999</v>
      </c>
      <c r="AA145" s="377">
        <v>11.705989410999999</v>
      </c>
      <c r="AB145" s="376">
        <v>35.788796955000002</v>
      </c>
      <c r="AC145" s="377">
        <v>67.625040311000006</v>
      </c>
      <c r="AD145" s="376">
        <v>0</v>
      </c>
      <c r="AE145" s="377">
        <v>0</v>
      </c>
      <c r="AF145" s="338">
        <v>9.83937478E-2</v>
      </c>
      <c r="AG145" s="378">
        <v>88.037075387000002</v>
      </c>
      <c r="AH145" s="338">
        <v>30.604606950000001</v>
      </c>
      <c r="AI145" s="378">
        <v>36.031319547000003</v>
      </c>
      <c r="AJ145" s="338">
        <v>10.435218271</v>
      </c>
      <c r="AK145" s="379">
        <v>1.7817855324</v>
      </c>
      <c r="AL145" s="472">
        <v>212</v>
      </c>
    </row>
    <row r="146" spans="1:38" x14ac:dyDescent="0.2">
      <c r="A146" s="380" t="s">
        <v>997</v>
      </c>
      <c r="B146" s="373" t="s">
        <v>998</v>
      </c>
      <c r="C146" s="374">
        <v>0.87049335000000005</v>
      </c>
      <c r="D146" s="73">
        <v>752</v>
      </c>
      <c r="E146" s="375">
        <v>3.04</v>
      </c>
      <c r="F146" s="376">
        <v>4252.6977205000003</v>
      </c>
      <c r="G146" s="338">
        <v>3106.2222535999999</v>
      </c>
      <c r="H146" s="377">
        <v>1146.4754668999999</v>
      </c>
      <c r="I146" s="376">
        <v>557.79662044999998</v>
      </c>
      <c r="J146" s="377">
        <v>28.755470048999999</v>
      </c>
      <c r="K146" s="376">
        <v>950.33912621000002</v>
      </c>
      <c r="L146" s="377">
        <v>66.858202605000002</v>
      </c>
      <c r="M146" s="338">
        <v>398.04008154000002</v>
      </c>
      <c r="N146" s="376">
        <v>106.87753829</v>
      </c>
      <c r="O146" s="377">
        <v>14.07377119</v>
      </c>
      <c r="P146" s="376">
        <v>135.6833642</v>
      </c>
      <c r="Q146" s="377">
        <v>23.322988345999999</v>
      </c>
      <c r="R146" s="376">
        <v>249.36156099999999</v>
      </c>
      <c r="S146" s="377">
        <v>70.051177406999997</v>
      </c>
      <c r="T146" s="376">
        <v>79.411942155999995</v>
      </c>
      <c r="U146" s="377">
        <v>10.808467843000001</v>
      </c>
      <c r="V146" s="376">
        <v>130.4021041</v>
      </c>
      <c r="W146" s="377">
        <v>28.532394765999999</v>
      </c>
      <c r="X146" s="376">
        <v>145.78447109000001</v>
      </c>
      <c r="Y146" s="377">
        <v>31.767283163999998</v>
      </c>
      <c r="Z146" s="376">
        <v>99.592960563000005</v>
      </c>
      <c r="AA146" s="377">
        <v>31.309718521000001</v>
      </c>
      <c r="AB146" s="376">
        <v>104.66348583</v>
      </c>
      <c r="AC146" s="377">
        <v>234.28415464</v>
      </c>
      <c r="AD146" s="376">
        <v>10.038715274999999</v>
      </c>
      <c r="AE146" s="377">
        <v>3.8748996449000002</v>
      </c>
      <c r="AF146" s="338">
        <v>2.0168466781999999</v>
      </c>
      <c r="AG146" s="378">
        <v>398.01480743000002</v>
      </c>
      <c r="AH146" s="338">
        <v>149.8228158</v>
      </c>
      <c r="AI146" s="378">
        <v>148.27213169000001</v>
      </c>
      <c r="AJ146" s="338">
        <v>35.152507761000003</v>
      </c>
      <c r="AK146" s="379">
        <v>7.7881123111999999</v>
      </c>
      <c r="AL146" s="472">
        <v>159</v>
      </c>
    </row>
    <row r="147" spans="1:38" x14ac:dyDescent="0.2">
      <c r="A147" s="380" t="s">
        <v>999</v>
      </c>
      <c r="B147" s="373" t="s">
        <v>1000</v>
      </c>
      <c r="C147" s="374">
        <v>0.3082932149</v>
      </c>
      <c r="D147" s="73">
        <v>4779</v>
      </c>
      <c r="E147" s="375">
        <v>1.0900000000000001</v>
      </c>
      <c r="F147" s="376">
        <v>1506.1319563</v>
      </c>
      <c r="G147" s="338">
        <v>1134.1350215</v>
      </c>
      <c r="H147" s="377">
        <v>371.99693481000003</v>
      </c>
      <c r="I147" s="376">
        <v>193.99570070999999</v>
      </c>
      <c r="J147" s="377">
        <v>6.9722961758000004</v>
      </c>
      <c r="K147" s="376">
        <v>170.78551449</v>
      </c>
      <c r="L147" s="377">
        <v>13.076248744999999</v>
      </c>
      <c r="M147" s="338">
        <v>97.412518743999996</v>
      </c>
      <c r="N147" s="376">
        <v>6.8642832898000004</v>
      </c>
      <c r="O147" s="377">
        <v>1.1618352489999999</v>
      </c>
      <c r="P147" s="376">
        <v>41.332732868000001</v>
      </c>
      <c r="Q147" s="377">
        <v>6.4924428474999996</v>
      </c>
      <c r="R147" s="376">
        <v>33.272675452000001</v>
      </c>
      <c r="S147" s="377">
        <v>10.879686353</v>
      </c>
      <c r="T147" s="376">
        <v>13.851812842999999</v>
      </c>
      <c r="U147" s="377">
        <v>2.3973908784</v>
      </c>
      <c r="V147" s="376">
        <v>7.1525327035000004</v>
      </c>
      <c r="W147" s="377">
        <v>1.7884215528</v>
      </c>
      <c r="X147" s="376">
        <v>419.07183463000001</v>
      </c>
      <c r="Y147" s="377">
        <v>96.965388434000005</v>
      </c>
      <c r="Z147" s="376">
        <v>49.120068254000003</v>
      </c>
      <c r="AA147" s="377">
        <v>14.971342827000001</v>
      </c>
      <c r="AB147" s="376">
        <v>25.364306154000001</v>
      </c>
      <c r="AC147" s="377">
        <v>55.105054201000002</v>
      </c>
      <c r="AD147" s="376">
        <v>1.1285509761000001</v>
      </c>
      <c r="AE147" s="377">
        <v>0.25643422220000001</v>
      </c>
      <c r="AF147" s="338">
        <v>4.4630684615999998</v>
      </c>
      <c r="AG147" s="378">
        <v>128.70394461000001</v>
      </c>
      <c r="AH147" s="338">
        <v>42.499409110000002</v>
      </c>
      <c r="AI147" s="378">
        <v>50.211182616999999</v>
      </c>
      <c r="AJ147" s="338">
        <v>8.8702962313999993</v>
      </c>
      <c r="AK147" s="379">
        <v>1.9649826588999999</v>
      </c>
      <c r="AL147" s="472">
        <v>208</v>
      </c>
    </row>
    <row r="148" spans="1:38" x14ac:dyDescent="0.2">
      <c r="A148" s="380" t="s">
        <v>1001</v>
      </c>
      <c r="B148" s="373" t="s">
        <v>2098</v>
      </c>
      <c r="C148" s="374">
        <v>0.95276957799999995</v>
      </c>
      <c r="D148" s="73">
        <v>5529</v>
      </c>
      <c r="E148" s="375">
        <v>2.78</v>
      </c>
      <c r="F148" s="376">
        <v>4654.6490132999998</v>
      </c>
      <c r="G148" s="338">
        <v>3505.0566798</v>
      </c>
      <c r="H148" s="377">
        <v>1149.5923335</v>
      </c>
      <c r="I148" s="376">
        <v>690.63945047000004</v>
      </c>
      <c r="J148" s="377">
        <v>27.596281043000001</v>
      </c>
      <c r="K148" s="376">
        <v>934.73349370999995</v>
      </c>
      <c r="L148" s="377">
        <v>65.355803539999997</v>
      </c>
      <c r="M148" s="338">
        <v>384.19804804</v>
      </c>
      <c r="N148" s="376">
        <v>112.40478263</v>
      </c>
      <c r="O148" s="377">
        <v>19.346833155999999</v>
      </c>
      <c r="P148" s="376">
        <v>131.82119631</v>
      </c>
      <c r="Q148" s="377">
        <v>22.688837035999999</v>
      </c>
      <c r="R148" s="376">
        <v>100.7161857</v>
      </c>
      <c r="S148" s="377">
        <v>35.500001089999998</v>
      </c>
      <c r="T148" s="376">
        <v>150.48003337</v>
      </c>
      <c r="U148" s="377">
        <v>15.769821744</v>
      </c>
      <c r="V148" s="376">
        <v>177.9758611</v>
      </c>
      <c r="W148" s="377">
        <v>37.555488038</v>
      </c>
      <c r="X148" s="376">
        <v>441.06466877000003</v>
      </c>
      <c r="Y148" s="377">
        <v>99.019750986000005</v>
      </c>
      <c r="Z148" s="376">
        <v>26.638139143</v>
      </c>
      <c r="AA148" s="377">
        <v>9.1379471262000003</v>
      </c>
      <c r="AB148" s="376">
        <v>169.08950437999999</v>
      </c>
      <c r="AC148" s="377">
        <v>235.69445965</v>
      </c>
      <c r="AD148" s="376">
        <v>27.301301101</v>
      </c>
      <c r="AE148" s="377">
        <v>6.7989999018000002</v>
      </c>
      <c r="AF148" s="338">
        <v>6.0068359622000003</v>
      </c>
      <c r="AG148" s="378">
        <v>379.97215242999999</v>
      </c>
      <c r="AH148" s="338">
        <v>144.55423361999999</v>
      </c>
      <c r="AI148" s="378">
        <v>161.76709364000001</v>
      </c>
      <c r="AJ148" s="338">
        <v>35.122553222000001</v>
      </c>
      <c r="AK148" s="379">
        <v>5.6992563502999998</v>
      </c>
      <c r="AL148" s="472">
        <v>238</v>
      </c>
    </row>
    <row r="149" spans="1:38" x14ac:dyDescent="0.2">
      <c r="A149" s="380" t="s">
        <v>1002</v>
      </c>
      <c r="B149" s="373" t="s">
        <v>2099</v>
      </c>
      <c r="C149" s="374">
        <v>0.30139540669999998</v>
      </c>
      <c r="D149" s="73">
        <v>15952</v>
      </c>
      <c r="E149" s="375">
        <v>1.1499999999999999</v>
      </c>
      <c r="F149" s="376">
        <v>1472.4334873</v>
      </c>
      <c r="G149" s="338">
        <v>1124.2691526000001</v>
      </c>
      <c r="H149" s="377">
        <v>348.16433470999999</v>
      </c>
      <c r="I149" s="376">
        <v>182.68351482</v>
      </c>
      <c r="J149" s="377">
        <v>7.3359759561000004</v>
      </c>
      <c r="K149" s="376">
        <v>187.37324862</v>
      </c>
      <c r="L149" s="377">
        <v>14.350620746000001</v>
      </c>
      <c r="M149" s="338">
        <v>119.17502741</v>
      </c>
      <c r="N149" s="376">
        <v>22.424527424000001</v>
      </c>
      <c r="O149" s="377">
        <v>4.0011525717999996</v>
      </c>
      <c r="P149" s="376">
        <v>31.784234598000001</v>
      </c>
      <c r="Q149" s="377">
        <v>6.2582106143000003</v>
      </c>
      <c r="R149" s="376">
        <v>34.991849989000002</v>
      </c>
      <c r="S149" s="377">
        <v>10.632690812</v>
      </c>
      <c r="T149" s="376">
        <v>21.879611807</v>
      </c>
      <c r="U149" s="377">
        <v>3.0909474776999999</v>
      </c>
      <c r="V149" s="376">
        <v>12.318824398</v>
      </c>
      <c r="W149" s="377">
        <v>3.0041099752</v>
      </c>
      <c r="X149" s="376">
        <v>279.67055069000003</v>
      </c>
      <c r="Y149" s="377">
        <v>64.964236356000001</v>
      </c>
      <c r="Z149" s="376">
        <v>13.187952483</v>
      </c>
      <c r="AA149" s="377">
        <v>4.3408883740000004</v>
      </c>
      <c r="AB149" s="376">
        <v>39.098732228000003</v>
      </c>
      <c r="AC149" s="377">
        <v>55.054599779999997</v>
      </c>
      <c r="AD149" s="376">
        <v>109.98965871</v>
      </c>
      <c r="AE149" s="377">
        <v>23.248505897000001</v>
      </c>
      <c r="AF149" s="338">
        <v>5.9310267981000004</v>
      </c>
      <c r="AG149" s="378">
        <v>121.32000441</v>
      </c>
      <c r="AH149" s="338">
        <v>34.996801916000003</v>
      </c>
      <c r="AI149" s="378">
        <v>50.460436197999996</v>
      </c>
      <c r="AJ149" s="338">
        <v>7.1130377197000003</v>
      </c>
      <c r="AK149" s="379">
        <v>1.7525084739000001</v>
      </c>
      <c r="AL149" s="472">
        <v>250</v>
      </c>
    </row>
    <row r="150" spans="1:38" x14ac:dyDescent="0.2">
      <c r="A150" s="380" t="s">
        <v>1003</v>
      </c>
      <c r="B150" s="373" t="s">
        <v>1004</v>
      </c>
      <c r="C150" s="374">
        <v>1.2065752228</v>
      </c>
      <c r="D150" s="73">
        <v>2840</v>
      </c>
      <c r="E150" s="375">
        <v>3.39</v>
      </c>
      <c r="F150" s="376">
        <v>5894.5880515999997</v>
      </c>
      <c r="G150" s="338">
        <v>4353.2672037000002</v>
      </c>
      <c r="H150" s="377">
        <v>1541.3208477999999</v>
      </c>
      <c r="I150" s="376">
        <v>864.21919560000003</v>
      </c>
      <c r="J150" s="377">
        <v>39.256666903999999</v>
      </c>
      <c r="K150" s="376">
        <v>1383.7184285999999</v>
      </c>
      <c r="L150" s="377">
        <v>99.900265024999996</v>
      </c>
      <c r="M150" s="338">
        <v>546.49312580000003</v>
      </c>
      <c r="N150" s="376">
        <v>168.59424113</v>
      </c>
      <c r="O150" s="377">
        <v>27.740238779999999</v>
      </c>
      <c r="P150" s="376">
        <v>108.95564887</v>
      </c>
      <c r="Q150" s="377">
        <v>18.588183314999998</v>
      </c>
      <c r="R150" s="376">
        <v>267.08740612000003</v>
      </c>
      <c r="S150" s="377">
        <v>69.256297630999995</v>
      </c>
      <c r="T150" s="376">
        <v>250.13988043000001</v>
      </c>
      <c r="U150" s="377">
        <v>22.649014192999999</v>
      </c>
      <c r="V150" s="376">
        <v>166.59251696999999</v>
      </c>
      <c r="W150" s="377">
        <v>37.437060533</v>
      </c>
      <c r="X150" s="376">
        <v>177.27468490000001</v>
      </c>
      <c r="Y150" s="377">
        <v>40.412702582999998</v>
      </c>
      <c r="Z150" s="376">
        <v>49.23607071</v>
      </c>
      <c r="AA150" s="377">
        <v>15.743510485</v>
      </c>
      <c r="AB150" s="376">
        <v>187.71921817</v>
      </c>
      <c r="AC150" s="377">
        <v>358.36542086999998</v>
      </c>
      <c r="AD150" s="376">
        <v>26.220204373000001</v>
      </c>
      <c r="AE150" s="377">
        <v>5.7623704714999997</v>
      </c>
      <c r="AF150" s="338">
        <v>3.7075149305999999</v>
      </c>
      <c r="AG150" s="378">
        <v>472.02879146999999</v>
      </c>
      <c r="AH150" s="338">
        <v>186.57404037000001</v>
      </c>
      <c r="AI150" s="378">
        <v>229.36305449</v>
      </c>
      <c r="AJ150" s="338">
        <v>63.883291544999999</v>
      </c>
      <c r="AK150" s="379">
        <v>7.6690062894000004</v>
      </c>
      <c r="AL150" s="472">
        <v>233</v>
      </c>
    </row>
    <row r="151" spans="1:38" x14ac:dyDescent="0.2">
      <c r="A151" s="380" t="s">
        <v>1005</v>
      </c>
      <c r="B151" s="373" t="s">
        <v>1006</v>
      </c>
      <c r="C151" s="374">
        <v>0.33578895590000002</v>
      </c>
      <c r="D151" s="73">
        <v>14396</v>
      </c>
      <c r="E151" s="375">
        <v>1.23</v>
      </c>
      <c r="F151" s="376">
        <v>1640.4593182000001</v>
      </c>
      <c r="G151" s="338">
        <v>1210.5301299</v>
      </c>
      <c r="H151" s="377">
        <v>429.92918825999999</v>
      </c>
      <c r="I151" s="376">
        <v>232.0725621</v>
      </c>
      <c r="J151" s="377">
        <v>10.025180028999999</v>
      </c>
      <c r="K151" s="376">
        <v>219.28977193</v>
      </c>
      <c r="L151" s="377">
        <v>17.153217259000002</v>
      </c>
      <c r="M151" s="338">
        <v>129.19560548999999</v>
      </c>
      <c r="N151" s="376">
        <v>18.988490240000001</v>
      </c>
      <c r="O151" s="377">
        <v>3.0900893793000002</v>
      </c>
      <c r="P151" s="376">
        <v>39.495181426999999</v>
      </c>
      <c r="Q151" s="377">
        <v>6.3164825291</v>
      </c>
      <c r="R151" s="376">
        <v>34.130105129</v>
      </c>
      <c r="S151" s="377">
        <v>10.744697779999999</v>
      </c>
      <c r="T151" s="376">
        <v>22.534997535999999</v>
      </c>
      <c r="U151" s="377">
        <v>4.6074072658</v>
      </c>
      <c r="V151" s="376">
        <v>12.796005634</v>
      </c>
      <c r="W151" s="377">
        <v>3.4303558485000001</v>
      </c>
      <c r="X151" s="376">
        <v>264.55110701000001</v>
      </c>
      <c r="Y151" s="377">
        <v>60.845764111000001</v>
      </c>
      <c r="Z151" s="376">
        <v>36.186974540000001</v>
      </c>
      <c r="AA151" s="377">
        <v>10.623293821000001</v>
      </c>
      <c r="AB151" s="376">
        <v>41.510951912000003</v>
      </c>
      <c r="AC151" s="377">
        <v>77.605841983000005</v>
      </c>
      <c r="AD151" s="376">
        <v>71.675044997000001</v>
      </c>
      <c r="AE151" s="377">
        <v>22.800620042999999</v>
      </c>
      <c r="AF151" s="338">
        <v>3.5139039168999999</v>
      </c>
      <c r="AG151" s="378">
        <v>128.80876056</v>
      </c>
      <c r="AH151" s="338">
        <v>47.244296427000002</v>
      </c>
      <c r="AI151" s="378">
        <v>73.175398479999998</v>
      </c>
      <c r="AJ151" s="338">
        <v>35.602960090000003</v>
      </c>
      <c r="AK151" s="379">
        <v>2.4442507129000002</v>
      </c>
      <c r="AL151" s="472">
        <v>281</v>
      </c>
    </row>
    <row r="152" spans="1:38" x14ac:dyDescent="0.2">
      <c r="A152" s="380" t="s">
        <v>1007</v>
      </c>
      <c r="B152" s="373" t="s">
        <v>2100</v>
      </c>
      <c r="C152" s="374">
        <v>10.637844103999999</v>
      </c>
      <c r="D152" s="73">
        <v>829</v>
      </c>
      <c r="E152" s="375">
        <v>19.07</v>
      </c>
      <c r="F152" s="376">
        <v>51969.995373999998</v>
      </c>
      <c r="G152" s="338">
        <v>40667.350234999998</v>
      </c>
      <c r="H152" s="377">
        <v>11302.645139</v>
      </c>
      <c r="I152" s="376">
        <v>5138.4256649999998</v>
      </c>
      <c r="J152" s="377">
        <v>207.67135994</v>
      </c>
      <c r="K152" s="376">
        <v>8026.8310553000001</v>
      </c>
      <c r="L152" s="377">
        <v>453.51485113000001</v>
      </c>
      <c r="M152" s="338">
        <v>2872.2393597999999</v>
      </c>
      <c r="N152" s="376">
        <v>2040.0031294999999</v>
      </c>
      <c r="O152" s="377">
        <v>247.16345253</v>
      </c>
      <c r="P152" s="376">
        <v>1429.0151129999999</v>
      </c>
      <c r="Q152" s="377">
        <v>258.51589516000001</v>
      </c>
      <c r="R152" s="376">
        <v>1249.2855431</v>
      </c>
      <c r="S152" s="377">
        <v>392.16721782000002</v>
      </c>
      <c r="T152" s="376">
        <v>1335.1509114</v>
      </c>
      <c r="U152" s="377">
        <v>106.43032904</v>
      </c>
      <c r="V152" s="376">
        <v>7555.8993974000005</v>
      </c>
      <c r="W152" s="377">
        <v>1616.4328849999999</v>
      </c>
      <c r="X152" s="376">
        <v>6136.0540695999998</v>
      </c>
      <c r="Y152" s="377">
        <v>1166.9088910999999</v>
      </c>
      <c r="Z152" s="376">
        <v>29.234223571000001</v>
      </c>
      <c r="AA152" s="377">
        <v>6.9889837466999998</v>
      </c>
      <c r="AB152" s="376">
        <v>1312.2861375</v>
      </c>
      <c r="AC152" s="377">
        <v>1760.9771132999999</v>
      </c>
      <c r="AD152" s="376">
        <v>100.53739689</v>
      </c>
      <c r="AE152" s="377">
        <v>19.533815083</v>
      </c>
      <c r="AF152" s="338">
        <v>1003.8380577</v>
      </c>
      <c r="AG152" s="378">
        <v>4081.1755514000001</v>
      </c>
      <c r="AH152" s="338">
        <v>1582.5758040999999</v>
      </c>
      <c r="AI152" s="378">
        <v>1709.7291680000001</v>
      </c>
      <c r="AJ152" s="338">
        <v>98.563327190999999</v>
      </c>
      <c r="AK152" s="379">
        <v>32.846669970999997</v>
      </c>
      <c r="AL152" s="472">
        <v>68</v>
      </c>
    </row>
    <row r="153" spans="1:38" x14ac:dyDescent="0.2">
      <c r="A153" s="380" t="s">
        <v>1008</v>
      </c>
      <c r="B153" s="373" t="s">
        <v>2101</v>
      </c>
      <c r="C153" s="374">
        <v>5.7918979370999999</v>
      </c>
      <c r="D153" s="73">
        <v>1390</v>
      </c>
      <c r="E153" s="375">
        <v>10.11</v>
      </c>
      <c r="F153" s="376">
        <v>28295.668376000001</v>
      </c>
      <c r="G153" s="338">
        <v>22400.552798000001</v>
      </c>
      <c r="H153" s="377">
        <v>5895.1155779999999</v>
      </c>
      <c r="I153" s="376">
        <v>2808.1811235</v>
      </c>
      <c r="J153" s="377">
        <v>99.485084272999998</v>
      </c>
      <c r="K153" s="376">
        <v>4335.7685467000001</v>
      </c>
      <c r="L153" s="377">
        <v>243.29909176000001</v>
      </c>
      <c r="M153" s="338">
        <v>1515.2516060999999</v>
      </c>
      <c r="N153" s="376">
        <v>964.36096838000003</v>
      </c>
      <c r="O153" s="377">
        <v>116.4161299</v>
      </c>
      <c r="P153" s="376">
        <v>725.46735917000001</v>
      </c>
      <c r="Q153" s="377">
        <v>120.4559898</v>
      </c>
      <c r="R153" s="376">
        <v>487.23974376000001</v>
      </c>
      <c r="S153" s="377">
        <v>166.31840145000001</v>
      </c>
      <c r="T153" s="376">
        <v>585.72624271999996</v>
      </c>
      <c r="U153" s="377">
        <v>46.070800161000001</v>
      </c>
      <c r="V153" s="376">
        <v>2397.2376998999998</v>
      </c>
      <c r="W153" s="377">
        <v>506.63072215</v>
      </c>
      <c r="X153" s="376">
        <v>5313.9172230000004</v>
      </c>
      <c r="Y153" s="377">
        <v>980.75303975999998</v>
      </c>
      <c r="Z153" s="376">
        <v>14.526575107999999</v>
      </c>
      <c r="AA153" s="377">
        <v>3.9640186330999998</v>
      </c>
      <c r="AB153" s="376">
        <v>658.05456465999998</v>
      </c>
      <c r="AC153" s="377">
        <v>935.60093193</v>
      </c>
      <c r="AD153" s="376">
        <v>55.588950568999998</v>
      </c>
      <c r="AE153" s="377">
        <v>11.836240556</v>
      </c>
      <c r="AF153" s="338">
        <v>1197.2247914</v>
      </c>
      <c r="AG153" s="378">
        <v>2271.4278337999999</v>
      </c>
      <c r="AH153" s="338">
        <v>776.83404297000004</v>
      </c>
      <c r="AI153" s="378">
        <v>870.33820178999997</v>
      </c>
      <c r="AJ153" s="338">
        <v>68.146074811000005</v>
      </c>
      <c r="AK153" s="379">
        <v>19.546377723999999</v>
      </c>
      <c r="AL153" s="472">
        <v>73</v>
      </c>
    </row>
    <row r="154" spans="1:38" x14ac:dyDescent="0.2">
      <c r="A154" s="380" t="s">
        <v>1009</v>
      </c>
      <c r="B154" s="373" t="s">
        <v>2102</v>
      </c>
      <c r="C154" s="374">
        <v>3.9044084943000001</v>
      </c>
      <c r="D154" s="73">
        <v>2599</v>
      </c>
      <c r="E154" s="375">
        <v>6.23</v>
      </c>
      <c r="F154" s="376">
        <v>19074.550200999998</v>
      </c>
      <c r="G154" s="338">
        <v>15119.861418</v>
      </c>
      <c r="H154" s="377">
        <v>3954.6887826000002</v>
      </c>
      <c r="I154" s="376">
        <v>1991.4118158000001</v>
      </c>
      <c r="J154" s="377">
        <v>64.652075038999996</v>
      </c>
      <c r="K154" s="376">
        <v>2866.1783206999999</v>
      </c>
      <c r="L154" s="377">
        <v>165.47628426</v>
      </c>
      <c r="M154" s="338">
        <v>973.16913890000001</v>
      </c>
      <c r="N154" s="376">
        <v>629.39211828999998</v>
      </c>
      <c r="O154" s="377">
        <v>93.459764954999997</v>
      </c>
      <c r="P154" s="376">
        <v>463.87338272</v>
      </c>
      <c r="Q154" s="377">
        <v>82.093908467999995</v>
      </c>
      <c r="R154" s="376">
        <v>290.97532944</v>
      </c>
      <c r="S154" s="377">
        <v>116.41871539</v>
      </c>
      <c r="T154" s="376">
        <v>309.98464247999999</v>
      </c>
      <c r="U154" s="377">
        <v>26.508138546000001</v>
      </c>
      <c r="V154" s="376">
        <v>960.81715882000003</v>
      </c>
      <c r="W154" s="377">
        <v>190.92606236</v>
      </c>
      <c r="X154" s="376">
        <v>4258.4961155999999</v>
      </c>
      <c r="Y154" s="377">
        <v>778.59416311999996</v>
      </c>
      <c r="Z154" s="376">
        <v>6.0462336376000003</v>
      </c>
      <c r="AA154" s="377">
        <v>2.4865085187</v>
      </c>
      <c r="AB154" s="376">
        <v>453.28008003000002</v>
      </c>
      <c r="AC154" s="377">
        <v>639.08701410000003</v>
      </c>
      <c r="AD154" s="376">
        <v>29.030658512999999</v>
      </c>
      <c r="AE154" s="377">
        <v>7.2759136795000003</v>
      </c>
      <c r="AF154" s="338">
        <v>1082.9692600000001</v>
      </c>
      <c r="AG154" s="378">
        <v>1391.1816492999999</v>
      </c>
      <c r="AH154" s="338">
        <v>537.61385499999994</v>
      </c>
      <c r="AI154" s="378">
        <v>624.89684950000003</v>
      </c>
      <c r="AJ154" s="338">
        <v>26.663303336999999</v>
      </c>
      <c r="AK154" s="379">
        <v>11.591740271999999</v>
      </c>
      <c r="AL154" s="472">
        <v>85</v>
      </c>
    </row>
    <row r="155" spans="1:38" x14ac:dyDescent="0.2">
      <c r="A155" s="380" t="s">
        <v>1010</v>
      </c>
      <c r="B155" s="373" t="s">
        <v>1011</v>
      </c>
      <c r="C155" s="374">
        <v>6.0246653703000002</v>
      </c>
      <c r="D155" s="73">
        <v>1293</v>
      </c>
      <c r="E155" s="375">
        <v>12.74</v>
      </c>
      <c r="F155" s="376">
        <v>29432.827589</v>
      </c>
      <c r="G155" s="338">
        <v>22513.864621000001</v>
      </c>
      <c r="H155" s="377">
        <v>6918.9629683000003</v>
      </c>
      <c r="I155" s="376">
        <v>3212.0010782999998</v>
      </c>
      <c r="J155" s="377">
        <v>144.28772677000001</v>
      </c>
      <c r="K155" s="376">
        <v>5358.7653658999998</v>
      </c>
      <c r="L155" s="377">
        <v>364.18894983000001</v>
      </c>
      <c r="M155" s="338">
        <v>1985.2558521000001</v>
      </c>
      <c r="N155" s="376">
        <v>1062.2804040999999</v>
      </c>
      <c r="O155" s="377">
        <v>159.16108242000001</v>
      </c>
      <c r="P155" s="376">
        <v>965.56176453</v>
      </c>
      <c r="Q155" s="377">
        <v>164.58081455999999</v>
      </c>
      <c r="R155" s="376">
        <v>1046.0076239</v>
      </c>
      <c r="S155" s="377">
        <v>296.61187461999998</v>
      </c>
      <c r="T155" s="376">
        <v>881.25458469</v>
      </c>
      <c r="U155" s="377">
        <v>73.152047761999995</v>
      </c>
      <c r="V155" s="376">
        <v>2935.433951</v>
      </c>
      <c r="W155" s="377">
        <v>630.63131954999994</v>
      </c>
      <c r="X155" s="376">
        <v>2392.2094486000001</v>
      </c>
      <c r="Y155" s="377">
        <v>498.05010428999998</v>
      </c>
      <c r="Z155" s="376">
        <v>23.900629917</v>
      </c>
      <c r="AA155" s="377">
        <v>6.6383142166000004</v>
      </c>
      <c r="AB155" s="376">
        <v>837.59621001000005</v>
      </c>
      <c r="AC155" s="377">
        <v>1229.3077899</v>
      </c>
      <c r="AD155" s="376">
        <v>121.58939368</v>
      </c>
      <c r="AE155" s="377">
        <v>27.473395862</v>
      </c>
      <c r="AF155" s="338">
        <v>493.10450469</v>
      </c>
      <c r="AG155" s="378">
        <v>2374.1503001000001</v>
      </c>
      <c r="AH155" s="338">
        <v>1051.3990374</v>
      </c>
      <c r="AI155" s="378">
        <v>1003.1872412</v>
      </c>
      <c r="AJ155" s="338">
        <v>68.451260808000001</v>
      </c>
      <c r="AK155" s="379">
        <v>26.595518366</v>
      </c>
      <c r="AL155" s="472">
        <v>119</v>
      </c>
    </row>
    <row r="156" spans="1:38" x14ac:dyDescent="0.2">
      <c r="A156" s="380" t="s">
        <v>1012</v>
      </c>
      <c r="B156" s="373" t="s">
        <v>1013</v>
      </c>
      <c r="C156" s="374">
        <v>1.8402011238</v>
      </c>
      <c r="D156" s="73">
        <v>2897</v>
      </c>
      <c r="E156" s="375">
        <v>2.71</v>
      </c>
      <c r="F156" s="376">
        <v>8990.0963914000004</v>
      </c>
      <c r="G156" s="338">
        <v>6988.8527838999998</v>
      </c>
      <c r="H156" s="377">
        <v>2001.2436075000001</v>
      </c>
      <c r="I156" s="376">
        <v>835.11592433999999</v>
      </c>
      <c r="J156" s="377">
        <v>32.007397638</v>
      </c>
      <c r="K156" s="376">
        <v>1163.0310002000001</v>
      </c>
      <c r="L156" s="377">
        <v>82.534660340000002</v>
      </c>
      <c r="M156" s="338">
        <v>467.91616908999998</v>
      </c>
      <c r="N156" s="376">
        <v>357.87136512000001</v>
      </c>
      <c r="O156" s="377">
        <v>58.093015227999999</v>
      </c>
      <c r="P156" s="376">
        <v>214.89739419</v>
      </c>
      <c r="Q156" s="377">
        <v>38.817825765000002</v>
      </c>
      <c r="R156" s="376">
        <v>133.95887533999999</v>
      </c>
      <c r="S156" s="377">
        <v>46.943155648000001</v>
      </c>
      <c r="T156" s="376">
        <v>131.46740521999999</v>
      </c>
      <c r="U156" s="377">
        <v>14.068486216</v>
      </c>
      <c r="V156" s="376">
        <v>515.44065072000001</v>
      </c>
      <c r="W156" s="377">
        <v>116.80136662</v>
      </c>
      <c r="X156" s="376">
        <v>2121.8888209000002</v>
      </c>
      <c r="Y156" s="377">
        <v>455.68560631999998</v>
      </c>
      <c r="Z156" s="376">
        <v>6.0961877080000004</v>
      </c>
      <c r="AA156" s="377">
        <v>1.9016933883</v>
      </c>
      <c r="AB156" s="376">
        <v>200.42665951000001</v>
      </c>
      <c r="AC156" s="377">
        <v>277.66632263999998</v>
      </c>
      <c r="AD156" s="376">
        <v>119.20370554</v>
      </c>
      <c r="AE156" s="377">
        <v>36.178955236999997</v>
      </c>
      <c r="AF156" s="338">
        <v>259.84981637999999</v>
      </c>
      <c r="AG156" s="378">
        <v>708.04905588999998</v>
      </c>
      <c r="AH156" s="338">
        <v>247.26516199</v>
      </c>
      <c r="AI156" s="378">
        <v>322.02645891999998</v>
      </c>
      <c r="AJ156" s="338">
        <v>19.489022770999998</v>
      </c>
      <c r="AK156" s="379">
        <v>5.4042325986000002</v>
      </c>
      <c r="AL156" s="472">
        <v>137</v>
      </c>
    </row>
    <row r="157" spans="1:38" x14ac:dyDescent="0.2">
      <c r="A157" s="380" t="s">
        <v>1014</v>
      </c>
      <c r="B157" s="373" t="s">
        <v>1015</v>
      </c>
      <c r="C157" s="374">
        <v>0.9393871184</v>
      </c>
      <c r="D157" s="73">
        <v>6714</v>
      </c>
      <c r="E157" s="375">
        <v>1.06</v>
      </c>
      <c r="F157" s="376">
        <v>4589.2705065999999</v>
      </c>
      <c r="G157" s="338">
        <v>3525.8758993000001</v>
      </c>
      <c r="H157" s="377">
        <v>1063.3946073</v>
      </c>
      <c r="I157" s="376">
        <v>483.22617238999999</v>
      </c>
      <c r="J157" s="377">
        <v>18.507143112000001</v>
      </c>
      <c r="K157" s="376">
        <v>614.51889438000001</v>
      </c>
      <c r="L157" s="377">
        <v>47.014012285</v>
      </c>
      <c r="M157" s="338">
        <v>238.48928696999999</v>
      </c>
      <c r="N157" s="376">
        <v>26.089912723000001</v>
      </c>
      <c r="O157" s="377">
        <v>5.0827749799999999</v>
      </c>
      <c r="P157" s="376">
        <v>5.0052821056000001</v>
      </c>
      <c r="Q157" s="377">
        <v>1.1144575523</v>
      </c>
      <c r="R157" s="376">
        <v>10.180768253</v>
      </c>
      <c r="S157" s="377">
        <v>11.878012148</v>
      </c>
      <c r="T157" s="376">
        <v>56.189637793000003</v>
      </c>
      <c r="U157" s="377">
        <v>12.634474669999999</v>
      </c>
      <c r="V157" s="376">
        <v>97.675444851999998</v>
      </c>
      <c r="W157" s="377">
        <v>22.134703575</v>
      </c>
      <c r="X157" s="376">
        <v>1554.4852989000001</v>
      </c>
      <c r="Y157" s="377">
        <v>369.11925725999998</v>
      </c>
      <c r="Z157" s="376">
        <v>9.8249789700000006E-2</v>
      </c>
      <c r="AA157" s="377">
        <v>4.6864269100000001E-2</v>
      </c>
      <c r="AB157" s="376">
        <v>212.19062818</v>
      </c>
      <c r="AC157" s="377">
        <v>149.80405747</v>
      </c>
      <c r="AD157" s="376">
        <v>10.814536672999999</v>
      </c>
      <c r="AE157" s="377">
        <v>3.5787413919</v>
      </c>
      <c r="AF157" s="338">
        <v>22.541361590000001</v>
      </c>
      <c r="AG157" s="378">
        <v>333.92445477000001</v>
      </c>
      <c r="AH157" s="338">
        <v>118.8338298</v>
      </c>
      <c r="AI157" s="378">
        <v>161.32790288000001</v>
      </c>
      <c r="AJ157" s="338">
        <v>0.87919574810000001</v>
      </c>
      <c r="AK157" s="379">
        <v>1.8851500368</v>
      </c>
      <c r="AL157" s="472">
        <v>133</v>
      </c>
    </row>
    <row r="158" spans="1:38" x14ac:dyDescent="0.2">
      <c r="A158" s="380" t="s">
        <v>1016</v>
      </c>
      <c r="B158" s="373" t="s">
        <v>1017</v>
      </c>
      <c r="C158" s="374">
        <v>33.164718282999999</v>
      </c>
      <c r="D158" s="73">
        <v>216</v>
      </c>
      <c r="E158" s="375">
        <v>29.95</v>
      </c>
      <c r="F158" s="376">
        <v>162022.51499</v>
      </c>
      <c r="G158" s="338">
        <v>133527.03605</v>
      </c>
      <c r="H158" s="377">
        <v>28495.478932999999</v>
      </c>
      <c r="I158" s="376">
        <v>7827.9329706999997</v>
      </c>
      <c r="J158" s="377">
        <v>378.49741992000003</v>
      </c>
      <c r="K158" s="376">
        <v>12390.384882</v>
      </c>
      <c r="L158" s="377">
        <v>670.14830905999997</v>
      </c>
      <c r="M158" s="338">
        <v>5039.4594115999998</v>
      </c>
      <c r="N158" s="376">
        <v>10093.086845</v>
      </c>
      <c r="O158" s="377">
        <v>910.26826546999996</v>
      </c>
      <c r="P158" s="376">
        <v>2419.7170451000002</v>
      </c>
      <c r="Q158" s="377">
        <v>342.39405029</v>
      </c>
      <c r="R158" s="376">
        <v>4610.9624132999998</v>
      </c>
      <c r="S158" s="377">
        <v>1400.9913335000001</v>
      </c>
      <c r="T158" s="376">
        <v>14411.840163000001</v>
      </c>
      <c r="U158" s="377">
        <v>383.99023425000001</v>
      </c>
      <c r="V158" s="376">
        <v>39840.924482000002</v>
      </c>
      <c r="W158" s="377">
        <v>7579.9201832999997</v>
      </c>
      <c r="X158" s="376">
        <v>18497.027368999999</v>
      </c>
      <c r="Y158" s="377">
        <v>3165.4408904000002</v>
      </c>
      <c r="Z158" s="376">
        <v>0</v>
      </c>
      <c r="AA158" s="377">
        <v>0</v>
      </c>
      <c r="AB158" s="376">
        <v>3645.5584475999999</v>
      </c>
      <c r="AC158" s="377">
        <v>2735.7235212999999</v>
      </c>
      <c r="AD158" s="376">
        <v>348.51568492000001</v>
      </c>
      <c r="AE158" s="377">
        <v>62.110949773000002</v>
      </c>
      <c r="AF158" s="338">
        <v>2130.4591589000001</v>
      </c>
      <c r="AG158" s="378">
        <v>14667.486973999999</v>
      </c>
      <c r="AH158" s="338">
        <v>4527.6947928</v>
      </c>
      <c r="AI158" s="378">
        <v>3924.3641818000001</v>
      </c>
      <c r="AJ158" s="338">
        <v>16.136639254999999</v>
      </c>
      <c r="AK158" s="379">
        <v>1.4783699536999999</v>
      </c>
      <c r="AL158" s="472">
        <v>4</v>
      </c>
    </row>
    <row r="159" spans="1:38" x14ac:dyDescent="0.2">
      <c r="A159" s="380" t="s">
        <v>1018</v>
      </c>
      <c r="B159" s="373" t="s">
        <v>1019</v>
      </c>
      <c r="C159" s="374">
        <v>10.016686091</v>
      </c>
      <c r="D159" s="73">
        <v>588</v>
      </c>
      <c r="E159" s="375">
        <v>13.32</v>
      </c>
      <c r="F159" s="376">
        <v>48935.397503</v>
      </c>
      <c r="G159" s="338">
        <v>38204.703434000003</v>
      </c>
      <c r="H159" s="377">
        <v>10730.694068999999</v>
      </c>
      <c r="I159" s="376">
        <v>3190.8144986000002</v>
      </c>
      <c r="J159" s="377">
        <v>119.60200632999999</v>
      </c>
      <c r="K159" s="376">
        <v>3405.2266214000001</v>
      </c>
      <c r="L159" s="377">
        <v>231.91342238999999</v>
      </c>
      <c r="M159" s="338">
        <v>1490.1530657999999</v>
      </c>
      <c r="N159" s="376">
        <v>1792.8827583</v>
      </c>
      <c r="O159" s="377">
        <v>265.07578844</v>
      </c>
      <c r="P159" s="376">
        <v>900.86512928000002</v>
      </c>
      <c r="Q159" s="377">
        <v>153.21893255000001</v>
      </c>
      <c r="R159" s="376">
        <v>1578.9471579999999</v>
      </c>
      <c r="S159" s="377">
        <v>408.77218331</v>
      </c>
      <c r="T159" s="376">
        <v>863.53576253000006</v>
      </c>
      <c r="U159" s="377">
        <v>72.641728044000004</v>
      </c>
      <c r="V159" s="376">
        <v>20381.357315000001</v>
      </c>
      <c r="W159" s="377">
        <v>4403.5477297999996</v>
      </c>
      <c r="X159" s="376">
        <v>536.98790287999998</v>
      </c>
      <c r="Y159" s="377">
        <v>107.15119258</v>
      </c>
      <c r="Z159" s="376">
        <v>25.526754931999999</v>
      </c>
      <c r="AA159" s="377">
        <v>5.2615535714000004</v>
      </c>
      <c r="AB159" s="376">
        <v>626.30765240000005</v>
      </c>
      <c r="AC159" s="377">
        <v>918.30564568</v>
      </c>
      <c r="AD159" s="376">
        <v>83.526067716</v>
      </c>
      <c r="AE159" s="377">
        <v>17.301807488000001</v>
      </c>
      <c r="AF159" s="338">
        <v>37.648970359000003</v>
      </c>
      <c r="AG159" s="378">
        <v>4213.1565109000003</v>
      </c>
      <c r="AH159" s="338">
        <v>1149.3540485999999</v>
      </c>
      <c r="AI159" s="378">
        <v>1752.4478755</v>
      </c>
      <c r="AJ159" s="338">
        <v>145.89277249</v>
      </c>
      <c r="AK159" s="379">
        <v>57.974648086999998</v>
      </c>
      <c r="AL159" s="472">
        <v>92</v>
      </c>
    </row>
    <row r="160" spans="1:38" x14ac:dyDescent="0.2">
      <c r="A160" s="380" t="s">
        <v>1020</v>
      </c>
      <c r="B160" s="373" t="s">
        <v>1021</v>
      </c>
      <c r="C160" s="374">
        <v>6.0840005915999997</v>
      </c>
      <c r="D160" s="73">
        <v>788</v>
      </c>
      <c r="E160" s="375">
        <v>7.43</v>
      </c>
      <c r="F160" s="376">
        <v>29722.703163999999</v>
      </c>
      <c r="G160" s="338">
        <v>23435.432366000001</v>
      </c>
      <c r="H160" s="377">
        <v>6287.2707977999999</v>
      </c>
      <c r="I160" s="376">
        <v>1743.8027489999999</v>
      </c>
      <c r="J160" s="377">
        <v>67.381307023000005</v>
      </c>
      <c r="K160" s="376">
        <v>1458.3848333000001</v>
      </c>
      <c r="L160" s="377">
        <v>102.62556188000001</v>
      </c>
      <c r="M160" s="338">
        <v>760.68883082000002</v>
      </c>
      <c r="N160" s="376">
        <v>1141.6206185000001</v>
      </c>
      <c r="O160" s="377">
        <v>159.49230919999999</v>
      </c>
      <c r="P160" s="376">
        <v>459.61165051</v>
      </c>
      <c r="Q160" s="377">
        <v>77.864871014000002</v>
      </c>
      <c r="R160" s="376">
        <v>707.28847832999998</v>
      </c>
      <c r="S160" s="377">
        <v>185.40961113</v>
      </c>
      <c r="T160" s="376">
        <v>366.60357594999999</v>
      </c>
      <c r="U160" s="377">
        <v>39.975924878999997</v>
      </c>
      <c r="V160" s="376">
        <v>13719.709280999999</v>
      </c>
      <c r="W160" s="377">
        <v>3016.7319047999999</v>
      </c>
      <c r="X160" s="376">
        <v>284.05385390999999</v>
      </c>
      <c r="Y160" s="377">
        <v>54.566577791999997</v>
      </c>
      <c r="Z160" s="376">
        <v>17.663731008999999</v>
      </c>
      <c r="AA160" s="377">
        <v>7.2426970165000002</v>
      </c>
      <c r="AB160" s="376">
        <v>270.70967101000002</v>
      </c>
      <c r="AC160" s="377">
        <v>447.82481058000002</v>
      </c>
      <c r="AD160" s="376">
        <v>89.816817772999997</v>
      </c>
      <c r="AE160" s="377">
        <v>20.788484408999999</v>
      </c>
      <c r="AF160" s="338">
        <v>150.07047433</v>
      </c>
      <c r="AG160" s="378">
        <v>2708.2433427000001</v>
      </c>
      <c r="AH160" s="338">
        <v>586.25437032000002</v>
      </c>
      <c r="AI160" s="378">
        <v>855.05857097000001</v>
      </c>
      <c r="AJ160" s="338">
        <v>198.08047692</v>
      </c>
      <c r="AK160" s="379">
        <v>25.137777819</v>
      </c>
      <c r="AL160" s="472">
        <v>100</v>
      </c>
    </row>
    <row r="161" spans="1:38" x14ac:dyDescent="0.2">
      <c r="A161" s="380" t="s">
        <v>1022</v>
      </c>
      <c r="B161" s="373" t="s">
        <v>2103</v>
      </c>
      <c r="C161" s="374">
        <v>6.1369502238999996</v>
      </c>
      <c r="D161" s="73">
        <v>6010</v>
      </c>
      <c r="E161" s="375">
        <v>12.3</v>
      </c>
      <c r="F161" s="376">
        <v>29981.382659999999</v>
      </c>
      <c r="G161" s="338">
        <v>23150.652073000001</v>
      </c>
      <c r="H161" s="377">
        <v>6830.7305869000002</v>
      </c>
      <c r="I161" s="376">
        <v>2950.5863589000001</v>
      </c>
      <c r="J161" s="377">
        <v>128.28898605000001</v>
      </c>
      <c r="K161" s="376">
        <v>5043.6628553</v>
      </c>
      <c r="L161" s="377">
        <v>309.03834295000001</v>
      </c>
      <c r="M161" s="338">
        <v>1738.6118102</v>
      </c>
      <c r="N161" s="376">
        <v>973.76961604999997</v>
      </c>
      <c r="O161" s="377">
        <v>134.31819965</v>
      </c>
      <c r="P161" s="376">
        <v>506.73796748000001</v>
      </c>
      <c r="Q161" s="377">
        <v>86.236970154999995</v>
      </c>
      <c r="R161" s="376">
        <v>1175.2470768999999</v>
      </c>
      <c r="S161" s="377">
        <v>330.49746923999999</v>
      </c>
      <c r="T161" s="376">
        <v>882.79997419999995</v>
      </c>
      <c r="U161" s="377">
        <v>76.710994341000003</v>
      </c>
      <c r="V161" s="376">
        <v>7582.6805151999997</v>
      </c>
      <c r="W161" s="377">
        <v>1682.2078065999999</v>
      </c>
      <c r="X161" s="376">
        <v>199.50935462999999</v>
      </c>
      <c r="Y161" s="377">
        <v>38.177316783999999</v>
      </c>
      <c r="Z161" s="376">
        <v>14.098140162</v>
      </c>
      <c r="AA161" s="377">
        <v>3.8422688839000001</v>
      </c>
      <c r="AB161" s="376">
        <v>627.81427499999995</v>
      </c>
      <c r="AC161" s="377">
        <v>1021.8774184</v>
      </c>
      <c r="AD161" s="376">
        <v>52.171270843000002</v>
      </c>
      <c r="AE161" s="377">
        <v>11.486073770999999</v>
      </c>
      <c r="AF161" s="338">
        <v>27.913680496000001</v>
      </c>
      <c r="AG161" s="378">
        <v>2439.5420334</v>
      </c>
      <c r="AH161" s="338">
        <v>896.71513900000002</v>
      </c>
      <c r="AI161" s="378">
        <v>908.15744903999996</v>
      </c>
      <c r="AJ161" s="338">
        <v>99.121481003</v>
      </c>
      <c r="AK161" s="379">
        <v>39.561815117000002</v>
      </c>
      <c r="AL161" s="472">
        <v>151</v>
      </c>
    </row>
    <row r="162" spans="1:38" x14ac:dyDescent="0.2">
      <c r="A162" s="380" t="s">
        <v>1023</v>
      </c>
      <c r="B162" s="373" t="s">
        <v>2104</v>
      </c>
      <c r="C162" s="374">
        <v>2.7632103517000002</v>
      </c>
      <c r="D162" s="73">
        <v>10879</v>
      </c>
      <c r="E162" s="375">
        <v>6.29</v>
      </c>
      <c r="F162" s="376">
        <v>13499.354549</v>
      </c>
      <c r="G162" s="338">
        <v>10279.008839</v>
      </c>
      <c r="H162" s="377">
        <v>3220.3457099000002</v>
      </c>
      <c r="I162" s="376">
        <v>1624.4208372000001</v>
      </c>
      <c r="J162" s="377">
        <v>66.607815837999993</v>
      </c>
      <c r="K162" s="376">
        <v>2691.6215953000001</v>
      </c>
      <c r="L162" s="377">
        <v>172.25704511999999</v>
      </c>
      <c r="M162" s="338">
        <v>927.99988413999995</v>
      </c>
      <c r="N162" s="376">
        <v>355.82724022000002</v>
      </c>
      <c r="O162" s="377">
        <v>52.625581277000002</v>
      </c>
      <c r="P162" s="376">
        <v>155.23145517</v>
      </c>
      <c r="Q162" s="377">
        <v>25.734514427000001</v>
      </c>
      <c r="R162" s="376">
        <v>406.17862209999998</v>
      </c>
      <c r="S162" s="377">
        <v>123.23053393000001</v>
      </c>
      <c r="T162" s="376">
        <v>288.20414957999998</v>
      </c>
      <c r="U162" s="377">
        <v>35.575394385999999</v>
      </c>
      <c r="V162" s="376">
        <v>2874.0865042</v>
      </c>
      <c r="W162" s="377">
        <v>649.50707050000005</v>
      </c>
      <c r="X162" s="376">
        <v>43.339082685000001</v>
      </c>
      <c r="Y162" s="377">
        <v>7.5056602929</v>
      </c>
      <c r="Z162" s="376">
        <v>12.830179685999999</v>
      </c>
      <c r="AA162" s="377">
        <v>4.4746951867</v>
      </c>
      <c r="AB162" s="376">
        <v>333.72948972</v>
      </c>
      <c r="AC162" s="377">
        <v>548.11602904999995</v>
      </c>
      <c r="AD162" s="376">
        <v>18.529752627000001</v>
      </c>
      <c r="AE162" s="377">
        <v>5.2096487162000003</v>
      </c>
      <c r="AF162" s="338">
        <v>4.1427774212999999</v>
      </c>
      <c r="AG162" s="378">
        <v>1148.3187808</v>
      </c>
      <c r="AH162" s="338">
        <v>465.53442517000002</v>
      </c>
      <c r="AI162" s="378">
        <v>390.77920523</v>
      </c>
      <c r="AJ162" s="338">
        <v>46.828016751</v>
      </c>
      <c r="AK162" s="379">
        <v>20.908562635999999</v>
      </c>
      <c r="AL162" s="472">
        <v>170</v>
      </c>
    </row>
    <row r="163" spans="1:38" x14ac:dyDescent="0.2">
      <c r="A163" s="380" t="s">
        <v>1024</v>
      </c>
      <c r="B163" s="373" t="s">
        <v>1025</v>
      </c>
      <c r="C163" s="374">
        <v>4.7776862317999997</v>
      </c>
      <c r="D163" s="73">
        <v>1627</v>
      </c>
      <c r="E163" s="375">
        <v>11.56</v>
      </c>
      <c r="F163" s="376">
        <v>23340.850735</v>
      </c>
      <c r="G163" s="338">
        <v>17736.705373000001</v>
      </c>
      <c r="H163" s="377">
        <v>5604.1453616999997</v>
      </c>
      <c r="I163" s="376">
        <v>2968.0907677999999</v>
      </c>
      <c r="J163" s="377">
        <v>134.57072198</v>
      </c>
      <c r="K163" s="376">
        <v>4988.8246163000003</v>
      </c>
      <c r="L163" s="377">
        <v>331.52954968</v>
      </c>
      <c r="M163" s="338">
        <v>1713.1559113000001</v>
      </c>
      <c r="N163" s="376">
        <v>1167.6449972</v>
      </c>
      <c r="O163" s="377">
        <v>173.51127500999999</v>
      </c>
      <c r="P163" s="376">
        <v>667.99861898999995</v>
      </c>
      <c r="Q163" s="377">
        <v>110.34377268999999</v>
      </c>
      <c r="R163" s="376">
        <v>830.71297793999997</v>
      </c>
      <c r="S163" s="377">
        <v>230.74725763999999</v>
      </c>
      <c r="T163" s="376">
        <v>1704.9545697000001</v>
      </c>
      <c r="U163" s="377">
        <v>99.108433149999996</v>
      </c>
      <c r="V163" s="376">
        <v>668.67031079000003</v>
      </c>
      <c r="W163" s="377">
        <v>137.56141528000001</v>
      </c>
      <c r="X163" s="376">
        <v>1112.8681724999999</v>
      </c>
      <c r="Y163" s="377">
        <v>305.03203048</v>
      </c>
      <c r="Z163" s="376">
        <v>33.059979573</v>
      </c>
      <c r="AA163" s="377">
        <v>11.403126514</v>
      </c>
      <c r="AB163" s="376">
        <v>805.43845107000004</v>
      </c>
      <c r="AC163" s="377">
        <v>1122.1667127999999</v>
      </c>
      <c r="AD163" s="376">
        <v>225.37024690000001</v>
      </c>
      <c r="AE163" s="377">
        <v>51.401438493000001</v>
      </c>
      <c r="AF163" s="338">
        <v>81.460470763000004</v>
      </c>
      <c r="AG163" s="378">
        <v>1759.0563778000001</v>
      </c>
      <c r="AH163" s="338">
        <v>986.08891853</v>
      </c>
      <c r="AI163" s="378">
        <v>850.09136861000002</v>
      </c>
      <c r="AJ163" s="338">
        <v>50.220376608000002</v>
      </c>
      <c r="AK163" s="379">
        <v>19.767868388</v>
      </c>
      <c r="AL163" s="472">
        <v>99</v>
      </c>
    </row>
    <row r="164" spans="1:38" x14ac:dyDescent="0.2">
      <c r="A164" s="380" t="s">
        <v>1026</v>
      </c>
      <c r="B164" s="373" t="s">
        <v>1027</v>
      </c>
      <c r="C164" s="374">
        <v>1.7354076071</v>
      </c>
      <c r="D164" s="73">
        <v>2642</v>
      </c>
      <c r="E164" s="375">
        <v>3.8</v>
      </c>
      <c r="F164" s="376">
        <v>8478.1394080999999</v>
      </c>
      <c r="G164" s="338">
        <v>6432.0240207999996</v>
      </c>
      <c r="H164" s="377">
        <v>2046.1153873000001</v>
      </c>
      <c r="I164" s="376">
        <v>1045.3316069</v>
      </c>
      <c r="J164" s="377">
        <v>45.848273042000002</v>
      </c>
      <c r="K164" s="376">
        <v>1496.1301698</v>
      </c>
      <c r="L164" s="377">
        <v>103.81236581</v>
      </c>
      <c r="M164" s="338">
        <v>585.98292713000001</v>
      </c>
      <c r="N164" s="376">
        <v>466.34103906000001</v>
      </c>
      <c r="O164" s="377">
        <v>75.833406237000005</v>
      </c>
      <c r="P164" s="376">
        <v>251.23906543999999</v>
      </c>
      <c r="Q164" s="377">
        <v>44.717858395999997</v>
      </c>
      <c r="R164" s="376">
        <v>205.01008217</v>
      </c>
      <c r="S164" s="377">
        <v>59.762921572000003</v>
      </c>
      <c r="T164" s="376">
        <v>335.90726196999998</v>
      </c>
      <c r="U164" s="377">
        <v>27.470466950999999</v>
      </c>
      <c r="V164" s="376">
        <v>137.15335530999999</v>
      </c>
      <c r="W164" s="377">
        <v>35.151396583</v>
      </c>
      <c r="X164" s="376">
        <v>1096.8257704</v>
      </c>
      <c r="Y164" s="377">
        <v>276.59666322999999</v>
      </c>
      <c r="Z164" s="376">
        <v>9.9687604496999995</v>
      </c>
      <c r="AA164" s="377">
        <v>3.5705401582</v>
      </c>
      <c r="AB164" s="376">
        <v>263.10602972999999</v>
      </c>
      <c r="AC164" s="377">
        <v>359.96097455</v>
      </c>
      <c r="AD164" s="376">
        <v>173.82988116000001</v>
      </c>
      <c r="AE164" s="377">
        <v>41.990784838000003</v>
      </c>
      <c r="AF164" s="338">
        <v>41.599711993</v>
      </c>
      <c r="AG164" s="378">
        <v>643.00687959000004</v>
      </c>
      <c r="AH164" s="338">
        <v>323.90609484999999</v>
      </c>
      <c r="AI164" s="378">
        <v>311.43713250000002</v>
      </c>
      <c r="AJ164" s="338">
        <v>11.165504861000001</v>
      </c>
      <c r="AK164" s="379">
        <v>5.4824834870999997</v>
      </c>
      <c r="AL164" s="472">
        <v>100</v>
      </c>
    </row>
    <row r="165" spans="1:38" x14ac:dyDescent="0.2">
      <c r="A165" s="380" t="s">
        <v>1028</v>
      </c>
      <c r="B165" s="373" t="s">
        <v>1029</v>
      </c>
      <c r="C165" s="374">
        <v>0.72329458339999997</v>
      </c>
      <c r="D165" s="73">
        <v>6763</v>
      </c>
      <c r="E165" s="375">
        <v>1.35</v>
      </c>
      <c r="F165" s="376">
        <v>3533.5746405999998</v>
      </c>
      <c r="G165" s="338">
        <v>2763.6192388999998</v>
      </c>
      <c r="H165" s="377">
        <v>769.95540175999997</v>
      </c>
      <c r="I165" s="376">
        <v>321.89100618999998</v>
      </c>
      <c r="J165" s="377">
        <v>11.542670722</v>
      </c>
      <c r="K165" s="376">
        <v>293.83555042</v>
      </c>
      <c r="L165" s="377">
        <v>22.144604854000001</v>
      </c>
      <c r="M165" s="338">
        <v>162.71527161</v>
      </c>
      <c r="N165" s="376">
        <v>309.40885906</v>
      </c>
      <c r="O165" s="377">
        <v>53.773081619999999</v>
      </c>
      <c r="P165" s="376">
        <v>99.738063853</v>
      </c>
      <c r="Q165" s="377">
        <v>18.052830994000001</v>
      </c>
      <c r="R165" s="376">
        <v>28.226340440000001</v>
      </c>
      <c r="S165" s="377">
        <v>10.512364507999999</v>
      </c>
      <c r="T165" s="376">
        <v>83.231409901999996</v>
      </c>
      <c r="U165" s="377">
        <v>9.2051189826000002</v>
      </c>
      <c r="V165" s="376">
        <v>25.496180452000001</v>
      </c>
      <c r="W165" s="377">
        <v>6.2675015086999997</v>
      </c>
      <c r="X165" s="376">
        <v>883.97222534000002</v>
      </c>
      <c r="Y165" s="377">
        <v>211.16947963999999</v>
      </c>
      <c r="Z165" s="376">
        <v>2.1779963227999999</v>
      </c>
      <c r="AA165" s="377">
        <v>0.81140992519999999</v>
      </c>
      <c r="AB165" s="376">
        <v>72.944946176000002</v>
      </c>
      <c r="AC165" s="377">
        <v>94.270838277999999</v>
      </c>
      <c r="AD165" s="376">
        <v>194.32115207999999</v>
      </c>
      <c r="AE165" s="377">
        <v>49.309652776999997</v>
      </c>
      <c r="AF165" s="338">
        <v>64.785451128000005</v>
      </c>
      <c r="AG165" s="378">
        <v>281.45070912</v>
      </c>
      <c r="AH165" s="338">
        <v>92.859128472999998</v>
      </c>
      <c r="AI165" s="378">
        <v>121.84244671</v>
      </c>
      <c r="AJ165" s="338">
        <v>5.6882620953999998</v>
      </c>
      <c r="AK165" s="379">
        <v>1.9300874399000001</v>
      </c>
      <c r="AL165" s="472">
        <v>105</v>
      </c>
    </row>
    <row r="166" spans="1:38" x14ac:dyDescent="0.2">
      <c r="A166" s="380" t="s">
        <v>1030</v>
      </c>
      <c r="B166" s="373" t="s">
        <v>1031</v>
      </c>
      <c r="C166" s="374">
        <v>6.1415285500000003</v>
      </c>
      <c r="D166" s="73">
        <v>1058</v>
      </c>
      <c r="E166" s="375">
        <v>13.77</v>
      </c>
      <c r="F166" s="376">
        <v>30003.749559</v>
      </c>
      <c r="G166" s="338">
        <v>22882.134666000002</v>
      </c>
      <c r="H166" s="377">
        <v>7121.6148924999998</v>
      </c>
      <c r="I166" s="376">
        <v>3600.4557967000001</v>
      </c>
      <c r="J166" s="377">
        <v>201.56314284999999</v>
      </c>
      <c r="K166" s="376">
        <v>7061.1076521000005</v>
      </c>
      <c r="L166" s="377">
        <v>556.66792424000005</v>
      </c>
      <c r="M166" s="338">
        <v>2195.9953516</v>
      </c>
      <c r="N166" s="376">
        <v>451.47212459000002</v>
      </c>
      <c r="O166" s="377">
        <v>97.551254213000007</v>
      </c>
      <c r="P166" s="376">
        <v>390.85039260999997</v>
      </c>
      <c r="Q166" s="377">
        <v>66.717140463000007</v>
      </c>
      <c r="R166" s="376">
        <v>2897.4982764000001</v>
      </c>
      <c r="S166" s="377">
        <v>716.26078829000005</v>
      </c>
      <c r="T166" s="376">
        <v>4117.8651657</v>
      </c>
      <c r="U166" s="377">
        <v>206.08038449</v>
      </c>
      <c r="V166" s="376">
        <v>95.810928855</v>
      </c>
      <c r="W166" s="377">
        <v>17.813149671000001</v>
      </c>
      <c r="X166" s="376">
        <v>301.09044292999999</v>
      </c>
      <c r="Y166" s="377">
        <v>83.517767382000002</v>
      </c>
      <c r="Z166" s="376">
        <v>11.976342355</v>
      </c>
      <c r="AA166" s="377">
        <v>4.6984279943000002</v>
      </c>
      <c r="AB166" s="376">
        <v>973.19892170000003</v>
      </c>
      <c r="AC166" s="377">
        <v>1635.4609419999999</v>
      </c>
      <c r="AD166" s="376">
        <v>106.69373859</v>
      </c>
      <c r="AE166" s="377">
        <v>34.611181393999999</v>
      </c>
      <c r="AF166" s="338">
        <v>21.079117025999999</v>
      </c>
      <c r="AG166" s="378">
        <v>2119.4792570999998</v>
      </c>
      <c r="AH166" s="338">
        <v>1101.5351357</v>
      </c>
      <c r="AI166" s="378">
        <v>917.68582557000002</v>
      </c>
      <c r="AJ166" s="338">
        <v>9.7481977523999994</v>
      </c>
      <c r="AK166" s="379">
        <v>9.2647886115000002</v>
      </c>
      <c r="AL166" s="472">
        <v>49</v>
      </c>
    </row>
    <row r="167" spans="1:38" x14ac:dyDescent="0.2">
      <c r="A167" s="380" t="s">
        <v>1032</v>
      </c>
      <c r="B167" s="373" t="s">
        <v>1033</v>
      </c>
      <c r="C167" s="374">
        <v>3.638006158</v>
      </c>
      <c r="D167" s="73">
        <v>2324</v>
      </c>
      <c r="E167" s="375">
        <v>9.31</v>
      </c>
      <c r="F167" s="376">
        <v>17773.071437999999</v>
      </c>
      <c r="G167" s="338">
        <v>13756.526798999999</v>
      </c>
      <c r="H167" s="377">
        <v>4016.5446388</v>
      </c>
      <c r="I167" s="376">
        <v>2375.6002815000002</v>
      </c>
      <c r="J167" s="377">
        <v>109.68202733</v>
      </c>
      <c r="K167" s="376">
        <v>4108.4820258999998</v>
      </c>
      <c r="L167" s="377">
        <v>276.31789600000002</v>
      </c>
      <c r="M167" s="338">
        <v>1514.6073119</v>
      </c>
      <c r="N167" s="376">
        <v>284.83329882999999</v>
      </c>
      <c r="O167" s="377">
        <v>54.256221385000003</v>
      </c>
      <c r="P167" s="376">
        <v>211.49318364000001</v>
      </c>
      <c r="Q167" s="377">
        <v>37.126762716999998</v>
      </c>
      <c r="R167" s="376">
        <v>1494.8004954999999</v>
      </c>
      <c r="S167" s="377">
        <v>350.01223821999997</v>
      </c>
      <c r="T167" s="376">
        <v>2543.1164272999999</v>
      </c>
      <c r="U167" s="377">
        <v>140.70309890999999</v>
      </c>
      <c r="V167" s="376">
        <v>9.2479105619999995</v>
      </c>
      <c r="W167" s="377">
        <v>1.8788710869</v>
      </c>
      <c r="X167" s="376">
        <v>208.18405645000001</v>
      </c>
      <c r="Y167" s="377">
        <v>48.457084801000001</v>
      </c>
      <c r="Z167" s="376">
        <v>5.1190831325000001</v>
      </c>
      <c r="AA167" s="377">
        <v>2.3017744836</v>
      </c>
      <c r="AB167" s="376">
        <v>612.23614078000003</v>
      </c>
      <c r="AC167" s="377">
        <v>943.08483045000003</v>
      </c>
      <c r="AD167" s="376">
        <v>42.927798359999997</v>
      </c>
      <c r="AE167" s="377">
        <v>12.425664493999999</v>
      </c>
      <c r="AF167" s="338">
        <v>13.566620801999999</v>
      </c>
      <c r="AG167" s="378">
        <v>1225.5939269</v>
      </c>
      <c r="AH167" s="338">
        <v>679.03858600000001</v>
      </c>
      <c r="AI167" s="378">
        <v>447.50466981</v>
      </c>
      <c r="AJ167" s="338">
        <v>9.9908910069000001</v>
      </c>
      <c r="AK167" s="379">
        <v>10.482259654</v>
      </c>
      <c r="AL167" s="472">
        <v>85</v>
      </c>
    </row>
    <row r="168" spans="1:38" x14ac:dyDescent="0.2">
      <c r="A168" s="380" t="s">
        <v>1034</v>
      </c>
      <c r="B168" s="373" t="s">
        <v>1035</v>
      </c>
      <c r="C168" s="374">
        <v>2.1021390191</v>
      </c>
      <c r="D168" s="73">
        <v>3989</v>
      </c>
      <c r="E168" s="375">
        <v>6.16</v>
      </c>
      <c r="F168" s="376">
        <v>10269.764628000001</v>
      </c>
      <c r="G168" s="338">
        <v>7750.2594958999998</v>
      </c>
      <c r="H168" s="377">
        <v>2519.5051324000001</v>
      </c>
      <c r="I168" s="376">
        <v>1383.7830225</v>
      </c>
      <c r="J168" s="377">
        <v>57.933881669999998</v>
      </c>
      <c r="K168" s="376">
        <v>2325.9821683</v>
      </c>
      <c r="L168" s="377">
        <v>153.49553381000001</v>
      </c>
      <c r="M168" s="338">
        <v>851.94697551000002</v>
      </c>
      <c r="N168" s="376">
        <v>351.25066427000002</v>
      </c>
      <c r="O168" s="377">
        <v>51.004455221000001</v>
      </c>
      <c r="P168" s="376">
        <v>465.15841301</v>
      </c>
      <c r="Q168" s="377">
        <v>71.676066458999998</v>
      </c>
      <c r="R168" s="376">
        <v>331.16316454000003</v>
      </c>
      <c r="S168" s="377">
        <v>98.185642295999997</v>
      </c>
      <c r="T168" s="376">
        <v>442.42832333000001</v>
      </c>
      <c r="U168" s="377">
        <v>40.438032188000001</v>
      </c>
      <c r="V168" s="376">
        <v>813.24074669000004</v>
      </c>
      <c r="W168" s="377">
        <v>189.71302567000001</v>
      </c>
      <c r="X168" s="376">
        <v>36.341433780000003</v>
      </c>
      <c r="Y168" s="377">
        <v>7.3692746728999996</v>
      </c>
      <c r="Z168" s="376">
        <v>33.276869728999998</v>
      </c>
      <c r="AA168" s="377">
        <v>12.187624762</v>
      </c>
      <c r="AB168" s="376">
        <v>299.48271273</v>
      </c>
      <c r="AC168" s="377">
        <v>513.94262543000002</v>
      </c>
      <c r="AD168" s="376">
        <v>51.925017050000001</v>
      </c>
      <c r="AE168" s="377">
        <v>9.8379799706999993</v>
      </c>
      <c r="AF168" s="338">
        <v>18.898724219999998</v>
      </c>
      <c r="AG168" s="378">
        <v>865.18164996999997</v>
      </c>
      <c r="AH168" s="338">
        <v>396.12572208</v>
      </c>
      <c r="AI168" s="378">
        <v>333.60680438000003</v>
      </c>
      <c r="AJ168" s="338">
        <v>50.055880045999999</v>
      </c>
      <c r="AK168" s="379">
        <v>14.13219402</v>
      </c>
      <c r="AL168" s="472">
        <v>208</v>
      </c>
    </row>
    <row r="169" spans="1:38" x14ac:dyDescent="0.2">
      <c r="A169" s="380" t="s">
        <v>1036</v>
      </c>
      <c r="B169" s="373" t="s">
        <v>1037</v>
      </c>
      <c r="C169" s="374">
        <v>0.79161965059999995</v>
      </c>
      <c r="D169" s="73">
        <v>6782</v>
      </c>
      <c r="E169" s="375">
        <v>2.58</v>
      </c>
      <c r="F169" s="376">
        <v>3867.3691004000002</v>
      </c>
      <c r="G169" s="338">
        <v>2919.3293343</v>
      </c>
      <c r="H169" s="377">
        <v>948.03976609999995</v>
      </c>
      <c r="I169" s="376">
        <v>597.74310780999997</v>
      </c>
      <c r="J169" s="377">
        <v>23.845080229000001</v>
      </c>
      <c r="K169" s="376">
        <v>824.55851101999997</v>
      </c>
      <c r="L169" s="377">
        <v>59.731491372000001</v>
      </c>
      <c r="M169" s="338">
        <v>346.46882026999998</v>
      </c>
      <c r="N169" s="376">
        <v>114.0222229</v>
      </c>
      <c r="O169" s="377">
        <v>17.938173786</v>
      </c>
      <c r="P169" s="376">
        <v>249.00887320999999</v>
      </c>
      <c r="Q169" s="377">
        <v>37.618862385</v>
      </c>
      <c r="R169" s="376">
        <v>72.798159811000005</v>
      </c>
      <c r="S169" s="377">
        <v>25.386482997000002</v>
      </c>
      <c r="T169" s="376">
        <v>185.8294726</v>
      </c>
      <c r="U169" s="377">
        <v>18.715142388</v>
      </c>
      <c r="V169" s="376">
        <v>160.06391861</v>
      </c>
      <c r="W169" s="377">
        <v>41.617176270999998</v>
      </c>
      <c r="X169" s="376">
        <v>9.3087503588999994</v>
      </c>
      <c r="Y169" s="377">
        <v>1.9228161000999999</v>
      </c>
      <c r="Z169" s="376">
        <v>56.754196047000001</v>
      </c>
      <c r="AA169" s="377">
        <v>19.381019342999998</v>
      </c>
      <c r="AB169" s="376">
        <v>125.21640291999999</v>
      </c>
      <c r="AC169" s="377">
        <v>206.23074124999999</v>
      </c>
      <c r="AD169" s="376">
        <v>16.275969848999999</v>
      </c>
      <c r="AE169" s="377">
        <v>3.7286422089000002</v>
      </c>
      <c r="AF169" s="338">
        <v>5.7772892063999999</v>
      </c>
      <c r="AG169" s="378">
        <v>331.44589790999999</v>
      </c>
      <c r="AH169" s="338">
        <v>132.06954644999999</v>
      </c>
      <c r="AI169" s="378">
        <v>122.43400837999999</v>
      </c>
      <c r="AJ169" s="338">
        <v>56.722061871999998</v>
      </c>
      <c r="AK169" s="379">
        <v>4.7562628308999999</v>
      </c>
      <c r="AL169" s="472">
        <v>242</v>
      </c>
    </row>
    <row r="170" spans="1:38" x14ac:dyDescent="0.2">
      <c r="A170" s="380" t="s">
        <v>1038</v>
      </c>
      <c r="B170" s="373" t="s">
        <v>1039</v>
      </c>
      <c r="C170" s="374">
        <v>1.888012765</v>
      </c>
      <c r="D170" s="73">
        <v>39794</v>
      </c>
      <c r="E170" s="375">
        <v>5.98</v>
      </c>
      <c r="F170" s="376">
        <v>9223.6748074000006</v>
      </c>
      <c r="G170" s="338">
        <v>6789.9501129999999</v>
      </c>
      <c r="H170" s="377">
        <v>2433.7246943999999</v>
      </c>
      <c r="I170" s="376">
        <v>1272.3727581000001</v>
      </c>
      <c r="J170" s="377">
        <v>60.799939166999998</v>
      </c>
      <c r="K170" s="376">
        <v>2460.4548648</v>
      </c>
      <c r="L170" s="377">
        <v>168.77171681999999</v>
      </c>
      <c r="M170" s="338">
        <v>841.51549097999998</v>
      </c>
      <c r="N170" s="376">
        <v>313.53547818999999</v>
      </c>
      <c r="O170" s="377">
        <v>52.807585715000002</v>
      </c>
      <c r="P170" s="376">
        <v>193.47721515999999</v>
      </c>
      <c r="Q170" s="377">
        <v>31.903392585999999</v>
      </c>
      <c r="R170" s="376">
        <v>412.11801931999997</v>
      </c>
      <c r="S170" s="377">
        <v>124.26286367</v>
      </c>
      <c r="T170" s="376">
        <v>348.38780888999997</v>
      </c>
      <c r="U170" s="377">
        <v>36.847334048999997</v>
      </c>
      <c r="V170" s="376">
        <v>344.49146924000001</v>
      </c>
      <c r="W170" s="377">
        <v>79.693508886000004</v>
      </c>
      <c r="X170" s="376">
        <v>25.012474978</v>
      </c>
      <c r="Y170" s="377">
        <v>5.3629942501999999</v>
      </c>
      <c r="Z170" s="376">
        <v>35.063033746000002</v>
      </c>
      <c r="AA170" s="377">
        <v>13.582868695</v>
      </c>
      <c r="AB170" s="376">
        <v>290.54930274999998</v>
      </c>
      <c r="AC170" s="377">
        <v>537.03937428999996</v>
      </c>
      <c r="AD170" s="376">
        <v>16.697710324999999</v>
      </c>
      <c r="AE170" s="377">
        <v>3.3947051320999999</v>
      </c>
      <c r="AF170" s="338">
        <v>4.6911196630000003</v>
      </c>
      <c r="AG170" s="378">
        <v>765.10241512000005</v>
      </c>
      <c r="AH170" s="338">
        <v>402.87532272999999</v>
      </c>
      <c r="AI170" s="378">
        <v>303.55880081999999</v>
      </c>
      <c r="AJ170" s="338">
        <v>65.276103637999995</v>
      </c>
      <c r="AK170" s="379">
        <v>14.02913573</v>
      </c>
      <c r="AL170" s="472">
        <v>293</v>
      </c>
    </row>
    <row r="171" spans="1:38" x14ac:dyDescent="0.2">
      <c r="A171" s="380" t="s">
        <v>1040</v>
      </c>
      <c r="B171" s="373" t="s">
        <v>1041</v>
      </c>
      <c r="C171" s="374">
        <v>0.79350958469999999</v>
      </c>
      <c r="D171" s="73">
        <v>44531</v>
      </c>
      <c r="E171" s="375">
        <v>2.69</v>
      </c>
      <c r="F171" s="376">
        <v>3876.6021615999998</v>
      </c>
      <c r="G171" s="338">
        <v>2825.5598918999999</v>
      </c>
      <c r="H171" s="377">
        <v>1051.0422696999999</v>
      </c>
      <c r="I171" s="376">
        <v>609.31718448000004</v>
      </c>
      <c r="J171" s="377">
        <v>29.356921613000001</v>
      </c>
      <c r="K171" s="376">
        <v>1064.7218089999999</v>
      </c>
      <c r="L171" s="377">
        <v>76.967639973999994</v>
      </c>
      <c r="M171" s="338">
        <v>392.92131616</v>
      </c>
      <c r="N171" s="376">
        <v>111.12901969000001</v>
      </c>
      <c r="O171" s="377">
        <v>22.919222663999999</v>
      </c>
      <c r="P171" s="376">
        <v>69.396677247</v>
      </c>
      <c r="Q171" s="377">
        <v>11.002894531000001</v>
      </c>
      <c r="R171" s="376">
        <v>118.98652751</v>
      </c>
      <c r="S171" s="377">
        <v>40.426419309000003</v>
      </c>
      <c r="T171" s="376">
        <v>118.37638013</v>
      </c>
      <c r="U171" s="377">
        <v>16.369528328000001</v>
      </c>
      <c r="V171" s="376">
        <v>67.499935669999999</v>
      </c>
      <c r="W171" s="377">
        <v>15.657353880000001</v>
      </c>
      <c r="X171" s="376">
        <v>5.4507379479000004</v>
      </c>
      <c r="Y171" s="377">
        <v>1.1113898808</v>
      </c>
      <c r="Z171" s="376">
        <v>42.439848286</v>
      </c>
      <c r="AA171" s="377">
        <v>14.918055921000001</v>
      </c>
      <c r="AB171" s="376">
        <v>127.3875012</v>
      </c>
      <c r="AC171" s="377">
        <v>244.89742844</v>
      </c>
      <c r="AD171" s="376">
        <v>4.7629357297999997</v>
      </c>
      <c r="AE171" s="377">
        <v>0.99671100499999998</v>
      </c>
      <c r="AF171" s="338">
        <v>1.1246224372</v>
      </c>
      <c r="AG171" s="378">
        <v>328.32231632000003</v>
      </c>
      <c r="AH171" s="338">
        <v>161.15388841999999</v>
      </c>
      <c r="AI171" s="378">
        <v>128.1511993</v>
      </c>
      <c r="AJ171" s="338">
        <v>44.386236416999999</v>
      </c>
      <c r="AK171" s="379">
        <v>6.4504601731999998</v>
      </c>
      <c r="AL171" s="472">
        <v>309</v>
      </c>
    </row>
    <row r="172" spans="1:38" x14ac:dyDescent="0.2">
      <c r="A172" s="380" t="s">
        <v>1042</v>
      </c>
      <c r="B172" s="373" t="s">
        <v>1043</v>
      </c>
      <c r="C172" s="374">
        <v>0.63442620750000001</v>
      </c>
      <c r="D172" s="73">
        <v>1428</v>
      </c>
      <c r="E172" s="375">
        <v>1.79</v>
      </c>
      <c r="F172" s="376">
        <v>3099.4181480000002</v>
      </c>
      <c r="G172" s="338">
        <v>2277.9194283000002</v>
      </c>
      <c r="H172" s="377">
        <v>821.49871969000003</v>
      </c>
      <c r="I172" s="376">
        <v>370.72819926</v>
      </c>
      <c r="J172" s="377">
        <v>22.981548091000001</v>
      </c>
      <c r="K172" s="376">
        <v>515.14732271000003</v>
      </c>
      <c r="L172" s="377">
        <v>39.381328218</v>
      </c>
      <c r="M172" s="338">
        <v>313.38359072999998</v>
      </c>
      <c r="N172" s="376">
        <v>55.142877179000003</v>
      </c>
      <c r="O172" s="377">
        <v>10.326829463999999</v>
      </c>
      <c r="P172" s="376">
        <v>41.500968182999998</v>
      </c>
      <c r="Q172" s="377">
        <v>6.9903080342999999</v>
      </c>
      <c r="R172" s="376">
        <v>109.90815431999999</v>
      </c>
      <c r="S172" s="377">
        <v>29.970756638000001</v>
      </c>
      <c r="T172" s="376">
        <v>49.587012485000002</v>
      </c>
      <c r="U172" s="377">
        <v>5.7492900797999997</v>
      </c>
      <c r="V172" s="376">
        <v>105.28127559000001</v>
      </c>
      <c r="W172" s="377">
        <v>29.690485003999999</v>
      </c>
      <c r="X172" s="376">
        <v>14.24697922</v>
      </c>
      <c r="Y172" s="377">
        <v>3.2357372730999998</v>
      </c>
      <c r="Z172" s="376">
        <v>2.9871154776000002</v>
      </c>
      <c r="AA172" s="377">
        <v>1.0328805588000001</v>
      </c>
      <c r="AB172" s="376">
        <v>109.54679950000001</v>
      </c>
      <c r="AC172" s="377">
        <v>143.67277415999999</v>
      </c>
      <c r="AD172" s="376">
        <v>478.37909538000002</v>
      </c>
      <c r="AE172" s="377">
        <v>148.28411452</v>
      </c>
      <c r="AF172" s="338">
        <v>1.9319546905</v>
      </c>
      <c r="AG172" s="378">
        <v>295.29353030999999</v>
      </c>
      <c r="AH172" s="338">
        <v>88.332381491999996</v>
      </c>
      <c r="AI172" s="378">
        <v>96.281531213999997</v>
      </c>
      <c r="AJ172" s="338">
        <v>7.8555278480000004</v>
      </c>
      <c r="AK172" s="379">
        <v>2.5677803221</v>
      </c>
      <c r="AL172" s="472">
        <v>103</v>
      </c>
    </row>
    <row r="173" spans="1:38" x14ac:dyDescent="0.2">
      <c r="A173" s="380" t="s">
        <v>1044</v>
      </c>
      <c r="B173" s="373" t="s">
        <v>1045</v>
      </c>
      <c r="C173" s="374">
        <v>0.29796031989999999</v>
      </c>
      <c r="D173" s="73">
        <v>9995</v>
      </c>
      <c r="E173" s="375">
        <v>1.07</v>
      </c>
      <c r="F173" s="376">
        <v>1455.6517558</v>
      </c>
      <c r="G173" s="338">
        <v>1130.9484978999999</v>
      </c>
      <c r="H173" s="377">
        <v>324.70325788999997</v>
      </c>
      <c r="I173" s="376">
        <v>121.83701271</v>
      </c>
      <c r="J173" s="377">
        <v>9.3743254831999998</v>
      </c>
      <c r="K173" s="376">
        <v>102.44750759</v>
      </c>
      <c r="L173" s="377">
        <v>16.137511697000001</v>
      </c>
      <c r="M173" s="338">
        <v>263.63865623999999</v>
      </c>
      <c r="N173" s="376">
        <v>7.6651248518999999</v>
      </c>
      <c r="O173" s="377">
        <v>1.1623362652</v>
      </c>
      <c r="P173" s="376">
        <v>7.0795376868000002</v>
      </c>
      <c r="Q173" s="377">
        <v>1.0847559613</v>
      </c>
      <c r="R173" s="376">
        <v>21.561856673000001</v>
      </c>
      <c r="S173" s="377">
        <v>2.8931375890000002</v>
      </c>
      <c r="T173" s="376">
        <v>15.647398582999999</v>
      </c>
      <c r="U173" s="377">
        <v>1.9338747802</v>
      </c>
      <c r="V173" s="376">
        <v>4.1002665416999999</v>
      </c>
      <c r="W173" s="377">
        <v>0.94626475330000004</v>
      </c>
      <c r="X173" s="376">
        <v>5.1464294699000002</v>
      </c>
      <c r="Y173" s="377">
        <v>1.3221547453</v>
      </c>
      <c r="Z173" s="376">
        <v>0.55356912309999995</v>
      </c>
      <c r="AA173" s="377">
        <v>0.16374710889999999</v>
      </c>
      <c r="AB173" s="376">
        <v>90.161536944000005</v>
      </c>
      <c r="AC173" s="377">
        <v>43.803127683</v>
      </c>
      <c r="AD173" s="376">
        <v>378.80037317</v>
      </c>
      <c r="AE173" s="377">
        <v>111.03315564</v>
      </c>
      <c r="AF173" s="338">
        <v>0.2131893651</v>
      </c>
      <c r="AG173" s="378">
        <v>191.32413348</v>
      </c>
      <c r="AH173" s="338">
        <v>31.282488821000001</v>
      </c>
      <c r="AI173" s="378">
        <v>23.420042370000001</v>
      </c>
      <c r="AJ173" s="338">
        <v>0.5013818243</v>
      </c>
      <c r="AK173" s="379">
        <v>0.41685868659999997</v>
      </c>
      <c r="AL173" s="472">
        <v>118</v>
      </c>
    </row>
    <row r="174" spans="1:38" x14ac:dyDescent="0.2">
      <c r="A174" s="380" t="s">
        <v>1046</v>
      </c>
      <c r="B174" s="373" t="s">
        <v>1047</v>
      </c>
      <c r="C174" s="374">
        <v>2.5059089414</v>
      </c>
      <c r="D174" s="73">
        <v>1356</v>
      </c>
      <c r="E174" s="375">
        <v>6.55</v>
      </c>
      <c r="F174" s="376">
        <v>12242.33734</v>
      </c>
      <c r="G174" s="338">
        <v>9149.9464404999999</v>
      </c>
      <c r="H174" s="377">
        <v>3092.3908999999999</v>
      </c>
      <c r="I174" s="376">
        <v>1553.3230799999999</v>
      </c>
      <c r="J174" s="377">
        <v>60.387574544000003</v>
      </c>
      <c r="K174" s="376">
        <v>2381.4498985</v>
      </c>
      <c r="L174" s="377">
        <v>162.58715925000001</v>
      </c>
      <c r="M174" s="338">
        <v>911.59380710000005</v>
      </c>
      <c r="N174" s="376">
        <v>403.36002513</v>
      </c>
      <c r="O174" s="377">
        <v>63.675242400000002</v>
      </c>
      <c r="P174" s="376">
        <v>228.50602810999999</v>
      </c>
      <c r="Q174" s="377">
        <v>39.300909605000001</v>
      </c>
      <c r="R174" s="376">
        <v>482.37098963</v>
      </c>
      <c r="S174" s="377">
        <v>143.48448167000001</v>
      </c>
      <c r="T174" s="376">
        <v>339.13384146999999</v>
      </c>
      <c r="U174" s="377">
        <v>30.892997165000001</v>
      </c>
      <c r="V174" s="376">
        <v>1947.3481996</v>
      </c>
      <c r="W174" s="377">
        <v>450.39229896000001</v>
      </c>
      <c r="X174" s="376">
        <v>45.536437872999997</v>
      </c>
      <c r="Y174" s="377">
        <v>8.1650809063000001</v>
      </c>
      <c r="Z174" s="376">
        <v>29.610866321</v>
      </c>
      <c r="AA174" s="377">
        <v>9.3628264093000002</v>
      </c>
      <c r="AB174" s="376">
        <v>299.64724503999997</v>
      </c>
      <c r="AC174" s="377">
        <v>589.55358448000004</v>
      </c>
      <c r="AD174" s="376">
        <v>52.699284474000002</v>
      </c>
      <c r="AE174" s="377">
        <v>11.123707419</v>
      </c>
      <c r="AF174" s="338">
        <v>4.3579547301000003</v>
      </c>
      <c r="AG174" s="378">
        <v>1057.2278054000001</v>
      </c>
      <c r="AH174" s="338">
        <v>418.25644812000002</v>
      </c>
      <c r="AI174" s="378">
        <v>418.79531169000001</v>
      </c>
      <c r="AJ174" s="338">
        <v>82.381523444999999</v>
      </c>
      <c r="AK174" s="379">
        <v>17.812731019000001</v>
      </c>
      <c r="AL174" s="472">
        <v>162</v>
      </c>
    </row>
    <row r="175" spans="1:38" x14ac:dyDescent="0.2">
      <c r="A175" s="380" t="s">
        <v>1048</v>
      </c>
      <c r="B175" s="373" t="s">
        <v>1049</v>
      </c>
      <c r="C175" s="374">
        <v>0.96429572109999995</v>
      </c>
      <c r="D175" s="73">
        <v>1737</v>
      </c>
      <c r="E175" s="375">
        <v>2.68</v>
      </c>
      <c r="F175" s="376">
        <v>4710.9586937000004</v>
      </c>
      <c r="G175" s="338">
        <v>3526.9616876</v>
      </c>
      <c r="H175" s="377">
        <v>1183.9970062</v>
      </c>
      <c r="I175" s="376">
        <v>611.51106178999999</v>
      </c>
      <c r="J175" s="377">
        <v>25.631969304999998</v>
      </c>
      <c r="K175" s="376">
        <v>932.02559527999995</v>
      </c>
      <c r="L175" s="377">
        <v>67.087960639000002</v>
      </c>
      <c r="M175" s="338">
        <v>399.34517779999999</v>
      </c>
      <c r="N175" s="376">
        <v>130.04727926999999</v>
      </c>
      <c r="O175" s="377">
        <v>20.172428787000001</v>
      </c>
      <c r="P175" s="376">
        <v>76.202624137000001</v>
      </c>
      <c r="Q175" s="377">
        <v>12.710798421</v>
      </c>
      <c r="R175" s="376">
        <v>160.01045679000001</v>
      </c>
      <c r="S175" s="377">
        <v>43.104907986000001</v>
      </c>
      <c r="T175" s="376">
        <v>121.23372852</v>
      </c>
      <c r="U175" s="377">
        <v>15.364096048</v>
      </c>
      <c r="V175" s="376">
        <v>589.89105446999997</v>
      </c>
      <c r="W175" s="377">
        <v>134.85780642</v>
      </c>
      <c r="X175" s="376">
        <v>16.095538401999999</v>
      </c>
      <c r="Y175" s="377">
        <v>2.7851020661999999</v>
      </c>
      <c r="Z175" s="376">
        <v>22.665966055999998</v>
      </c>
      <c r="AA175" s="377">
        <v>7.6707550114999998</v>
      </c>
      <c r="AB175" s="376">
        <v>157.03075412000001</v>
      </c>
      <c r="AC175" s="377">
        <v>240.50335192</v>
      </c>
      <c r="AD175" s="376">
        <v>44.758750603000003</v>
      </c>
      <c r="AE175" s="377">
        <v>8.1945113350999996</v>
      </c>
      <c r="AF175" s="338">
        <v>1.7607371457000001</v>
      </c>
      <c r="AG175" s="378">
        <v>427.36476983</v>
      </c>
      <c r="AH175" s="338">
        <v>150.09216368</v>
      </c>
      <c r="AI175" s="378">
        <v>160.36845625999999</v>
      </c>
      <c r="AJ175" s="338">
        <v>126.18283373</v>
      </c>
      <c r="AK175" s="379">
        <v>6.2880579136000003</v>
      </c>
      <c r="AL175" s="472">
        <v>199</v>
      </c>
    </row>
    <row r="176" spans="1:38" x14ac:dyDescent="0.2">
      <c r="A176" s="380" t="s">
        <v>1050</v>
      </c>
      <c r="B176" s="373" t="s">
        <v>2105</v>
      </c>
      <c r="C176" s="374">
        <v>1.7137564928</v>
      </c>
      <c r="D176" s="73">
        <v>18750</v>
      </c>
      <c r="E176" s="375">
        <v>5.65</v>
      </c>
      <c r="F176" s="376">
        <v>8372.3653149999991</v>
      </c>
      <c r="G176" s="338">
        <v>6132.1428794000003</v>
      </c>
      <c r="H176" s="377">
        <v>2240.2224356000002</v>
      </c>
      <c r="I176" s="376">
        <v>1228.9142583</v>
      </c>
      <c r="J176" s="377">
        <v>53.457374379000001</v>
      </c>
      <c r="K176" s="376">
        <v>2197.5915690000002</v>
      </c>
      <c r="L176" s="377">
        <v>159.22315272</v>
      </c>
      <c r="M176" s="338">
        <v>812.78508914999998</v>
      </c>
      <c r="N176" s="376">
        <v>254.80658002000001</v>
      </c>
      <c r="O176" s="377">
        <v>40.592168512000001</v>
      </c>
      <c r="P176" s="376">
        <v>144.62352482</v>
      </c>
      <c r="Q176" s="377">
        <v>22.794038425</v>
      </c>
      <c r="R176" s="376">
        <v>384.35604711000002</v>
      </c>
      <c r="S176" s="377">
        <v>115.16592953999999</v>
      </c>
      <c r="T176" s="376">
        <v>271.72103112000002</v>
      </c>
      <c r="U176" s="377">
        <v>33.823656022000002</v>
      </c>
      <c r="V176" s="376">
        <v>314.45433279000002</v>
      </c>
      <c r="W176" s="377">
        <v>77.974166022000006</v>
      </c>
      <c r="X176" s="376">
        <v>21.404981454000001</v>
      </c>
      <c r="Y176" s="377">
        <v>4.0528131667</v>
      </c>
      <c r="Z176" s="376">
        <v>31.036596612</v>
      </c>
      <c r="AA176" s="377">
        <v>12.630175481</v>
      </c>
      <c r="AB176" s="376">
        <v>265.10159579999998</v>
      </c>
      <c r="AC176" s="377">
        <v>497.23205102999998</v>
      </c>
      <c r="AD176" s="376">
        <v>21.659967196</v>
      </c>
      <c r="AE176" s="377">
        <v>4.2653833614999996</v>
      </c>
      <c r="AF176" s="338">
        <v>2.8580791898000002</v>
      </c>
      <c r="AG176" s="378">
        <v>696.44790378000005</v>
      </c>
      <c r="AH176" s="338">
        <v>386.01637461000001</v>
      </c>
      <c r="AI176" s="378">
        <v>268.12422901999997</v>
      </c>
      <c r="AJ176" s="338">
        <v>35.759584854000003</v>
      </c>
      <c r="AK176" s="379">
        <v>13.492661500000001</v>
      </c>
      <c r="AL176" s="472">
        <v>287</v>
      </c>
    </row>
    <row r="177" spans="1:38" x14ac:dyDescent="0.2">
      <c r="A177" s="380" t="s">
        <v>1051</v>
      </c>
      <c r="B177" s="373" t="s">
        <v>2106</v>
      </c>
      <c r="C177" s="374">
        <v>0.77047623679999999</v>
      </c>
      <c r="D177" s="73">
        <v>33058</v>
      </c>
      <c r="E177" s="375">
        <v>2.78</v>
      </c>
      <c r="F177" s="376">
        <v>3764.0753209999998</v>
      </c>
      <c r="G177" s="338">
        <v>2748.9117910999998</v>
      </c>
      <c r="H177" s="377">
        <v>1015.1635299</v>
      </c>
      <c r="I177" s="376">
        <v>595.70747528000004</v>
      </c>
      <c r="J177" s="377">
        <v>26.297168859999999</v>
      </c>
      <c r="K177" s="376">
        <v>1015.7925901</v>
      </c>
      <c r="L177" s="377">
        <v>77.988140289</v>
      </c>
      <c r="M177" s="338">
        <v>408.03713327000003</v>
      </c>
      <c r="N177" s="376">
        <v>94.250937156000006</v>
      </c>
      <c r="O177" s="377">
        <v>16.184194346000002</v>
      </c>
      <c r="P177" s="376">
        <v>56.623323247999998</v>
      </c>
      <c r="Q177" s="377">
        <v>8.9433859523999999</v>
      </c>
      <c r="R177" s="376">
        <v>124.88702866</v>
      </c>
      <c r="S177" s="377">
        <v>40.719515037000001</v>
      </c>
      <c r="T177" s="376">
        <v>132.30750638000001</v>
      </c>
      <c r="U177" s="377">
        <v>17.887268428999999</v>
      </c>
      <c r="V177" s="376">
        <v>53.156899469999999</v>
      </c>
      <c r="W177" s="377">
        <v>13.584239133000001</v>
      </c>
      <c r="X177" s="376">
        <v>7.5398659743999996</v>
      </c>
      <c r="Y177" s="377">
        <v>1.5722317208000001</v>
      </c>
      <c r="Z177" s="376">
        <v>39.971647500000003</v>
      </c>
      <c r="AA177" s="377">
        <v>14.919132385999999</v>
      </c>
      <c r="AB177" s="376">
        <v>132.99777899</v>
      </c>
      <c r="AC177" s="377">
        <v>242.11303810000001</v>
      </c>
      <c r="AD177" s="376">
        <v>7.2526933945999996</v>
      </c>
      <c r="AE177" s="377">
        <v>1.5794709914</v>
      </c>
      <c r="AF177" s="338">
        <v>1.1015671386999999</v>
      </c>
      <c r="AG177" s="378">
        <v>320.86530535999998</v>
      </c>
      <c r="AH177" s="338">
        <v>158.22359130999999</v>
      </c>
      <c r="AI177" s="378">
        <v>122.12523032999999</v>
      </c>
      <c r="AJ177" s="338">
        <v>25.499274029999999</v>
      </c>
      <c r="AK177" s="379">
        <v>5.9476881702000002</v>
      </c>
      <c r="AL177" s="472">
        <v>296</v>
      </c>
    </row>
    <row r="178" spans="1:38" x14ac:dyDescent="0.2">
      <c r="A178" s="380" t="s">
        <v>1052</v>
      </c>
      <c r="B178" s="373" t="s">
        <v>1053</v>
      </c>
      <c r="C178" s="374">
        <v>2.1289619983999999</v>
      </c>
      <c r="D178" s="73">
        <v>2093</v>
      </c>
      <c r="E178" s="375">
        <v>6.7</v>
      </c>
      <c r="F178" s="376">
        <v>10400.805288</v>
      </c>
      <c r="G178" s="338">
        <v>7712.9512874000002</v>
      </c>
      <c r="H178" s="377">
        <v>2687.8540005999998</v>
      </c>
      <c r="I178" s="376">
        <v>1362.6065357</v>
      </c>
      <c r="J178" s="377">
        <v>60.198725197999998</v>
      </c>
      <c r="K178" s="376">
        <v>2471.6060674999999</v>
      </c>
      <c r="L178" s="377">
        <v>157.34991540999999</v>
      </c>
      <c r="M178" s="338">
        <v>919.98723926000002</v>
      </c>
      <c r="N178" s="376">
        <v>218.51473060999999</v>
      </c>
      <c r="O178" s="377">
        <v>29.837107925000002</v>
      </c>
      <c r="P178" s="376">
        <v>297.02249137000001</v>
      </c>
      <c r="Q178" s="377">
        <v>51.557342720000001</v>
      </c>
      <c r="R178" s="376">
        <v>549.73770912999998</v>
      </c>
      <c r="S178" s="377">
        <v>155.50538179</v>
      </c>
      <c r="T178" s="376">
        <v>239.80928219</v>
      </c>
      <c r="U178" s="377">
        <v>26.748430420999998</v>
      </c>
      <c r="V178" s="376">
        <v>740.82355365000001</v>
      </c>
      <c r="W178" s="377">
        <v>167.26598888999999</v>
      </c>
      <c r="X178" s="376">
        <v>109.50933738000001</v>
      </c>
      <c r="Y178" s="377">
        <v>20.608292983999998</v>
      </c>
      <c r="Z178" s="376">
        <v>51.552421879999997</v>
      </c>
      <c r="AA178" s="377">
        <v>20.092171097000001</v>
      </c>
      <c r="AB178" s="376">
        <v>315.65743687999998</v>
      </c>
      <c r="AC178" s="377">
        <v>530.51101754000001</v>
      </c>
      <c r="AD178" s="376">
        <v>15.267753634</v>
      </c>
      <c r="AE178" s="377">
        <v>4.3484762240999997</v>
      </c>
      <c r="AF178" s="338">
        <v>8.7629432049999991</v>
      </c>
      <c r="AG178" s="378">
        <v>1003.0620066</v>
      </c>
      <c r="AH178" s="338">
        <v>465.43000180000001</v>
      </c>
      <c r="AI178" s="378">
        <v>329.57680011000002</v>
      </c>
      <c r="AJ178" s="338">
        <v>63.385436378999998</v>
      </c>
      <c r="AK178" s="379">
        <v>14.470690510000001</v>
      </c>
      <c r="AL178" s="472">
        <v>193</v>
      </c>
    </row>
    <row r="179" spans="1:38" x14ac:dyDescent="0.2">
      <c r="A179" s="380" t="s">
        <v>1054</v>
      </c>
      <c r="B179" s="373" t="s">
        <v>1055</v>
      </c>
      <c r="C179" s="374">
        <v>0.73450870980000005</v>
      </c>
      <c r="D179" s="73">
        <v>4989</v>
      </c>
      <c r="E179" s="375">
        <v>2.5</v>
      </c>
      <c r="F179" s="376">
        <v>3588.3599985000001</v>
      </c>
      <c r="G179" s="338">
        <v>2657.7201601000002</v>
      </c>
      <c r="H179" s="377">
        <v>930.63983834999999</v>
      </c>
      <c r="I179" s="376">
        <v>528.97884507000003</v>
      </c>
      <c r="J179" s="377">
        <v>21.176654919000001</v>
      </c>
      <c r="K179" s="376">
        <v>844.80285948000005</v>
      </c>
      <c r="L179" s="377">
        <v>59.397255854000001</v>
      </c>
      <c r="M179" s="338">
        <v>332.92352448999998</v>
      </c>
      <c r="N179" s="376">
        <v>57.58904193</v>
      </c>
      <c r="O179" s="377">
        <v>7.1128397725000001</v>
      </c>
      <c r="P179" s="376">
        <v>149.73654841999999</v>
      </c>
      <c r="Q179" s="377">
        <v>24.786652509</v>
      </c>
      <c r="R179" s="376">
        <v>179.27789745999999</v>
      </c>
      <c r="S179" s="377">
        <v>52.994268546999997</v>
      </c>
      <c r="T179" s="376">
        <v>85.757026805999999</v>
      </c>
      <c r="U179" s="377">
        <v>11.587281369999999</v>
      </c>
      <c r="V179" s="376">
        <v>114.79601326</v>
      </c>
      <c r="W179" s="377">
        <v>27.821742213</v>
      </c>
      <c r="X179" s="376">
        <v>37.436993962000003</v>
      </c>
      <c r="Y179" s="377">
        <v>7.4598941592000001</v>
      </c>
      <c r="Z179" s="376">
        <v>69.080669600999997</v>
      </c>
      <c r="AA179" s="377">
        <v>23.271404376</v>
      </c>
      <c r="AB179" s="376">
        <v>121.70111943000001</v>
      </c>
      <c r="AC179" s="377">
        <v>194.52774479999999</v>
      </c>
      <c r="AD179" s="376">
        <v>3.886742817</v>
      </c>
      <c r="AE179" s="377">
        <v>0.82720979530000005</v>
      </c>
      <c r="AF179" s="338">
        <v>3.2251973845999999</v>
      </c>
      <c r="AG179" s="378">
        <v>330.82174032</v>
      </c>
      <c r="AH179" s="338">
        <v>142.84371816000001</v>
      </c>
      <c r="AI179" s="378">
        <v>118.05562777</v>
      </c>
      <c r="AJ179" s="338">
        <v>31.820527185</v>
      </c>
      <c r="AK179" s="379">
        <v>4.6629566558000004</v>
      </c>
      <c r="AL179" s="472">
        <v>252</v>
      </c>
    </row>
    <row r="180" spans="1:38" x14ac:dyDescent="0.2">
      <c r="A180" s="380" t="s">
        <v>1056</v>
      </c>
      <c r="B180" s="373" t="s">
        <v>1057</v>
      </c>
      <c r="C180" s="374">
        <v>0.85645819739999995</v>
      </c>
      <c r="D180" s="73">
        <v>5437</v>
      </c>
      <c r="E180" s="375">
        <v>2.62</v>
      </c>
      <c r="F180" s="376">
        <v>4184.1305553000002</v>
      </c>
      <c r="G180" s="338">
        <v>3117.5903945999999</v>
      </c>
      <c r="H180" s="377">
        <v>1066.5401606999999</v>
      </c>
      <c r="I180" s="376">
        <v>649.29037072999995</v>
      </c>
      <c r="J180" s="377">
        <v>25.558335971000002</v>
      </c>
      <c r="K180" s="376">
        <v>921.19674869000005</v>
      </c>
      <c r="L180" s="377">
        <v>61.420244824999997</v>
      </c>
      <c r="M180" s="338">
        <v>402.11898952000001</v>
      </c>
      <c r="N180" s="376">
        <v>141.10000579999999</v>
      </c>
      <c r="O180" s="377">
        <v>18.700426760999999</v>
      </c>
      <c r="P180" s="376">
        <v>161.21452755000001</v>
      </c>
      <c r="Q180" s="377">
        <v>27.278952999000001</v>
      </c>
      <c r="R180" s="376">
        <v>132.94915413000001</v>
      </c>
      <c r="S180" s="377">
        <v>39.424176523</v>
      </c>
      <c r="T180" s="376">
        <v>128.26042831999999</v>
      </c>
      <c r="U180" s="377">
        <v>13.076894042999999</v>
      </c>
      <c r="V180" s="376">
        <v>108.77691036</v>
      </c>
      <c r="W180" s="377">
        <v>32.277700250999999</v>
      </c>
      <c r="X180" s="376">
        <v>45.279188703999999</v>
      </c>
      <c r="Y180" s="377">
        <v>10.984549383999999</v>
      </c>
      <c r="Z180" s="376">
        <v>37.994484595000003</v>
      </c>
      <c r="AA180" s="377">
        <v>12.434340208</v>
      </c>
      <c r="AB180" s="376">
        <v>125.49750691</v>
      </c>
      <c r="AC180" s="377">
        <v>234.86292083000001</v>
      </c>
      <c r="AD180" s="376">
        <v>125.96914192</v>
      </c>
      <c r="AE180" s="377">
        <v>27.172037530000001</v>
      </c>
      <c r="AF180" s="338">
        <v>15.135140657999999</v>
      </c>
      <c r="AG180" s="378">
        <v>358.19499358000002</v>
      </c>
      <c r="AH180" s="338">
        <v>137.81814156999999</v>
      </c>
      <c r="AI180" s="378">
        <v>150.3887733</v>
      </c>
      <c r="AJ180" s="338">
        <v>32.981972485</v>
      </c>
      <c r="AK180" s="379">
        <v>6.7734971848000001</v>
      </c>
      <c r="AL180" s="472">
        <v>235</v>
      </c>
    </row>
    <row r="181" spans="1:38" x14ac:dyDescent="0.2">
      <c r="A181" s="380" t="s">
        <v>1058</v>
      </c>
      <c r="B181" s="373" t="s">
        <v>1059</v>
      </c>
      <c r="C181" s="374">
        <v>0.28100787100000002</v>
      </c>
      <c r="D181" s="73">
        <v>22601</v>
      </c>
      <c r="E181" s="375">
        <v>1.1599999999999999</v>
      </c>
      <c r="F181" s="376">
        <v>1372.8324662</v>
      </c>
      <c r="G181" s="338">
        <v>1003.9888244</v>
      </c>
      <c r="H181" s="377">
        <v>368.84364184999998</v>
      </c>
      <c r="I181" s="376">
        <v>273.30342702000002</v>
      </c>
      <c r="J181" s="377">
        <v>9.7928701651000001</v>
      </c>
      <c r="K181" s="376">
        <v>262.87381238</v>
      </c>
      <c r="L181" s="377">
        <v>18.547845774999999</v>
      </c>
      <c r="M181" s="338">
        <v>143.10558277999999</v>
      </c>
      <c r="N181" s="376">
        <v>22.323319736999998</v>
      </c>
      <c r="O181" s="377">
        <v>4.1033565154999998</v>
      </c>
      <c r="P181" s="376">
        <v>52.261321490999997</v>
      </c>
      <c r="Q181" s="377">
        <v>8.6259833557000007</v>
      </c>
      <c r="R181" s="376">
        <v>17.833997046</v>
      </c>
      <c r="S181" s="377">
        <v>7.9204888391999999</v>
      </c>
      <c r="T181" s="376">
        <v>21.296348285000001</v>
      </c>
      <c r="U181" s="377">
        <v>3.0393505254000002</v>
      </c>
      <c r="V181" s="376">
        <v>13.009197658</v>
      </c>
      <c r="W181" s="377">
        <v>3.3254887661999999</v>
      </c>
      <c r="X181" s="376">
        <v>15.143627422</v>
      </c>
      <c r="Y181" s="377">
        <v>3.5550601016000001</v>
      </c>
      <c r="Z181" s="376">
        <v>87.827716569000003</v>
      </c>
      <c r="AA181" s="377">
        <v>24.869673271</v>
      </c>
      <c r="AB181" s="376">
        <v>42.131854457000003</v>
      </c>
      <c r="AC181" s="377">
        <v>81.199915672000003</v>
      </c>
      <c r="AD181" s="376">
        <v>28.501222352999999</v>
      </c>
      <c r="AE181" s="377">
        <v>6.0077279056000004</v>
      </c>
      <c r="AF181" s="338">
        <v>4.0472365293000001</v>
      </c>
      <c r="AG181" s="378">
        <v>115.72325360000001</v>
      </c>
      <c r="AH181" s="338">
        <v>42.874389424</v>
      </c>
      <c r="AI181" s="378">
        <v>48.743339800000001</v>
      </c>
      <c r="AJ181" s="338">
        <v>8.5947890269999991</v>
      </c>
      <c r="AK181" s="379">
        <v>2.2502697653000001</v>
      </c>
      <c r="AL181" s="472">
        <v>270</v>
      </c>
    </row>
    <row r="182" spans="1:38" x14ac:dyDescent="0.2">
      <c r="A182" s="380" t="s">
        <v>1060</v>
      </c>
      <c r="B182" s="373" t="s">
        <v>1061</v>
      </c>
      <c r="C182" s="374">
        <v>1.9730871399000001</v>
      </c>
      <c r="D182" s="73">
        <v>1461</v>
      </c>
      <c r="E182" s="375">
        <v>5.51</v>
      </c>
      <c r="F182" s="376">
        <v>9639.2961331999995</v>
      </c>
      <c r="G182" s="338">
        <v>7231.0904370999997</v>
      </c>
      <c r="H182" s="377">
        <v>2408.2056960999998</v>
      </c>
      <c r="I182" s="376">
        <v>1329.6176003999999</v>
      </c>
      <c r="J182" s="377">
        <v>55.510628214</v>
      </c>
      <c r="K182" s="376">
        <v>2280.1846139999998</v>
      </c>
      <c r="L182" s="377">
        <v>153.29276451000001</v>
      </c>
      <c r="M182" s="338">
        <v>777.57290757999999</v>
      </c>
      <c r="N182" s="376">
        <v>219.17589654</v>
      </c>
      <c r="O182" s="377">
        <v>29.257413984999999</v>
      </c>
      <c r="P182" s="376">
        <v>408.96334637000001</v>
      </c>
      <c r="Q182" s="377">
        <v>69.124035167000002</v>
      </c>
      <c r="R182" s="376">
        <v>341.03218362000001</v>
      </c>
      <c r="S182" s="377">
        <v>104.77229804</v>
      </c>
      <c r="T182" s="376">
        <v>208.83475476000001</v>
      </c>
      <c r="U182" s="377">
        <v>21.472887095000001</v>
      </c>
      <c r="V182" s="376">
        <v>761.74123178000002</v>
      </c>
      <c r="W182" s="377">
        <v>176.15985900999999</v>
      </c>
      <c r="X182" s="376">
        <v>104.37057147</v>
      </c>
      <c r="Y182" s="377">
        <v>20.475474372000001</v>
      </c>
      <c r="Z182" s="376">
        <v>26.760499549999999</v>
      </c>
      <c r="AA182" s="377">
        <v>10.390465611</v>
      </c>
      <c r="AB182" s="376">
        <v>309.90469891999999</v>
      </c>
      <c r="AC182" s="377">
        <v>502.55665094</v>
      </c>
      <c r="AD182" s="376">
        <v>10.034789313999999</v>
      </c>
      <c r="AE182" s="377">
        <v>2.4204660198000001</v>
      </c>
      <c r="AF182" s="338">
        <v>6.3268461444000001</v>
      </c>
      <c r="AG182" s="378">
        <v>760.24280392000003</v>
      </c>
      <c r="AH182" s="338">
        <v>366.92796377000002</v>
      </c>
      <c r="AI182" s="378">
        <v>353.66615661999998</v>
      </c>
      <c r="AJ182" s="338">
        <v>212.93494364</v>
      </c>
      <c r="AK182" s="379">
        <v>15.571381851</v>
      </c>
      <c r="AL182" s="472">
        <v>178</v>
      </c>
    </row>
    <row r="183" spans="1:38" x14ac:dyDescent="0.2">
      <c r="A183" s="380" t="s">
        <v>1062</v>
      </c>
      <c r="B183" s="373" t="s">
        <v>1063</v>
      </c>
      <c r="C183" s="374">
        <v>0.76416695050000005</v>
      </c>
      <c r="D183" s="73">
        <v>2995</v>
      </c>
      <c r="E183" s="375">
        <v>2.44</v>
      </c>
      <c r="F183" s="376">
        <v>3733.2520100000002</v>
      </c>
      <c r="G183" s="338">
        <v>2786.3568068999998</v>
      </c>
      <c r="H183" s="377">
        <v>946.89520309</v>
      </c>
      <c r="I183" s="376">
        <v>598.15396252000005</v>
      </c>
      <c r="J183" s="377">
        <v>24.354705720999998</v>
      </c>
      <c r="K183" s="376">
        <v>924.90884081000002</v>
      </c>
      <c r="L183" s="377">
        <v>62.46368743</v>
      </c>
      <c r="M183" s="338">
        <v>353.13367069999998</v>
      </c>
      <c r="N183" s="376">
        <v>53.276531564000003</v>
      </c>
      <c r="O183" s="377">
        <v>7.3834178901999996</v>
      </c>
      <c r="P183" s="376">
        <v>224.71158829000001</v>
      </c>
      <c r="Q183" s="377">
        <v>37.375755271000003</v>
      </c>
      <c r="R183" s="376">
        <v>76.626261790000001</v>
      </c>
      <c r="S183" s="377">
        <v>29.1588563</v>
      </c>
      <c r="T183" s="376">
        <v>71.010726653000006</v>
      </c>
      <c r="U183" s="377">
        <v>8.8792745672999995</v>
      </c>
      <c r="V183" s="376">
        <v>99.694163782999993</v>
      </c>
      <c r="W183" s="377">
        <v>24.336799660000001</v>
      </c>
      <c r="X183" s="376">
        <v>34.247531168000002</v>
      </c>
      <c r="Y183" s="377">
        <v>8.5444787014999992</v>
      </c>
      <c r="Z183" s="376">
        <v>62.072888765000002</v>
      </c>
      <c r="AA183" s="377">
        <v>20.691610560000001</v>
      </c>
      <c r="AB183" s="376">
        <v>138.02733878999999</v>
      </c>
      <c r="AC183" s="377">
        <v>215.41692198000001</v>
      </c>
      <c r="AD183" s="376">
        <v>4.8085894778</v>
      </c>
      <c r="AE183" s="377">
        <v>0.83269439000000001</v>
      </c>
      <c r="AF183" s="338">
        <v>1.9298659135</v>
      </c>
      <c r="AG183" s="378">
        <v>302.46135067</v>
      </c>
      <c r="AH183" s="338">
        <v>130.43952256</v>
      </c>
      <c r="AI183" s="378">
        <v>128.3967112</v>
      </c>
      <c r="AJ183" s="338">
        <v>81.644463732000006</v>
      </c>
      <c r="AK183" s="379">
        <v>8.2697991315999992</v>
      </c>
      <c r="AL183" s="472">
        <v>218</v>
      </c>
    </row>
    <row r="184" spans="1:38" x14ac:dyDescent="0.2">
      <c r="A184" s="380" t="s">
        <v>1064</v>
      </c>
      <c r="B184" s="373" t="s">
        <v>1065</v>
      </c>
      <c r="C184" s="374">
        <v>0.92810834170000001</v>
      </c>
      <c r="D184" s="73">
        <v>7811</v>
      </c>
      <c r="E184" s="375">
        <v>2.87</v>
      </c>
      <c r="F184" s="376">
        <v>4534.1693065999998</v>
      </c>
      <c r="G184" s="338">
        <v>3338.2412183000001</v>
      </c>
      <c r="H184" s="377">
        <v>1195.9280882999999</v>
      </c>
      <c r="I184" s="376">
        <v>716.72662617000003</v>
      </c>
      <c r="J184" s="377">
        <v>32.001530860000003</v>
      </c>
      <c r="K184" s="376">
        <v>1100.8280367</v>
      </c>
      <c r="L184" s="377">
        <v>77.306138195000003</v>
      </c>
      <c r="M184" s="338">
        <v>430.31269128000002</v>
      </c>
      <c r="N184" s="376">
        <v>121.25006608</v>
      </c>
      <c r="O184" s="377">
        <v>22.958582325999998</v>
      </c>
      <c r="P184" s="376">
        <v>63.602017457000002</v>
      </c>
      <c r="Q184" s="377">
        <v>10.304515049999999</v>
      </c>
      <c r="R184" s="376">
        <v>110.29410634</v>
      </c>
      <c r="S184" s="377">
        <v>39.802350101000002</v>
      </c>
      <c r="T184" s="376">
        <v>130.8535789</v>
      </c>
      <c r="U184" s="377">
        <v>18.190949967000002</v>
      </c>
      <c r="V184" s="376">
        <v>365.18364270000001</v>
      </c>
      <c r="W184" s="377">
        <v>80.410387783999994</v>
      </c>
      <c r="X184" s="376">
        <v>10.785113725</v>
      </c>
      <c r="Y184" s="377">
        <v>2.8837058913</v>
      </c>
      <c r="Z184" s="376">
        <v>34.693877135999998</v>
      </c>
      <c r="AA184" s="377">
        <v>12.456285389</v>
      </c>
      <c r="AB184" s="376">
        <v>132.10697522999999</v>
      </c>
      <c r="AC184" s="377">
        <v>268.25313374000001</v>
      </c>
      <c r="AD184" s="376">
        <v>6.7505512224000004</v>
      </c>
      <c r="AE184" s="377">
        <v>1.6862960273000001</v>
      </c>
      <c r="AF184" s="338">
        <v>1.7209583151000001</v>
      </c>
      <c r="AG184" s="378">
        <v>387.37093047000002</v>
      </c>
      <c r="AH184" s="338">
        <v>165.15418930000001</v>
      </c>
      <c r="AI184" s="378">
        <v>151.45619378000001</v>
      </c>
      <c r="AJ184" s="338">
        <v>32.111521642</v>
      </c>
      <c r="AK184" s="379">
        <v>6.7143547769999996</v>
      </c>
      <c r="AL184" s="472">
        <v>263</v>
      </c>
    </row>
    <row r="185" spans="1:38" x14ac:dyDescent="0.2">
      <c r="A185" s="380" t="s">
        <v>1066</v>
      </c>
      <c r="B185" s="373" t="s">
        <v>1067</v>
      </c>
      <c r="C185" s="374">
        <v>0.33362559060000002</v>
      </c>
      <c r="D185" s="73">
        <v>27746</v>
      </c>
      <c r="E185" s="375">
        <v>1.34</v>
      </c>
      <c r="F185" s="376">
        <v>1629.8904394000001</v>
      </c>
      <c r="G185" s="338">
        <v>1200.6174329</v>
      </c>
      <c r="H185" s="377">
        <v>429.27300657000001</v>
      </c>
      <c r="I185" s="376">
        <v>326.59717252000002</v>
      </c>
      <c r="J185" s="377">
        <v>13.008884897</v>
      </c>
      <c r="K185" s="376">
        <v>420.81020017999998</v>
      </c>
      <c r="L185" s="377">
        <v>29.539950648000001</v>
      </c>
      <c r="M185" s="338">
        <v>171.39314589</v>
      </c>
      <c r="N185" s="376">
        <v>25.567934523000002</v>
      </c>
      <c r="O185" s="377">
        <v>5.0061533179</v>
      </c>
      <c r="P185" s="376">
        <v>15.756818608</v>
      </c>
      <c r="Q185" s="377">
        <v>2.5061130130999998</v>
      </c>
      <c r="R185" s="376">
        <v>21.685816559999999</v>
      </c>
      <c r="S185" s="377">
        <v>10.715511735</v>
      </c>
      <c r="T185" s="376">
        <v>51.800474512000001</v>
      </c>
      <c r="U185" s="377">
        <v>6.2855638564999996</v>
      </c>
      <c r="V185" s="376">
        <v>41.263771830000003</v>
      </c>
      <c r="W185" s="377">
        <v>9.3586859354000005</v>
      </c>
      <c r="X185" s="376">
        <v>4.3505029960000003</v>
      </c>
      <c r="Y185" s="377">
        <v>0.81644722329999997</v>
      </c>
      <c r="Z185" s="376">
        <v>49.686266897000003</v>
      </c>
      <c r="AA185" s="377">
        <v>13.614039971</v>
      </c>
      <c r="AB185" s="376">
        <v>49.720062910000003</v>
      </c>
      <c r="AC185" s="377">
        <v>104.32274167999999</v>
      </c>
      <c r="AD185" s="376">
        <v>1.8362037003</v>
      </c>
      <c r="AE185" s="377">
        <v>0.63520405749999997</v>
      </c>
      <c r="AF185" s="338">
        <v>0.2627410281</v>
      </c>
      <c r="AG185" s="378">
        <v>138.65233999</v>
      </c>
      <c r="AH185" s="338">
        <v>53.035555565000003</v>
      </c>
      <c r="AI185" s="378">
        <v>51.623752572000001</v>
      </c>
      <c r="AJ185" s="338">
        <v>7.5050023689999996</v>
      </c>
      <c r="AK185" s="379">
        <v>2.5333804341000001</v>
      </c>
      <c r="AL185" s="472">
        <v>283</v>
      </c>
    </row>
    <row r="186" spans="1:38" x14ac:dyDescent="0.2">
      <c r="A186" s="380" t="s">
        <v>1068</v>
      </c>
      <c r="B186" s="373" t="s">
        <v>1069</v>
      </c>
      <c r="C186" s="374">
        <v>1.2224109173</v>
      </c>
      <c r="D186" s="73">
        <v>2254</v>
      </c>
      <c r="E186" s="375">
        <v>2.75</v>
      </c>
      <c r="F186" s="376">
        <v>5971.9515626000002</v>
      </c>
      <c r="G186" s="338">
        <v>4374.1921665999998</v>
      </c>
      <c r="H186" s="377">
        <v>1597.7593959000001</v>
      </c>
      <c r="I186" s="376">
        <v>1082.0987199000001</v>
      </c>
      <c r="J186" s="377">
        <v>45.223026071</v>
      </c>
      <c r="K186" s="376">
        <v>1893.1761687999999</v>
      </c>
      <c r="L186" s="377">
        <v>119.18490151</v>
      </c>
      <c r="M186" s="338">
        <v>542.97767862000001</v>
      </c>
      <c r="N186" s="376">
        <v>102.94846907</v>
      </c>
      <c r="O186" s="377">
        <v>29.833009016999998</v>
      </c>
      <c r="P186" s="376">
        <v>32.378477185999998</v>
      </c>
      <c r="Q186" s="377">
        <v>6.1808029107999998</v>
      </c>
      <c r="R186" s="376">
        <v>109.44523959999999</v>
      </c>
      <c r="S186" s="377">
        <v>45.299546118000002</v>
      </c>
      <c r="T186" s="376">
        <v>53.62513964</v>
      </c>
      <c r="U186" s="377">
        <v>8.8040741410999992</v>
      </c>
      <c r="V186" s="376">
        <v>272.82365822999998</v>
      </c>
      <c r="W186" s="377">
        <v>54.032170510999997</v>
      </c>
      <c r="X186" s="376">
        <v>7.9347369445</v>
      </c>
      <c r="Y186" s="377">
        <v>1.8934941787999999</v>
      </c>
      <c r="Z186" s="376">
        <v>10.399774732999999</v>
      </c>
      <c r="AA186" s="377">
        <v>4.7031716752000001</v>
      </c>
      <c r="AB186" s="376">
        <v>192.83908303999999</v>
      </c>
      <c r="AC186" s="377">
        <v>411.13466189000002</v>
      </c>
      <c r="AD186" s="376">
        <v>0.95437437219999999</v>
      </c>
      <c r="AE186" s="377">
        <v>0.12798106919999999</v>
      </c>
      <c r="AF186" s="338">
        <v>0.22176119120000001</v>
      </c>
      <c r="AG186" s="378">
        <v>419.42870464999999</v>
      </c>
      <c r="AH186" s="338">
        <v>219.54750816000001</v>
      </c>
      <c r="AI186" s="378">
        <v>221.07451040999999</v>
      </c>
      <c r="AJ186" s="338">
        <v>75.984690869999994</v>
      </c>
      <c r="AK186" s="379">
        <v>7.6760281131000001</v>
      </c>
      <c r="AL186" s="472">
        <v>166</v>
      </c>
    </row>
    <row r="187" spans="1:38" x14ac:dyDescent="0.2">
      <c r="A187" s="380" t="s">
        <v>1070</v>
      </c>
      <c r="B187" s="373" t="s">
        <v>1071</v>
      </c>
      <c r="C187" s="374">
        <v>0.585870954</v>
      </c>
      <c r="D187" s="73">
        <v>13360</v>
      </c>
      <c r="E187" s="375">
        <v>1.59</v>
      </c>
      <c r="F187" s="376">
        <v>2862.2068976999999</v>
      </c>
      <c r="G187" s="338">
        <v>2129.4782685</v>
      </c>
      <c r="H187" s="377">
        <v>732.72862913999995</v>
      </c>
      <c r="I187" s="376">
        <v>599.39862206999999</v>
      </c>
      <c r="J187" s="377">
        <v>22.822035594999999</v>
      </c>
      <c r="K187" s="376">
        <v>922.93073340000001</v>
      </c>
      <c r="L187" s="377">
        <v>59.303748486000003</v>
      </c>
      <c r="M187" s="338">
        <v>283.98743123000003</v>
      </c>
      <c r="N187" s="376">
        <v>36.133129275999998</v>
      </c>
      <c r="O187" s="377">
        <v>10.255551436999999</v>
      </c>
      <c r="P187" s="376">
        <v>9.3246679310000005</v>
      </c>
      <c r="Q187" s="377">
        <v>1.6912650339999999</v>
      </c>
      <c r="R187" s="376">
        <v>25.407106855999999</v>
      </c>
      <c r="S187" s="377">
        <v>14.684126817999999</v>
      </c>
      <c r="T187" s="376">
        <v>21.937330059000001</v>
      </c>
      <c r="U187" s="377">
        <v>4.4796202793999997</v>
      </c>
      <c r="V187" s="376">
        <v>84.964292456999999</v>
      </c>
      <c r="W187" s="377">
        <v>18.671291483000001</v>
      </c>
      <c r="X187" s="376">
        <v>0.50040071090000005</v>
      </c>
      <c r="Y187" s="377">
        <v>0.13053236260000001</v>
      </c>
      <c r="Z187" s="376">
        <v>16.913220432999999</v>
      </c>
      <c r="AA187" s="377">
        <v>5.0989324756999999</v>
      </c>
      <c r="AB187" s="376">
        <v>87.544512640999997</v>
      </c>
      <c r="AC187" s="377">
        <v>192.98847986999999</v>
      </c>
      <c r="AD187" s="376">
        <v>0.1377639712</v>
      </c>
      <c r="AE187" s="377">
        <v>2.1722733500000001E-2</v>
      </c>
      <c r="AF187" s="338">
        <v>8.4109519699999996E-2</v>
      </c>
      <c r="AG187" s="378">
        <v>211.46906978000001</v>
      </c>
      <c r="AH187" s="338">
        <v>91.549707497</v>
      </c>
      <c r="AI187" s="378">
        <v>92.775914502999996</v>
      </c>
      <c r="AJ187" s="338">
        <v>42.449479566999997</v>
      </c>
      <c r="AK187" s="379">
        <v>4.5520991932000001</v>
      </c>
      <c r="AL187" s="472">
        <v>229</v>
      </c>
    </row>
    <row r="188" spans="1:38" x14ac:dyDescent="0.2">
      <c r="A188" s="380" t="s">
        <v>1072</v>
      </c>
      <c r="B188" s="373" t="s">
        <v>1073</v>
      </c>
      <c r="C188" s="374">
        <v>2.6673115357000001</v>
      </c>
      <c r="D188" s="73">
        <v>4071</v>
      </c>
      <c r="E188" s="375">
        <v>8.1199999999999992</v>
      </c>
      <c r="F188" s="376">
        <v>13030.851629000001</v>
      </c>
      <c r="G188" s="338">
        <v>9696.3327403999992</v>
      </c>
      <c r="H188" s="377">
        <v>3334.5188886999999</v>
      </c>
      <c r="I188" s="376">
        <v>1810.8935002999999</v>
      </c>
      <c r="J188" s="377">
        <v>74.387879112999997</v>
      </c>
      <c r="K188" s="376">
        <v>3286.4853278999999</v>
      </c>
      <c r="L188" s="377">
        <v>231.47124248</v>
      </c>
      <c r="M188" s="338">
        <v>1240.3851714</v>
      </c>
      <c r="N188" s="376">
        <v>469.12327624</v>
      </c>
      <c r="O188" s="377">
        <v>73.216796091000006</v>
      </c>
      <c r="P188" s="376">
        <v>540.59392222999998</v>
      </c>
      <c r="Q188" s="377">
        <v>84.254834041999999</v>
      </c>
      <c r="R188" s="376">
        <v>635.29583446000004</v>
      </c>
      <c r="S188" s="377">
        <v>175.49958308999999</v>
      </c>
      <c r="T188" s="376">
        <v>529.55612271999996</v>
      </c>
      <c r="U188" s="377">
        <v>46.597020379</v>
      </c>
      <c r="V188" s="376">
        <v>200.62431498000001</v>
      </c>
      <c r="W188" s="377">
        <v>47.933219958000002</v>
      </c>
      <c r="X188" s="376">
        <v>50.419874294000003</v>
      </c>
      <c r="Y188" s="377">
        <v>11.108912854</v>
      </c>
      <c r="Z188" s="376">
        <v>25.016998634</v>
      </c>
      <c r="AA188" s="377">
        <v>8.6625224155999998</v>
      </c>
      <c r="AB188" s="376">
        <v>467.13217374999999</v>
      </c>
      <c r="AC188" s="377">
        <v>754.46732887999997</v>
      </c>
      <c r="AD188" s="376">
        <v>91.052313456999997</v>
      </c>
      <c r="AE188" s="377">
        <v>12.406950785999999</v>
      </c>
      <c r="AF188" s="338">
        <v>10.965346615</v>
      </c>
      <c r="AG188" s="378">
        <v>1084.5652015999999</v>
      </c>
      <c r="AH188" s="338">
        <v>521.39526447000003</v>
      </c>
      <c r="AI188" s="378">
        <v>448.39544288000002</v>
      </c>
      <c r="AJ188" s="338">
        <v>77.434789918999996</v>
      </c>
      <c r="AK188" s="379">
        <v>21.510463224999999</v>
      </c>
      <c r="AL188" s="472">
        <v>228</v>
      </c>
    </row>
    <row r="189" spans="1:38" x14ac:dyDescent="0.2">
      <c r="A189" s="380" t="s">
        <v>1074</v>
      </c>
      <c r="B189" s="373" t="s">
        <v>1075</v>
      </c>
      <c r="C189" s="374">
        <v>0.98399783870000002</v>
      </c>
      <c r="D189" s="73">
        <v>6183</v>
      </c>
      <c r="E189" s="375">
        <v>2.95</v>
      </c>
      <c r="F189" s="376">
        <v>4807.2111818000003</v>
      </c>
      <c r="G189" s="338">
        <v>3624.2428863</v>
      </c>
      <c r="H189" s="377">
        <v>1182.9682955000001</v>
      </c>
      <c r="I189" s="376">
        <v>640.20290996999995</v>
      </c>
      <c r="J189" s="377">
        <v>26.142625035999998</v>
      </c>
      <c r="K189" s="376">
        <v>1081.2070765999999</v>
      </c>
      <c r="L189" s="377">
        <v>78.103073813999998</v>
      </c>
      <c r="M189" s="338">
        <v>442.83390786000001</v>
      </c>
      <c r="N189" s="376">
        <v>213.04934448</v>
      </c>
      <c r="O189" s="377">
        <v>47.211296097999998</v>
      </c>
      <c r="P189" s="376">
        <v>366.33004160000002</v>
      </c>
      <c r="Q189" s="377">
        <v>63.024347145</v>
      </c>
      <c r="R189" s="376">
        <v>146.78889054999999</v>
      </c>
      <c r="S189" s="377">
        <v>42.365665104000001</v>
      </c>
      <c r="T189" s="376">
        <v>230.42733920000001</v>
      </c>
      <c r="U189" s="377">
        <v>20.088276721</v>
      </c>
      <c r="V189" s="376">
        <v>24.420359109</v>
      </c>
      <c r="W189" s="377">
        <v>4.8904116376999998</v>
      </c>
      <c r="X189" s="376">
        <v>52.906783273000002</v>
      </c>
      <c r="Y189" s="377">
        <v>12.169727422999999</v>
      </c>
      <c r="Z189" s="376">
        <v>19.267322693000001</v>
      </c>
      <c r="AA189" s="377">
        <v>7.0053325197999996</v>
      </c>
      <c r="AB189" s="376">
        <v>167.89960769000001</v>
      </c>
      <c r="AC189" s="377">
        <v>262.20576351</v>
      </c>
      <c r="AD189" s="376">
        <v>80.566047475999994</v>
      </c>
      <c r="AE189" s="377">
        <v>5.5068314210000002</v>
      </c>
      <c r="AF189" s="338">
        <v>10.609030985</v>
      </c>
      <c r="AG189" s="378">
        <v>382.38139432000003</v>
      </c>
      <c r="AH189" s="338">
        <v>161.97465954</v>
      </c>
      <c r="AI189" s="378">
        <v>173.6851431</v>
      </c>
      <c r="AJ189" s="338">
        <v>37.893204793999999</v>
      </c>
      <c r="AK189" s="379">
        <v>6.0547681494000001</v>
      </c>
      <c r="AL189" s="472">
        <v>251</v>
      </c>
    </row>
    <row r="190" spans="1:38" x14ac:dyDescent="0.2">
      <c r="A190" s="380" t="s">
        <v>1076</v>
      </c>
      <c r="B190" s="373" t="s">
        <v>1077</v>
      </c>
      <c r="C190" s="374">
        <v>0.79013444970000002</v>
      </c>
      <c r="D190" s="73">
        <v>402</v>
      </c>
      <c r="E190" s="375">
        <v>2.14</v>
      </c>
      <c r="F190" s="376">
        <v>3860.1133175999998</v>
      </c>
      <c r="G190" s="338">
        <v>2937.5040201000002</v>
      </c>
      <c r="H190" s="377">
        <v>922.60929751000003</v>
      </c>
      <c r="I190" s="376">
        <v>685.45128895000005</v>
      </c>
      <c r="J190" s="377">
        <v>23.664474992999999</v>
      </c>
      <c r="K190" s="376">
        <v>1009.5916457</v>
      </c>
      <c r="L190" s="377">
        <v>60.397686692000001</v>
      </c>
      <c r="M190" s="338">
        <v>328.66764237000001</v>
      </c>
      <c r="N190" s="376">
        <v>38.752589092000001</v>
      </c>
      <c r="O190" s="377">
        <v>9.9213316740999993</v>
      </c>
      <c r="P190" s="376">
        <v>25.351191828000001</v>
      </c>
      <c r="Q190" s="377">
        <v>5.6685951069999998</v>
      </c>
      <c r="R190" s="376">
        <v>158.79368375999999</v>
      </c>
      <c r="S190" s="377">
        <v>49.051016586999999</v>
      </c>
      <c r="T190" s="376">
        <v>177.29431790000001</v>
      </c>
      <c r="U190" s="377">
        <v>10.497872607</v>
      </c>
      <c r="V190" s="376">
        <v>152.62175239999999</v>
      </c>
      <c r="W190" s="377">
        <v>27.519539453</v>
      </c>
      <c r="X190" s="376">
        <v>14.117740547</v>
      </c>
      <c r="Y190" s="377">
        <v>3.6585491045</v>
      </c>
      <c r="Z190" s="376">
        <v>1.5216539801</v>
      </c>
      <c r="AA190" s="377">
        <v>0.82195522389999998</v>
      </c>
      <c r="AB190" s="376">
        <v>141.45452252999999</v>
      </c>
      <c r="AC190" s="377">
        <v>218.43913276000001</v>
      </c>
      <c r="AD190" s="376">
        <v>73.868914766000003</v>
      </c>
      <c r="AE190" s="377">
        <v>29.963032251000001</v>
      </c>
      <c r="AF190" s="338">
        <v>5.7587659200000002E-2</v>
      </c>
      <c r="AG190" s="378">
        <v>330.31959990000001</v>
      </c>
      <c r="AH190" s="338">
        <v>102.68256581</v>
      </c>
      <c r="AI190" s="378">
        <v>121.6663142</v>
      </c>
      <c r="AJ190" s="338">
        <v>50.405659341000003</v>
      </c>
      <c r="AK190" s="379">
        <v>7.8914604427999997</v>
      </c>
      <c r="AL190" s="472">
        <v>74</v>
      </c>
    </row>
    <row r="191" spans="1:38" x14ac:dyDescent="0.2">
      <c r="A191" s="380" t="s">
        <v>1078</v>
      </c>
      <c r="B191" s="373" t="s">
        <v>1079</v>
      </c>
      <c r="C191" s="374">
        <v>2.7316696718000002</v>
      </c>
      <c r="D191" s="73">
        <v>1459</v>
      </c>
      <c r="E191" s="375">
        <v>8.57</v>
      </c>
      <c r="F191" s="376">
        <v>13345.266092</v>
      </c>
      <c r="G191" s="338">
        <v>10017.323549999999</v>
      </c>
      <c r="H191" s="377">
        <v>3327.9425415000001</v>
      </c>
      <c r="I191" s="376">
        <v>1812.0760671999999</v>
      </c>
      <c r="J191" s="377">
        <v>81.980236665999996</v>
      </c>
      <c r="K191" s="376">
        <v>3464.1487066</v>
      </c>
      <c r="L191" s="377">
        <v>220.71379521</v>
      </c>
      <c r="M191" s="338">
        <v>1219.2338035</v>
      </c>
      <c r="N191" s="376">
        <v>638.43140146999997</v>
      </c>
      <c r="O191" s="377">
        <v>81.218059543999999</v>
      </c>
      <c r="P191" s="376">
        <v>606.32322635000003</v>
      </c>
      <c r="Q191" s="377">
        <v>87.461984556999994</v>
      </c>
      <c r="R191" s="376">
        <v>466.48684580999998</v>
      </c>
      <c r="S191" s="377">
        <v>140.77393954999999</v>
      </c>
      <c r="T191" s="376">
        <v>563.38622865000002</v>
      </c>
      <c r="U191" s="377">
        <v>45.950758530000002</v>
      </c>
      <c r="V191" s="376">
        <v>298.55142890000002</v>
      </c>
      <c r="W191" s="377">
        <v>72.829344083999999</v>
      </c>
      <c r="X191" s="376">
        <v>67.910066624999999</v>
      </c>
      <c r="Y191" s="377">
        <v>14.914010069</v>
      </c>
      <c r="Z191" s="376">
        <v>30.057669400000002</v>
      </c>
      <c r="AA191" s="377">
        <v>8.4520239793999998</v>
      </c>
      <c r="AB191" s="376">
        <v>441.78372714</v>
      </c>
      <c r="AC191" s="377">
        <v>711.45136160000004</v>
      </c>
      <c r="AD191" s="376">
        <v>43.770017869999997</v>
      </c>
      <c r="AE191" s="377">
        <v>8.1560195141000005</v>
      </c>
      <c r="AF191" s="338">
        <v>13.420509265</v>
      </c>
      <c r="AG191" s="378">
        <v>1125.7829893000001</v>
      </c>
      <c r="AH191" s="338">
        <v>577.38381222999999</v>
      </c>
      <c r="AI191" s="378">
        <v>418.90264337999997</v>
      </c>
      <c r="AJ191" s="338">
        <v>60.056275225</v>
      </c>
      <c r="AK191" s="379">
        <v>23.659139553999999</v>
      </c>
      <c r="AL191" s="472">
        <v>177</v>
      </c>
    </row>
    <row r="192" spans="1:38" x14ac:dyDescent="0.2">
      <c r="A192" s="380" t="s">
        <v>1080</v>
      </c>
      <c r="B192" s="373" t="s">
        <v>1081</v>
      </c>
      <c r="C192" s="374">
        <v>1.3097426989000001</v>
      </c>
      <c r="D192" s="73">
        <v>1809</v>
      </c>
      <c r="E192" s="375">
        <v>4.26</v>
      </c>
      <c r="F192" s="376">
        <v>6398.6011957999999</v>
      </c>
      <c r="G192" s="338">
        <v>4792.4147548000001</v>
      </c>
      <c r="H192" s="377">
        <v>1606.1864410000001</v>
      </c>
      <c r="I192" s="376">
        <v>975.03879469000003</v>
      </c>
      <c r="J192" s="377">
        <v>37.847538890999999</v>
      </c>
      <c r="K192" s="376">
        <v>1604.5855558999999</v>
      </c>
      <c r="L192" s="377">
        <v>112.34920244</v>
      </c>
      <c r="M192" s="338">
        <v>627.10902614999998</v>
      </c>
      <c r="N192" s="376">
        <v>279.15629473000001</v>
      </c>
      <c r="O192" s="377">
        <v>40.116330136999999</v>
      </c>
      <c r="P192" s="376">
        <v>359.77863897999998</v>
      </c>
      <c r="Q192" s="377">
        <v>52.801904424999996</v>
      </c>
      <c r="R192" s="376">
        <v>147.31147625</v>
      </c>
      <c r="S192" s="377">
        <v>50.617979341999998</v>
      </c>
      <c r="T192" s="376">
        <v>184.13861424999999</v>
      </c>
      <c r="U192" s="377">
        <v>21.385156807000001</v>
      </c>
      <c r="V192" s="376">
        <v>107.5268866</v>
      </c>
      <c r="W192" s="377">
        <v>29.133976928999999</v>
      </c>
      <c r="X192" s="376">
        <v>29.782431577000001</v>
      </c>
      <c r="Y192" s="377">
        <v>6.8995360126999996</v>
      </c>
      <c r="Z192" s="376">
        <v>25.419246610999998</v>
      </c>
      <c r="AA192" s="377">
        <v>8.9260949436000008</v>
      </c>
      <c r="AB192" s="376">
        <v>228.63436378</v>
      </c>
      <c r="AC192" s="377">
        <v>366.27447437000001</v>
      </c>
      <c r="AD192" s="376">
        <v>17.050212793</v>
      </c>
      <c r="AE192" s="377">
        <v>3.365823293</v>
      </c>
      <c r="AF192" s="338">
        <v>3.7311596859999998</v>
      </c>
      <c r="AG192" s="378">
        <v>566.70087000000001</v>
      </c>
      <c r="AH192" s="338">
        <v>236.70066294</v>
      </c>
      <c r="AI192" s="378">
        <v>193.43116368</v>
      </c>
      <c r="AJ192" s="338">
        <v>73.156202167000004</v>
      </c>
      <c r="AK192" s="379">
        <v>9.6315774012999995</v>
      </c>
      <c r="AL192" s="472">
        <v>199</v>
      </c>
    </row>
    <row r="193" spans="1:38" x14ac:dyDescent="0.2">
      <c r="A193" s="380" t="s">
        <v>1082</v>
      </c>
      <c r="B193" s="373" t="s">
        <v>1083</v>
      </c>
      <c r="C193" s="374">
        <v>0.61517113369999998</v>
      </c>
      <c r="D193" s="73">
        <v>1993</v>
      </c>
      <c r="E193" s="375">
        <v>2.08</v>
      </c>
      <c r="F193" s="376">
        <v>3005.3496424999998</v>
      </c>
      <c r="G193" s="338">
        <v>2255.0783753999999</v>
      </c>
      <c r="H193" s="377">
        <v>750.27126712999996</v>
      </c>
      <c r="I193" s="376">
        <v>459.75111611</v>
      </c>
      <c r="J193" s="377">
        <v>16.334778661000001</v>
      </c>
      <c r="K193" s="376">
        <v>645.87887989000001</v>
      </c>
      <c r="L193" s="377">
        <v>45.62774993</v>
      </c>
      <c r="M193" s="338">
        <v>287.31013708</v>
      </c>
      <c r="N193" s="376">
        <v>157.05433585</v>
      </c>
      <c r="O193" s="377">
        <v>34.979186057</v>
      </c>
      <c r="P193" s="376">
        <v>234.70178512000001</v>
      </c>
      <c r="Q193" s="377">
        <v>37.568862003</v>
      </c>
      <c r="R193" s="376">
        <v>51.342536780000003</v>
      </c>
      <c r="S193" s="377">
        <v>19.735002786999999</v>
      </c>
      <c r="T193" s="376">
        <v>87.968018944999997</v>
      </c>
      <c r="U193" s="377">
        <v>10.96747744</v>
      </c>
      <c r="V193" s="376">
        <v>31.023429907000001</v>
      </c>
      <c r="W193" s="377">
        <v>7.7126900240999996</v>
      </c>
      <c r="X193" s="376">
        <v>36.582420823</v>
      </c>
      <c r="Y193" s="377">
        <v>8.4153387204999994</v>
      </c>
      <c r="Z193" s="376">
        <v>32.539048948000001</v>
      </c>
      <c r="AA193" s="377">
        <v>9.3957241234000008</v>
      </c>
      <c r="AB193" s="376">
        <v>115.57048764</v>
      </c>
      <c r="AC193" s="377">
        <v>170.98137202000001</v>
      </c>
      <c r="AD193" s="376">
        <v>11.009628406999999</v>
      </c>
      <c r="AE193" s="377">
        <v>2.3774817110000002</v>
      </c>
      <c r="AF193" s="338">
        <v>3.2591568605000001</v>
      </c>
      <c r="AG193" s="378">
        <v>252.16390340000001</v>
      </c>
      <c r="AH193" s="338">
        <v>94.191589238000006</v>
      </c>
      <c r="AI193" s="378">
        <v>99.436749804000002</v>
      </c>
      <c r="AJ193" s="338">
        <v>38.278412658000001</v>
      </c>
      <c r="AK193" s="379">
        <v>3.1923415394000001</v>
      </c>
      <c r="AL193" s="472">
        <v>204</v>
      </c>
    </row>
    <row r="194" spans="1:38" x14ac:dyDescent="0.2">
      <c r="A194" s="380" t="s">
        <v>1084</v>
      </c>
      <c r="B194" s="373" t="s">
        <v>1085</v>
      </c>
      <c r="C194" s="374">
        <v>2.0042823240000001</v>
      </c>
      <c r="D194" s="73">
        <v>1393</v>
      </c>
      <c r="E194" s="375">
        <v>6.51</v>
      </c>
      <c r="F194" s="376">
        <v>9791.6967096999997</v>
      </c>
      <c r="G194" s="338">
        <v>7215.3159286999999</v>
      </c>
      <c r="H194" s="377">
        <v>2576.3807809999998</v>
      </c>
      <c r="I194" s="376">
        <v>1395.8655521000001</v>
      </c>
      <c r="J194" s="377">
        <v>58.652792953999999</v>
      </c>
      <c r="K194" s="376">
        <v>2499.9315293</v>
      </c>
      <c r="L194" s="377">
        <v>166.79891764999999</v>
      </c>
      <c r="M194" s="338">
        <v>923.60250705999999</v>
      </c>
      <c r="N194" s="376">
        <v>313.82753609999997</v>
      </c>
      <c r="O194" s="377">
        <v>52.672334622000001</v>
      </c>
      <c r="P194" s="376">
        <v>257.80243529000001</v>
      </c>
      <c r="Q194" s="377">
        <v>46.274179324000002</v>
      </c>
      <c r="R194" s="376">
        <v>444.44994730000002</v>
      </c>
      <c r="S194" s="377">
        <v>124.49520522</v>
      </c>
      <c r="T194" s="376">
        <v>336.42666833999999</v>
      </c>
      <c r="U194" s="377">
        <v>33.472807201999998</v>
      </c>
      <c r="V194" s="376">
        <v>301.77445809</v>
      </c>
      <c r="W194" s="377">
        <v>72.557985707</v>
      </c>
      <c r="X194" s="376">
        <v>18.725638054000001</v>
      </c>
      <c r="Y194" s="377">
        <v>3.6100766525000001</v>
      </c>
      <c r="Z194" s="376">
        <v>34.301876991999997</v>
      </c>
      <c r="AA194" s="377">
        <v>12.613162849</v>
      </c>
      <c r="AB194" s="376">
        <v>326.56653888</v>
      </c>
      <c r="AC194" s="377">
        <v>559.35560398999996</v>
      </c>
      <c r="AD194" s="376">
        <v>61.023386385999999</v>
      </c>
      <c r="AE194" s="377">
        <v>11.188435385</v>
      </c>
      <c r="AF194" s="338">
        <v>4.3596889318000001</v>
      </c>
      <c r="AG194" s="378">
        <v>897.60469356999999</v>
      </c>
      <c r="AH194" s="338">
        <v>474.59131772000001</v>
      </c>
      <c r="AI194" s="378">
        <v>318.14700714000003</v>
      </c>
      <c r="AJ194" s="338">
        <v>30.113901444</v>
      </c>
      <c r="AK194" s="379">
        <v>10.890525401</v>
      </c>
      <c r="AL194" s="472">
        <v>173</v>
      </c>
    </row>
    <row r="195" spans="1:38" x14ac:dyDescent="0.2">
      <c r="A195" s="380" t="s">
        <v>1086</v>
      </c>
      <c r="B195" s="373" t="s">
        <v>1087</v>
      </c>
      <c r="C195" s="374">
        <v>0.75458066099999999</v>
      </c>
      <c r="D195" s="73">
        <v>2080</v>
      </c>
      <c r="E195" s="375">
        <v>2.41</v>
      </c>
      <c r="F195" s="376">
        <v>3686.4192668000001</v>
      </c>
      <c r="G195" s="338">
        <v>2772.4171551999998</v>
      </c>
      <c r="H195" s="377">
        <v>914.00211162999994</v>
      </c>
      <c r="I195" s="376">
        <v>525.57315942000002</v>
      </c>
      <c r="J195" s="377">
        <v>21.863912613</v>
      </c>
      <c r="K195" s="376">
        <v>791.84066899000004</v>
      </c>
      <c r="L195" s="377">
        <v>60.789370925</v>
      </c>
      <c r="M195" s="338">
        <v>329.69915565000002</v>
      </c>
      <c r="N195" s="376">
        <v>206.34432842999999</v>
      </c>
      <c r="O195" s="377">
        <v>26.58521936</v>
      </c>
      <c r="P195" s="376">
        <v>138.09879448000001</v>
      </c>
      <c r="Q195" s="377">
        <v>23.975367294000002</v>
      </c>
      <c r="R195" s="376">
        <v>130.21007771000001</v>
      </c>
      <c r="S195" s="377">
        <v>36.266445296999997</v>
      </c>
      <c r="T195" s="376">
        <v>269.58650729999999</v>
      </c>
      <c r="U195" s="377">
        <v>24.692598188000002</v>
      </c>
      <c r="V195" s="376">
        <v>46.912768968000002</v>
      </c>
      <c r="W195" s="377">
        <v>10.120954917000001</v>
      </c>
      <c r="X195" s="376">
        <v>38.46542075</v>
      </c>
      <c r="Y195" s="377">
        <v>11.567595495000001</v>
      </c>
      <c r="Z195" s="376">
        <v>16.018741688999999</v>
      </c>
      <c r="AA195" s="377">
        <v>6.3345056236000001</v>
      </c>
      <c r="AB195" s="376">
        <v>119.50852029000001</v>
      </c>
      <c r="AC195" s="377">
        <v>191.17356379</v>
      </c>
      <c r="AD195" s="376">
        <v>45.059163161000001</v>
      </c>
      <c r="AE195" s="377">
        <v>9.1608428740000001</v>
      </c>
      <c r="AF195" s="338">
        <v>5.279492351</v>
      </c>
      <c r="AG195" s="378">
        <v>318.02105170999999</v>
      </c>
      <c r="AH195" s="338">
        <v>154.40085776999999</v>
      </c>
      <c r="AI195" s="378">
        <v>114.96006776999999</v>
      </c>
      <c r="AJ195" s="338">
        <v>10.132041255000001</v>
      </c>
      <c r="AK195" s="379">
        <v>3.7780727524</v>
      </c>
      <c r="AL195" s="472">
        <v>183</v>
      </c>
    </row>
    <row r="196" spans="1:38" x14ac:dyDescent="0.2">
      <c r="A196" s="380" t="s">
        <v>1088</v>
      </c>
      <c r="B196" s="373" t="s">
        <v>1089</v>
      </c>
      <c r="C196" s="374">
        <v>1.1668398417000001</v>
      </c>
      <c r="D196" s="73">
        <v>12168</v>
      </c>
      <c r="E196" s="375">
        <v>3.67</v>
      </c>
      <c r="F196" s="376">
        <v>5700.4652996000004</v>
      </c>
      <c r="G196" s="338">
        <v>4150.1451834999998</v>
      </c>
      <c r="H196" s="377">
        <v>1550.3201161</v>
      </c>
      <c r="I196" s="376">
        <v>837.32886786999995</v>
      </c>
      <c r="J196" s="377">
        <v>39.910360378</v>
      </c>
      <c r="K196" s="376">
        <v>1480.7356814</v>
      </c>
      <c r="L196" s="377">
        <v>107.67610671</v>
      </c>
      <c r="M196" s="338">
        <v>552.99809150999999</v>
      </c>
      <c r="N196" s="376">
        <v>194.32615939999999</v>
      </c>
      <c r="O196" s="377">
        <v>36.222977628999999</v>
      </c>
      <c r="P196" s="376">
        <v>123.99628349</v>
      </c>
      <c r="Q196" s="377">
        <v>21.525853584</v>
      </c>
      <c r="R196" s="376">
        <v>229.50154741</v>
      </c>
      <c r="S196" s="377">
        <v>71.460089006000004</v>
      </c>
      <c r="T196" s="376">
        <v>213.97454882</v>
      </c>
      <c r="U196" s="377">
        <v>20.861550129000001</v>
      </c>
      <c r="V196" s="376">
        <v>131.67010611000001</v>
      </c>
      <c r="W196" s="377">
        <v>31.146611605</v>
      </c>
      <c r="X196" s="376">
        <v>22.110487032999998</v>
      </c>
      <c r="Y196" s="377">
        <v>5.9210847418999997</v>
      </c>
      <c r="Z196" s="376">
        <v>36.675658601999999</v>
      </c>
      <c r="AA196" s="377">
        <v>13.470816374</v>
      </c>
      <c r="AB196" s="376">
        <v>187.67071236000001</v>
      </c>
      <c r="AC196" s="377">
        <v>361.51785404999998</v>
      </c>
      <c r="AD196" s="376">
        <v>17.404408224000001</v>
      </c>
      <c r="AE196" s="377">
        <v>2.9978481917000002</v>
      </c>
      <c r="AF196" s="338">
        <v>2.5373924493</v>
      </c>
      <c r="AG196" s="378">
        <v>463.38765622</v>
      </c>
      <c r="AH196" s="338">
        <v>246.73326890999999</v>
      </c>
      <c r="AI196" s="378">
        <v>194.90052456000001</v>
      </c>
      <c r="AJ196" s="338">
        <v>43.701144952999996</v>
      </c>
      <c r="AK196" s="379">
        <v>8.1016078485000005</v>
      </c>
      <c r="AL196" s="472">
        <v>283</v>
      </c>
    </row>
    <row r="197" spans="1:38" x14ac:dyDescent="0.2">
      <c r="A197" s="380" t="s">
        <v>1090</v>
      </c>
      <c r="B197" s="373" t="s">
        <v>1091</v>
      </c>
      <c r="C197" s="374">
        <v>0.3772173379</v>
      </c>
      <c r="D197" s="73">
        <v>20918</v>
      </c>
      <c r="E197" s="375">
        <v>1.47</v>
      </c>
      <c r="F197" s="376">
        <v>1842.8530361000001</v>
      </c>
      <c r="G197" s="338">
        <v>1373.3017454000001</v>
      </c>
      <c r="H197" s="377">
        <v>469.55129068999997</v>
      </c>
      <c r="I197" s="376">
        <v>302.86996683000001</v>
      </c>
      <c r="J197" s="377">
        <v>13.489951382999999</v>
      </c>
      <c r="K197" s="376">
        <v>455.51706367000003</v>
      </c>
      <c r="L197" s="377">
        <v>32.049332261000004</v>
      </c>
      <c r="M197" s="338">
        <v>185.13665080000001</v>
      </c>
      <c r="N197" s="376">
        <v>54.625002541000001</v>
      </c>
      <c r="O197" s="377">
        <v>8.4327551012999997</v>
      </c>
      <c r="P197" s="376">
        <v>54.841379344000003</v>
      </c>
      <c r="Q197" s="377">
        <v>9.3983816855000004</v>
      </c>
      <c r="R197" s="376">
        <v>46.698952906000002</v>
      </c>
      <c r="S197" s="377">
        <v>16.399728712000002</v>
      </c>
      <c r="T197" s="376">
        <v>54.073481596000001</v>
      </c>
      <c r="U197" s="377">
        <v>7.1407283796999996</v>
      </c>
      <c r="V197" s="376">
        <v>26.343492171000001</v>
      </c>
      <c r="W197" s="377">
        <v>6.1286734993999996</v>
      </c>
      <c r="X197" s="376">
        <v>9.4492366102999998</v>
      </c>
      <c r="Y197" s="377">
        <v>2.2695167838999999</v>
      </c>
      <c r="Z197" s="376">
        <v>46.424041549000002</v>
      </c>
      <c r="AA197" s="377">
        <v>14.463198213</v>
      </c>
      <c r="AB197" s="376">
        <v>83.845726799999994</v>
      </c>
      <c r="AC197" s="377">
        <v>109.0755041</v>
      </c>
      <c r="AD197" s="376">
        <v>2.8025305605000002</v>
      </c>
      <c r="AE197" s="377">
        <v>0.68232390139999999</v>
      </c>
      <c r="AF197" s="338">
        <v>0.96641000170000002</v>
      </c>
      <c r="AG197" s="378">
        <v>142.78214359</v>
      </c>
      <c r="AH197" s="338">
        <v>68.021894060999998</v>
      </c>
      <c r="AI197" s="378">
        <v>64.468682924999996</v>
      </c>
      <c r="AJ197" s="338">
        <v>21.474768918999999</v>
      </c>
      <c r="AK197" s="379">
        <v>2.9815172236</v>
      </c>
      <c r="AL197" s="472">
        <v>290</v>
      </c>
    </row>
    <row r="198" spans="1:38" x14ac:dyDescent="0.2">
      <c r="A198" s="380" t="s">
        <v>2107</v>
      </c>
      <c r="B198" s="373" t="s">
        <v>2108</v>
      </c>
      <c r="C198" s="374">
        <v>4.4814253504000003</v>
      </c>
      <c r="D198" s="73">
        <v>346</v>
      </c>
      <c r="E198" s="375">
        <v>13.59</v>
      </c>
      <c r="F198" s="376">
        <v>21893.501394999999</v>
      </c>
      <c r="G198" s="338">
        <v>16544.838478000001</v>
      </c>
      <c r="H198" s="377">
        <v>5348.6629177000004</v>
      </c>
      <c r="I198" s="376">
        <v>4000.5461725</v>
      </c>
      <c r="J198" s="377">
        <v>140.64879877000001</v>
      </c>
      <c r="K198" s="376">
        <v>5719.7575128999997</v>
      </c>
      <c r="L198" s="377">
        <v>408.29464476999999</v>
      </c>
      <c r="M198" s="338">
        <v>2163.7482000999998</v>
      </c>
      <c r="N198" s="376">
        <v>707.29516305000004</v>
      </c>
      <c r="O198" s="377">
        <v>100.54010103</v>
      </c>
      <c r="P198" s="376">
        <v>221.95005961999999</v>
      </c>
      <c r="Q198" s="377">
        <v>40.864183382</v>
      </c>
      <c r="R198" s="376">
        <v>424.8634735</v>
      </c>
      <c r="S198" s="377">
        <v>145.03527947000001</v>
      </c>
      <c r="T198" s="376">
        <v>1745.3150868</v>
      </c>
      <c r="U198" s="377">
        <v>120.41085783</v>
      </c>
      <c r="V198" s="376">
        <v>271.06676979999997</v>
      </c>
      <c r="W198" s="377">
        <v>59.857846266000003</v>
      </c>
      <c r="X198" s="376">
        <v>21.506021555</v>
      </c>
      <c r="Y198" s="377">
        <v>4.2267673410000004</v>
      </c>
      <c r="Z198" s="376">
        <v>4.9060568381999996</v>
      </c>
      <c r="AA198" s="377">
        <v>1.7382558670999999</v>
      </c>
      <c r="AB198" s="376">
        <v>713.97307441999999</v>
      </c>
      <c r="AC198" s="377">
        <v>1230.9837903</v>
      </c>
      <c r="AD198" s="376">
        <v>7.3357160405000004</v>
      </c>
      <c r="AE198" s="377">
        <v>1.0434747572</v>
      </c>
      <c r="AF198" s="338">
        <v>4.9734842197000004</v>
      </c>
      <c r="AG198" s="378">
        <v>1903.1783541</v>
      </c>
      <c r="AH198" s="338">
        <v>953.65584739999997</v>
      </c>
      <c r="AI198" s="378">
        <v>549.99607062999996</v>
      </c>
      <c r="AJ198" s="338">
        <v>184.05639592</v>
      </c>
      <c r="AK198" s="379">
        <v>41.733935997000003</v>
      </c>
      <c r="AL198" s="472">
        <v>63</v>
      </c>
    </row>
    <row r="199" spans="1:38" x14ac:dyDescent="0.2">
      <c r="A199" s="380" t="s">
        <v>2109</v>
      </c>
      <c r="B199" s="373" t="s">
        <v>2110</v>
      </c>
      <c r="C199" s="374">
        <v>2.3233009965</v>
      </c>
      <c r="D199" s="73">
        <v>281</v>
      </c>
      <c r="E199" s="375">
        <v>7.24</v>
      </c>
      <c r="F199" s="376">
        <v>11350.226687</v>
      </c>
      <c r="G199" s="338">
        <v>8436.8922648000007</v>
      </c>
      <c r="H199" s="377">
        <v>2913.3344222999999</v>
      </c>
      <c r="I199" s="376">
        <v>1968.4667374999999</v>
      </c>
      <c r="J199" s="377">
        <v>67.506881488000005</v>
      </c>
      <c r="K199" s="376">
        <v>2940.8188713</v>
      </c>
      <c r="L199" s="377">
        <v>207.95299383</v>
      </c>
      <c r="M199" s="338">
        <v>1162.8440075000001</v>
      </c>
      <c r="N199" s="376">
        <v>380.45918842999998</v>
      </c>
      <c r="O199" s="377">
        <v>56.804129676000002</v>
      </c>
      <c r="P199" s="376">
        <v>143.38412400999999</v>
      </c>
      <c r="Q199" s="377">
        <v>26.430105648000001</v>
      </c>
      <c r="R199" s="376">
        <v>184.93073677999999</v>
      </c>
      <c r="S199" s="377">
        <v>50.890439936</v>
      </c>
      <c r="T199" s="376">
        <v>635.57689346999996</v>
      </c>
      <c r="U199" s="377">
        <v>53.386946516000002</v>
      </c>
      <c r="V199" s="376">
        <v>196.68065605999999</v>
      </c>
      <c r="W199" s="377">
        <v>45.629978657999999</v>
      </c>
      <c r="X199" s="376">
        <v>30.434197523000002</v>
      </c>
      <c r="Y199" s="377">
        <v>6.7497258221000003</v>
      </c>
      <c r="Z199" s="376">
        <v>18.832982917999999</v>
      </c>
      <c r="AA199" s="377">
        <v>7.5079750890000003</v>
      </c>
      <c r="AB199" s="376">
        <v>457.30581606999999</v>
      </c>
      <c r="AC199" s="377">
        <v>691.24520012000005</v>
      </c>
      <c r="AD199" s="376">
        <v>12.076696128</v>
      </c>
      <c r="AE199" s="377">
        <v>6.4860695800999997</v>
      </c>
      <c r="AF199" s="338">
        <v>2.5762184057000002</v>
      </c>
      <c r="AG199" s="378">
        <v>968.55560192999997</v>
      </c>
      <c r="AH199" s="338">
        <v>531.55330976000005</v>
      </c>
      <c r="AI199" s="378">
        <v>334.26119825000001</v>
      </c>
      <c r="AJ199" s="338">
        <v>147.54179629999999</v>
      </c>
      <c r="AK199" s="379">
        <v>13.337208324000001</v>
      </c>
      <c r="AL199" s="472">
        <v>80</v>
      </c>
    </row>
    <row r="200" spans="1:38" x14ac:dyDescent="0.2">
      <c r="A200" s="380" t="s">
        <v>1092</v>
      </c>
      <c r="B200" s="373" t="s">
        <v>1093</v>
      </c>
      <c r="C200" s="374">
        <v>2.5089864549000001</v>
      </c>
      <c r="D200" s="73">
        <v>1381</v>
      </c>
      <c r="E200" s="375">
        <v>8.09</v>
      </c>
      <c r="F200" s="376">
        <v>12257.372187999999</v>
      </c>
      <c r="G200" s="338">
        <v>9097.9081858999998</v>
      </c>
      <c r="H200" s="377">
        <v>3159.4640020000002</v>
      </c>
      <c r="I200" s="376">
        <v>1924.3526267</v>
      </c>
      <c r="J200" s="377">
        <v>78.479897488999995</v>
      </c>
      <c r="K200" s="376">
        <v>3179.4950288</v>
      </c>
      <c r="L200" s="377">
        <v>214.39073533000001</v>
      </c>
      <c r="M200" s="338">
        <v>1253.5053797999999</v>
      </c>
      <c r="N200" s="376">
        <v>357.52483009999997</v>
      </c>
      <c r="O200" s="377">
        <v>55.621909754000001</v>
      </c>
      <c r="P200" s="376">
        <v>196.45712927</v>
      </c>
      <c r="Q200" s="377">
        <v>29.775249492</v>
      </c>
      <c r="R200" s="376">
        <v>583.81429548999995</v>
      </c>
      <c r="S200" s="377">
        <v>166.24900213999999</v>
      </c>
      <c r="T200" s="376">
        <v>646.40273911999998</v>
      </c>
      <c r="U200" s="377">
        <v>65.054801045999994</v>
      </c>
      <c r="V200" s="376">
        <v>149.21985770000001</v>
      </c>
      <c r="W200" s="377">
        <v>33.645880355999999</v>
      </c>
      <c r="X200" s="376">
        <v>85.800197295000004</v>
      </c>
      <c r="Y200" s="377">
        <v>22.307474847999998</v>
      </c>
      <c r="Z200" s="376">
        <v>10.700897605</v>
      </c>
      <c r="AA200" s="377">
        <v>4.5063545699000001</v>
      </c>
      <c r="AB200" s="376">
        <v>423.14420436</v>
      </c>
      <c r="AC200" s="377">
        <v>756.44171587000005</v>
      </c>
      <c r="AD200" s="376">
        <v>26.786984094000001</v>
      </c>
      <c r="AE200" s="377">
        <v>7.1649408927999998</v>
      </c>
      <c r="AF200" s="338">
        <v>7.8327936408000003</v>
      </c>
      <c r="AG200" s="378">
        <v>1009.7251012</v>
      </c>
      <c r="AH200" s="338">
        <v>486.38560431000002</v>
      </c>
      <c r="AI200" s="378">
        <v>434.15574183000001</v>
      </c>
      <c r="AJ200" s="338">
        <v>28.427677296999999</v>
      </c>
      <c r="AK200" s="379">
        <v>20.003137404</v>
      </c>
      <c r="AL200" s="472">
        <v>173</v>
      </c>
    </row>
    <row r="201" spans="1:38" x14ac:dyDescent="0.2">
      <c r="A201" s="380" t="s">
        <v>1094</v>
      </c>
      <c r="B201" s="373" t="s">
        <v>1095</v>
      </c>
      <c r="C201" s="374">
        <v>1.1991554608999999</v>
      </c>
      <c r="D201" s="73">
        <v>2566</v>
      </c>
      <c r="E201" s="375">
        <v>4.4000000000000004</v>
      </c>
      <c r="F201" s="376">
        <v>5858.3396363000002</v>
      </c>
      <c r="G201" s="338">
        <v>4354.1638985</v>
      </c>
      <c r="H201" s="377">
        <v>1504.1757378</v>
      </c>
      <c r="I201" s="376">
        <v>980.39761582999995</v>
      </c>
      <c r="J201" s="377">
        <v>40.748750538000003</v>
      </c>
      <c r="K201" s="376">
        <v>1533.2449661000001</v>
      </c>
      <c r="L201" s="377">
        <v>106.0606964</v>
      </c>
      <c r="M201" s="338">
        <v>619.23686359999999</v>
      </c>
      <c r="N201" s="376">
        <v>201.62631051</v>
      </c>
      <c r="O201" s="377">
        <v>24.278731933</v>
      </c>
      <c r="P201" s="376">
        <v>87.776956255000002</v>
      </c>
      <c r="Q201" s="377">
        <v>13.100171071</v>
      </c>
      <c r="R201" s="376">
        <v>213.05855839</v>
      </c>
      <c r="S201" s="377">
        <v>60.958123077000003</v>
      </c>
      <c r="T201" s="376">
        <v>311.74325112999998</v>
      </c>
      <c r="U201" s="377">
        <v>31.814576252999998</v>
      </c>
      <c r="V201" s="376">
        <v>29.981414332</v>
      </c>
      <c r="W201" s="377">
        <v>6.9176797175000004</v>
      </c>
      <c r="X201" s="376">
        <v>29.300342048000001</v>
      </c>
      <c r="Y201" s="377">
        <v>7.4498116706999999</v>
      </c>
      <c r="Z201" s="376">
        <v>23.975484906999998</v>
      </c>
      <c r="AA201" s="377">
        <v>9.0715061316999996</v>
      </c>
      <c r="AB201" s="376">
        <v>231.13296283</v>
      </c>
      <c r="AC201" s="377">
        <v>374.86120116000001</v>
      </c>
      <c r="AD201" s="376">
        <v>12.330338656</v>
      </c>
      <c r="AE201" s="377">
        <v>2.8068536706999998</v>
      </c>
      <c r="AF201" s="338">
        <v>5.2344931195999997</v>
      </c>
      <c r="AG201" s="378">
        <v>474.13719363000001</v>
      </c>
      <c r="AH201" s="338">
        <v>208.14038244</v>
      </c>
      <c r="AI201" s="378">
        <v>197.91844988</v>
      </c>
      <c r="AJ201" s="338">
        <v>13.425760001</v>
      </c>
      <c r="AK201" s="379">
        <v>7.6101909839999999</v>
      </c>
      <c r="AL201" s="472">
        <v>209</v>
      </c>
    </row>
    <row r="202" spans="1:38" x14ac:dyDescent="0.2">
      <c r="A202" s="380" t="s">
        <v>1096</v>
      </c>
      <c r="B202" s="373" t="s">
        <v>1097</v>
      </c>
      <c r="C202" s="374">
        <v>9.0292013032000007</v>
      </c>
      <c r="D202" s="73">
        <v>927</v>
      </c>
      <c r="E202" s="375">
        <v>10.72</v>
      </c>
      <c r="F202" s="376">
        <v>44111.151224000001</v>
      </c>
      <c r="G202" s="338">
        <v>36551.573039000003</v>
      </c>
      <c r="H202" s="377">
        <v>7559.5781853999997</v>
      </c>
      <c r="I202" s="376">
        <v>2749.3355121</v>
      </c>
      <c r="J202" s="377">
        <v>113.67383934999999</v>
      </c>
      <c r="K202" s="376">
        <v>2692.0052461999999</v>
      </c>
      <c r="L202" s="377">
        <v>165.21325869</v>
      </c>
      <c r="M202" s="338">
        <v>1445.4943191</v>
      </c>
      <c r="N202" s="376">
        <v>789.85035318999996</v>
      </c>
      <c r="O202" s="377">
        <v>113.59370923</v>
      </c>
      <c r="P202" s="376">
        <v>629.37297544</v>
      </c>
      <c r="Q202" s="377">
        <v>105.20099872999999</v>
      </c>
      <c r="R202" s="376">
        <v>685.64006114999995</v>
      </c>
      <c r="S202" s="377">
        <v>607.83334654999999</v>
      </c>
      <c r="T202" s="376">
        <v>406.54226497000002</v>
      </c>
      <c r="U202" s="377">
        <v>41.765467289999997</v>
      </c>
      <c r="V202" s="376">
        <v>5763.3464707000003</v>
      </c>
      <c r="W202" s="377">
        <v>1563.5715266</v>
      </c>
      <c r="X202" s="376">
        <v>1039.940288</v>
      </c>
      <c r="Y202" s="377">
        <v>252.08376095</v>
      </c>
      <c r="Z202" s="376">
        <v>13.697361920000001</v>
      </c>
      <c r="AA202" s="377">
        <v>4.1981565264</v>
      </c>
      <c r="AB202" s="376">
        <v>899.09517598000002</v>
      </c>
      <c r="AC202" s="377">
        <v>845.73907794000002</v>
      </c>
      <c r="AD202" s="376">
        <v>2582.4078718000001</v>
      </c>
      <c r="AE202" s="377">
        <v>574.94478557000002</v>
      </c>
      <c r="AF202" s="338">
        <v>15194.137763000001</v>
      </c>
      <c r="AG202" s="378">
        <v>2391.4215678999999</v>
      </c>
      <c r="AH202" s="338">
        <v>997.2618033</v>
      </c>
      <c r="AI202" s="378">
        <v>1306.9494463000001</v>
      </c>
      <c r="AJ202" s="338">
        <v>109.44030119</v>
      </c>
      <c r="AK202" s="379">
        <v>27.394513869000001</v>
      </c>
      <c r="AL202" s="472">
        <v>50</v>
      </c>
    </row>
    <row r="203" spans="1:38" x14ac:dyDescent="0.2">
      <c r="A203" s="380" t="s">
        <v>1098</v>
      </c>
      <c r="B203" s="373" t="s">
        <v>1099</v>
      </c>
      <c r="C203" s="374">
        <v>4.1073919008999997</v>
      </c>
      <c r="D203" s="73">
        <v>2147</v>
      </c>
      <c r="E203" s="375">
        <v>2.0499999999999998</v>
      </c>
      <c r="F203" s="376">
        <v>20066.202889</v>
      </c>
      <c r="G203" s="338">
        <v>17944.713468000002</v>
      </c>
      <c r="H203" s="377">
        <v>2121.4894214000001</v>
      </c>
      <c r="I203" s="376">
        <v>589.64930134999997</v>
      </c>
      <c r="J203" s="377">
        <v>22.405248653000001</v>
      </c>
      <c r="K203" s="376">
        <v>542.08947625999997</v>
      </c>
      <c r="L203" s="377">
        <v>37.041512320000002</v>
      </c>
      <c r="M203" s="338">
        <v>344.21268671000001</v>
      </c>
      <c r="N203" s="376">
        <v>73.886666572999999</v>
      </c>
      <c r="O203" s="377">
        <v>12.353145472</v>
      </c>
      <c r="P203" s="376">
        <v>161.23009095</v>
      </c>
      <c r="Q203" s="377">
        <v>29.819699173</v>
      </c>
      <c r="R203" s="376">
        <v>134.96770462000001</v>
      </c>
      <c r="S203" s="377">
        <v>299.49370806000002</v>
      </c>
      <c r="T203" s="376">
        <v>59.801236320000001</v>
      </c>
      <c r="U203" s="377">
        <v>7.8504754294000003</v>
      </c>
      <c r="V203" s="376">
        <v>383.51024816</v>
      </c>
      <c r="W203" s="377">
        <v>129.5778765</v>
      </c>
      <c r="X203" s="376">
        <v>756.16887067000005</v>
      </c>
      <c r="Y203" s="377">
        <v>206.79276981000001</v>
      </c>
      <c r="Z203" s="376">
        <v>3.1390303679999998</v>
      </c>
      <c r="AA203" s="377">
        <v>1.4637077783000001</v>
      </c>
      <c r="AB203" s="376">
        <v>337.77641076999998</v>
      </c>
      <c r="AC203" s="377">
        <v>192.46470263000001</v>
      </c>
      <c r="AD203" s="376">
        <v>1667.8838006000001</v>
      </c>
      <c r="AE203" s="377">
        <v>397.14461405999998</v>
      </c>
      <c r="AF203" s="338">
        <v>12500.075752000001</v>
      </c>
      <c r="AG203" s="378">
        <v>561.95650350000005</v>
      </c>
      <c r="AH203" s="338">
        <v>189.97238852000001</v>
      </c>
      <c r="AI203" s="378">
        <v>393.95064187999998</v>
      </c>
      <c r="AJ203" s="338">
        <v>19.960362346</v>
      </c>
      <c r="AK203" s="379">
        <v>9.5642573083000002</v>
      </c>
      <c r="AL203" s="472">
        <v>54</v>
      </c>
    </row>
    <row r="204" spans="1:38" x14ac:dyDescent="0.2">
      <c r="A204" s="380" t="s">
        <v>1100</v>
      </c>
      <c r="B204" s="373" t="s">
        <v>2111</v>
      </c>
      <c r="C204" s="374">
        <v>3.6646929721000001</v>
      </c>
      <c r="D204" s="73">
        <v>230</v>
      </c>
      <c r="E204" s="375">
        <v>4.16</v>
      </c>
      <c r="F204" s="376">
        <v>17903.446877999999</v>
      </c>
      <c r="G204" s="338">
        <v>14440.739549</v>
      </c>
      <c r="H204" s="377">
        <v>3462.7073288000001</v>
      </c>
      <c r="I204" s="376">
        <v>1187.4467668</v>
      </c>
      <c r="J204" s="377">
        <v>47.788571378</v>
      </c>
      <c r="K204" s="376">
        <v>1523.7240285</v>
      </c>
      <c r="L204" s="377">
        <v>100.23539072</v>
      </c>
      <c r="M204" s="338">
        <v>704.91459373999999</v>
      </c>
      <c r="N204" s="376">
        <v>234.19408222999999</v>
      </c>
      <c r="O204" s="377">
        <v>42.533526242999997</v>
      </c>
      <c r="P204" s="376">
        <v>188.44925359999999</v>
      </c>
      <c r="Q204" s="377">
        <v>44.029178248000001</v>
      </c>
      <c r="R204" s="376">
        <v>291.73072818000003</v>
      </c>
      <c r="S204" s="377">
        <v>309.95949099000001</v>
      </c>
      <c r="T204" s="376">
        <v>144.09244839999999</v>
      </c>
      <c r="U204" s="377">
        <v>12.599809643</v>
      </c>
      <c r="V204" s="376">
        <v>944.70352546000004</v>
      </c>
      <c r="W204" s="377">
        <v>277.57006443</v>
      </c>
      <c r="X204" s="376">
        <v>1016.6618169</v>
      </c>
      <c r="Y204" s="377">
        <v>201.22490923000001</v>
      </c>
      <c r="Z204" s="376">
        <v>6.3295552174000003</v>
      </c>
      <c r="AA204" s="377">
        <v>2.5607517391000001</v>
      </c>
      <c r="AB204" s="376">
        <v>361.70157862999997</v>
      </c>
      <c r="AC204" s="377">
        <v>514.48662877000004</v>
      </c>
      <c r="AD204" s="376">
        <v>1669.516838</v>
      </c>
      <c r="AE204" s="377">
        <v>305.70827864</v>
      </c>
      <c r="AF204" s="338">
        <v>5719.9644857000003</v>
      </c>
      <c r="AG204" s="378">
        <v>886.94859317999999</v>
      </c>
      <c r="AH204" s="338">
        <v>406.56085406</v>
      </c>
      <c r="AI204" s="378">
        <v>688.81615733000001</v>
      </c>
      <c r="AJ204" s="338">
        <v>59.628589409</v>
      </c>
      <c r="AK204" s="379">
        <v>9.3663822652000004</v>
      </c>
      <c r="AL204" s="472">
        <v>47</v>
      </c>
    </row>
    <row r="205" spans="1:38" x14ac:dyDescent="0.2">
      <c r="A205" s="380" t="s">
        <v>1101</v>
      </c>
      <c r="B205" s="373" t="s">
        <v>2112</v>
      </c>
      <c r="C205" s="374">
        <v>19.986925884000001</v>
      </c>
      <c r="D205" s="73">
        <v>231</v>
      </c>
      <c r="E205" s="375">
        <v>27.98</v>
      </c>
      <c r="F205" s="376">
        <v>97643.886822999993</v>
      </c>
      <c r="G205" s="338">
        <v>77725.741311000005</v>
      </c>
      <c r="H205" s="377">
        <v>19918.145511999999</v>
      </c>
      <c r="I205" s="376">
        <v>7647.1229985</v>
      </c>
      <c r="J205" s="377">
        <v>262.98556902000001</v>
      </c>
      <c r="K205" s="376">
        <v>9465.2176352000006</v>
      </c>
      <c r="L205" s="377">
        <v>553.54572308000002</v>
      </c>
      <c r="M205" s="338">
        <v>3828.7172823999999</v>
      </c>
      <c r="N205" s="376">
        <v>4316.2760977999997</v>
      </c>
      <c r="O205" s="377">
        <v>508.94936337000001</v>
      </c>
      <c r="P205" s="376">
        <v>1505.4715957999999</v>
      </c>
      <c r="Q205" s="377">
        <v>240.35167157999999</v>
      </c>
      <c r="R205" s="376">
        <v>1705.7081149999999</v>
      </c>
      <c r="S205" s="377">
        <v>692.02942642000005</v>
      </c>
      <c r="T205" s="376">
        <v>1734.6392759</v>
      </c>
      <c r="U205" s="377">
        <v>135.95189872</v>
      </c>
      <c r="V205" s="376">
        <v>15531.773295000001</v>
      </c>
      <c r="W205" s="377">
        <v>3532.8575182999998</v>
      </c>
      <c r="X205" s="376">
        <v>12609.898234</v>
      </c>
      <c r="Y205" s="377">
        <v>2310.9705666</v>
      </c>
      <c r="Z205" s="376">
        <v>21.013478134</v>
      </c>
      <c r="AA205" s="377">
        <v>4.4671734198999999</v>
      </c>
      <c r="AB205" s="376">
        <v>3451.2439135999998</v>
      </c>
      <c r="AC205" s="377">
        <v>2509.3562962000001</v>
      </c>
      <c r="AD205" s="376">
        <v>1899.0764838</v>
      </c>
      <c r="AE205" s="377">
        <v>333.86835908</v>
      </c>
      <c r="AF205" s="338">
        <v>8508.6212156000001</v>
      </c>
      <c r="AG205" s="378">
        <v>6869.8880403000003</v>
      </c>
      <c r="AH205" s="338">
        <v>3711.9635997</v>
      </c>
      <c r="AI205" s="378">
        <v>3482.4903671000002</v>
      </c>
      <c r="AJ205" s="338">
        <v>226.45645809000001</v>
      </c>
      <c r="AK205" s="379">
        <v>42.975171091</v>
      </c>
      <c r="AL205" s="472">
        <v>25</v>
      </c>
    </row>
    <row r="206" spans="1:38" x14ac:dyDescent="0.2">
      <c r="A206" s="380" t="s">
        <v>1102</v>
      </c>
      <c r="B206" s="373" t="s">
        <v>2113</v>
      </c>
      <c r="C206" s="374">
        <v>11.168072919</v>
      </c>
      <c r="D206" s="73">
        <v>302</v>
      </c>
      <c r="E206" s="375">
        <v>11.95</v>
      </c>
      <c r="F206" s="376">
        <v>54560.368835000001</v>
      </c>
      <c r="G206" s="338">
        <v>45423.635345000002</v>
      </c>
      <c r="H206" s="377">
        <v>9136.7334903999999</v>
      </c>
      <c r="I206" s="376">
        <v>3343.1916517999998</v>
      </c>
      <c r="J206" s="377">
        <v>102.88959432</v>
      </c>
      <c r="K206" s="376">
        <v>3686.9869454</v>
      </c>
      <c r="L206" s="377">
        <v>213.14996037</v>
      </c>
      <c r="M206" s="338">
        <v>1674.6451829</v>
      </c>
      <c r="N206" s="376">
        <v>1432.2573441</v>
      </c>
      <c r="O206" s="377">
        <v>194.18663726</v>
      </c>
      <c r="P206" s="376">
        <v>564.81274736</v>
      </c>
      <c r="Q206" s="377">
        <v>101.8356428</v>
      </c>
      <c r="R206" s="376">
        <v>627.48063779999995</v>
      </c>
      <c r="S206" s="377">
        <v>270.74994420000002</v>
      </c>
      <c r="T206" s="376">
        <v>480.33852967000001</v>
      </c>
      <c r="U206" s="377">
        <v>41.462286182</v>
      </c>
      <c r="V206" s="376">
        <v>6739.2756687999999</v>
      </c>
      <c r="W206" s="377">
        <v>1552.1769058</v>
      </c>
      <c r="X206" s="376">
        <v>7294.8052367999999</v>
      </c>
      <c r="Y206" s="377">
        <v>1266.3691538</v>
      </c>
      <c r="Z206" s="376">
        <v>8.7738132449999995</v>
      </c>
      <c r="AA206" s="377">
        <v>2.2455397350999999</v>
      </c>
      <c r="AB206" s="376">
        <v>1298.2543020000001</v>
      </c>
      <c r="AC206" s="377">
        <v>1022.0848508</v>
      </c>
      <c r="AD206" s="376">
        <v>2974.3779749999999</v>
      </c>
      <c r="AE206" s="377">
        <v>529.97782142999995</v>
      </c>
      <c r="AF206" s="338">
        <v>12618.836665999999</v>
      </c>
      <c r="AG206" s="378">
        <v>3408.9203730999998</v>
      </c>
      <c r="AH206" s="338">
        <v>1444.0065115</v>
      </c>
      <c r="AI206" s="378">
        <v>1614.4461337</v>
      </c>
      <c r="AJ206" s="338">
        <v>37.054096887</v>
      </c>
      <c r="AK206" s="379">
        <v>14.776682997</v>
      </c>
      <c r="AL206" s="472">
        <v>27</v>
      </c>
    </row>
    <row r="207" spans="1:38" x14ac:dyDescent="0.2">
      <c r="A207" s="380" t="s">
        <v>1103</v>
      </c>
      <c r="B207" s="373" t="s">
        <v>2114</v>
      </c>
      <c r="C207" s="374">
        <v>17.604585657000001</v>
      </c>
      <c r="D207" s="73">
        <v>727</v>
      </c>
      <c r="E207" s="375">
        <v>20.83</v>
      </c>
      <c r="F207" s="376">
        <v>86005.230592000007</v>
      </c>
      <c r="G207" s="338">
        <v>69152.576191</v>
      </c>
      <c r="H207" s="377">
        <v>16852.654401</v>
      </c>
      <c r="I207" s="376">
        <v>6921.9894955999998</v>
      </c>
      <c r="J207" s="377">
        <v>232.01485310999999</v>
      </c>
      <c r="K207" s="376">
        <v>7476.3359639</v>
      </c>
      <c r="L207" s="377">
        <v>427.18449507999998</v>
      </c>
      <c r="M207" s="338">
        <v>3303.4140014</v>
      </c>
      <c r="N207" s="376">
        <v>4044.2189459000001</v>
      </c>
      <c r="O207" s="377">
        <v>454.58308255999998</v>
      </c>
      <c r="P207" s="376">
        <v>1301.6495030000001</v>
      </c>
      <c r="Q207" s="377">
        <v>234.61111281999999</v>
      </c>
      <c r="R207" s="376">
        <v>1688.6142024999999</v>
      </c>
      <c r="S207" s="377">
        <v>593.56901042000004</v>
      </c>
      <c r="T207" s="376">
        <v>1414.1518756999999</v>
      </c>
      <c r="U207" s="377">
        <v>99.344527237999998</v>
      </c>
      <c r="V207" s="376">
        <v>15535.00179</v>
      </c>
      <c r="W207" s="377">
        <v>3580.3293601</v>
      </c>
      <c r="X207" s="376">
        <v>12351.229735999999</v>
      </c>
      <c r="Y207" s="377">
        <v>2410.1851121999998</v>
      </c>
      <c r="Z207" s="376">
        <v>11.251123590000001</v>
      </c>
      <c r="AA207" s="377">
        <v>2.5284126575000001</v>
      </c>
      <c r="AB207" s="376">
        <v>2004.8013352999999</v>
      </c>
      <c r="AC207" s="377">
        <v>1952.4165508999999</v>
      </c>
      <c r="AD207" s="376">
        <v>816.31705466000005</v>
      </c>
      <c r="AE207" s="377">
        <v>125.85105603</v>
      </c>
      <c r="AF207" s="338">
        <v>7861.1288831000002</v>
      </c>
      <c r="AG207" s="378">
        <v>5903.1885548999999</v>
      </c>
      <c r="AH207" s="338">
        <v>2028.4296935</v>
      </c>
      <c r="AI207" s="378">
        <v>3033.1719346</v>
      </c>
      <c r="AJ207" s="338">
        <v>156.91916241999999</v>
      </c>
      <c r="AK207" s="379">
        <v>40.799763096</v>
      </c>
      <c r="AL207" s="472">
        <v>28</v>
      </c>
    </row>
    <row r="208" spans="1:38" x14ac:dyDescent="0.2">
      <c r="A208" s="380" t="s">
        <v>1104</v>
      </c>
      <c r="B208" s="373" t="s">
        <v>2115</v>
      </c>
      <c r="C208" s="374">
        <v>10.98555477</v>
      </c>
      <c r="D208" s="73">
        <v>1349</v>
      </c>
      <c r="E208" s="375">
        <v>10.11</v>
      </c>
      <c r="F208" s="376">
        <v>53668.696872</v>
      </c>
      <c r="G208" s="338">
        <v>43967.906829</v>
      </c>
      <c r="H208" s="377">
        <v>9700.7900430000009</v>
      </c>
      <c r="I208" s="376">
        <v>3307.1106974999998</v>
      </c>
      <c r="J208" s="377">
        <v>108.49246436999999</v>
      </c>
      <c r="K208" s="376">
        <v>3471.3621245999998</v>
      </c>
      <c r="L208" s="377">
        <v>206.80053824000001</v>
      </c>
      <c r="M208" s="338">
        <v>1647.6402995999999</v>
      </c>
      <c r="N208" s="376">
        <v>1964.9542626</v>
      </c>
      <c r="O208" s="377">
        <v>281.21873112999998</v>
      </c>
      <c r="P208" s="376">
        <v>539.37872660999994</v>
      </c>
      <c r="Q208" s="377">
        <v>101.21197496000001</v>
      </c>
      <c r="R208" s="376">
        <v>720.22769252000001</v>
      </c>
      <c r="S208" s="377">
        <v>363.51498414000002</v>
      </c>
      <c r="T208" s="376">
        <v>432.7250047</v>
      </c>
      <c r="U208" s="377">
        <v>41.410021288000003</v>
      </c>
      <c r="V208" s="376">
        <v>8384.9441537999992</v>
      </c>
      <c r="W208" s="377">
        <v>1908.1464778</v>
      </c>
      <c r="X208" s="376">
        <v>10531.461573</v>
      </c>
      <c r="Y208" s="377">
        <v>1989.5155463000001</v>
      </c>
      <c r="Z208" s="376">
        <v>8.4063860637999994</v>
      </c>
      <c r="AA208" s="377">
        <v>1.5239028169</v>
      </c>
      <c r="AB208" s="376">
        <v>970.06057239999996</v>
      </c>
      <c r="AC208" s="377">
        <v>970.84468518999995</v>
      </c>
      <c r="AD208" s="376">
        <v>1168.8961058</v>
      </c>
      <c r="AE208" s="377">
        <v>152.72936272999999</v>
      </c>
      <c r="AF208" s="338">
        <v>8032.3632846</v>
      </c>
      <c r="AG208" s="378">
        <v>3467.9649377999999</v>
      </c>
      <c r="AH208" s="338">
        <v>1042.6595548</v>
      </c>
      <c r="AI208" s="378">
        <v>1713.2099513999999</v>
      </c>
      <c r="AJ208" s="338">
        <v>116.83376315</v>
      </c>
      <c r="AK208" s="379">
        <v>23.089092880999999</v>
      </c>
      <c r="AL208" s="472">
        <v>29</v>
      </c>
    </row>
    <row r="209" spans="1:38" x14ac:dyDescent="0.2">
      <c r="A209" s="380" t="s">
        <v>1105</v>
      </c>
      <c r="B209" s="373" t="s">
        <v>2116</v>
      </c>
      <c r="C209" s="374">
        <v>8.4547337651000003</v>
      </c>
      <c r="D209" s="73">
        <v>2008</v>
      </c>
      <c r="E209" s="375">
        <v>6.8</v>
      </c>
      <c r="F209" s="376">
        <v>41304.654436999997</v>
      </c>
      <c r="G209" s="338">
        <v>34574.534269000003</v>
      </c>
      <c r="H209" s="377">
        <v>6730.1201683999998</v>
      </c>
      <c r="I209" s="376">
        <v>2337.8166646999998</v>
      </c>
      <c r="J209" s="377">
        <v>71.093484740999997</v>
      </c>
      <c r="K209" s="376">
        <v>2320.3905899000001</v>
      </c>
      <c r="L209" s="377">
        <v>134.93278108000001</v>
      </c>
      <c r="M209" s="338">
        <v>1100.8883943000001</v>
      </c>
      <c r="N209" s="376">
        <v>1119.5029952</v>
      </c>
      <c r="O209" s="377">
        <v>176.44423644</v>
      </c>
      <c r="P209" s="376">
        <v>325.52197925000002</v>
      </c>
      <c r="Q209" s="377">
        <v>58.123141975999999</v>
      </c>
      <c r="R209" s="376">
        <v>465.68548977</v>
      </c>
      <c r="S209" s="377">
        <v>256.17961195999999</v>
      </c>
      <c r="T209" s="376">
        <v>272.29460074999997</v>
      </c>
      <c r="U209" s="377">
        <v>26.659250653000001</v>
      </c>
      <c r="V209" s="376">
        <v>5314.8013524999997</v>
      </c>
      <c r="W209" s="377">
        <v>1191.0528621000001</v>
      </c>
      <c r="X209" s="376">
        <v>8048.9616021000002</v>
      </c>
      <c r="Y209" s="377">
        <v>1464.7857564000001</v>
      </c>
      <c r="Z209" s="376">
        <v>6.7161742031999996</v>
      </c>
      <c r="AA209" s="377">
        <v>0.74204298010000003</v>
      </c>
      <c r="AB209" s="376">
        <v>734.70517586999995</v>
      </c>
      <c r="AC209" s="377">
        <v>650.06958182999995</v>
      </c>
      <c r="AD209" s="376">
        <v>1755.2658938</v>
      </c>
      <c r="AE209" s="377">
        <v>224.81131138000001</v>
      </c>
      <c r="AF209" s="338">
        <v>8752.9745538000006</v>
      </c>
      <c r="AG209" s="378">
        <v>2451.8022068999999</v>
      </c>
      <c r="AH209" s="338">
        <v>755.42951332999996</v>
      </c>
      <c r="AI209" s="378">
        <v>1217.0312644000001</v>
      </c>
      <c r="AJ209" s="338">
        <v>51.373042560000002</v>
      </c>
      <c r="AK209" s="379">
        <v>18.598881992999999</v>
      </c>
      <c r="AL209" s="472">
        <v>29</v>
      </c>
    </row>
    <row r="210" spans="1:38" x14ac:dyDescent="0.2">
      <c r="A210" s="380" t="s">
        <v>1106</v>
      </c>
      <c r="B210" s="373" t="s">
        <v>1107</v>
      </c>
      <c r="C210" s="374">
        <v>14.057139286</v>
      </c>
      <c r="D210" s="73">
        <v>602</v>
      </c>
      <c r="E210" s="375">
        <v>19.829999999999998</v>
      </c>
      <c r="F210" s="376">
        <v>68674.578848999998</v>
      </c>
      <c r="G210" s="338">
        <v>53853.101897</v>
      </c>
      <c r="H210" s="377">
        <v>14821.476952000001</v>
      </c>
      <c r="I210" s="376">
        <v>5620.7146629999997</v>
      </c>
      <c r="J210" s="377">
        <v>176.75825105999999</v>
      </c>
      <c r="K210" s="376">
        <v>6520.8296512999996</v>
      </c>
      <c r="L210" s="377">
        <v>361.53220408999999</v>
      </c>
      <c r="M210" s="338">
        <v>2805.7575808000001</v>
      </c>
      <c r="N210" s="376">
        <v>2490.6552507000001</v>
      </c>
      <c r="O210" s="377">
        <v>355.79564424</v>
      </c>
      <c r="P210" s="376">
        <v>970.71097526999995</v>
      </c>
      <c r="Q210" s="377">
        <v>165.3865978</v>
      </c>
      <c r="R210" s="376">
        <v>1225.5904688999999</v>
      </c>
      <c r="S210" s="377">
        <v>375.99181456000002</v>
      </c>
      <c r="T210" s="376">
        <v>859.29264354999998</v>
      </c>
      <c r="U210" s="377">
        <v>69.773151949999999</v>
      </c>
      <c r="V210" s="376">
        <v>13725.336687999999</v>
      </c>
      <c r="W210" s="377">
        <v>3177.8928070000002</v>
      </c>
      <c r="X210" s="376">
        <v>10791.42971</v>
      </c>
      <c r="Y210" s="377">
        <v>1826.9892953000001</v>
      </c>
      <c r="Z210" s="376">
        <v>26.32353505</v>
      </c>
      <c r="AA210" s="377">
        <v>8.0037468439000001</v>
      </c>
      <c r="AB210" s="376">
        <v>1839.9861135000001</v>
      </c>
      <c r="AC210" s="377">
        <v>1758.7383869</v>
      </c>
      <c r="AD210" s="376">
        <v>1554.1473527999999</v>
      </c>
      <c r="AE210" s="377">
        <v>244.60431894999999</v>
      </c>
      <c r="AF210" s="338">
        <v>1393.7943749000001</v>
      </c>
      <c r="AG210" s="378">
        <v>5449.7960991999998</v>
      </c>
      <c r="AH210" s="338">
        <v>2231.1193776999999</v>
      </c>
      <c r="AI210" s="378">
        <v>2531.4694427999998</v>
      </c>
      <c r="AJ210" s="338">
        <v>82.821688171000005</v>
      </c>
      <c r="AK210" s="379">
        <v>33.337013839000001</v>
      </c>
      <c r="AL210" s="472">
        <v>24</v>
      </c>
    </row>
    <row r="211" spans="1:38" x14ac:dyDescent="0.2">
      <c r="A211" s="380" t="s">
        <v>1108</v>
      </c>
      <c r="B211" s="373" t="s">
        <v>1109</v>
      </c>
      <c r="C211" s="374">
        <v>10.096063075</v>
      </c>
      <c r="D211" s="73">
        <v>1010</v>
      </c>
      <c r="E211" s="375">
        <v>13.28</v>
      </c>
      <c r="F211" s="376">
        <v>49323.184864000003</v>
      </c>
      <c r="G211" s="338">
        <v>39101.899325999999</v>
      </c>
      <c r="H211" s="377">
        <v>10221.285537</v>
      </c>
      <c r="I211" s="376">
        <v>3955.8548541999999</v>
      </c>
      <c r="J211" s="377">
        <v>126.12804130000001</v>
      </c>
      <c r="K211" s="376">
        <v>4476.3495683000001</v>
      </c>
      <c r="L211" s="377">
        <v>253.74667668000001</v>
      </c>
      <c r="M211" s="338">
        <v>1999.8906277000001</v>
      </c>
      <c r="N211" s="376">
        <v>1527.8681140000001</v>
      </c>
      <c r="O211" s="377">
        <v>231.12361067000001</v>
      </c>
      <c r="P211" s="376">
        <v>564.98612445000003</v>
      </c>
      <c r="Q211" s="377">
        <v>98.521372924999994</v>
      </c>
      <c r="R211" s="376">
        <v>729.80726507999998</v>
      </c>
      <c r="S211" s="377">
        <v>202.06510362</v>
      </c>
      <c r="T211" s="376">
        <v>488.93471984000001</v>
      </c>
      <c r="U211" s="377">
        <v>39.612966950999997</v>
      </c>
      <c r="V211" s="376">
        <v>8107.6063566000003</v>
      </c>
      <c r="W211" s="377">
        <v>1866.3887935</v>
      </c>
      <c r="X211" s="376">
        <v>10337.297897</v>
      </c>
      <c r="Y211" s="377">
        <v>1719.8319389000001</v>
      </c>
      <c r="Z211" s="376">
        <v>15.940224465</v>
      </c>
      <c r="AA211" s="377">
        <v>6.5142903554</v>
      </c>
      <c r="AB211" s="376">
        <v>1506.0570754</v>
      </c>
      <c r="AC211" s="377">
        <v>1232.0408328000001</v>
      </c>
      <c r="AD211" s="376">
        <v>1432.9294774</v>
      </c>
      <c r="AE211" s="377">
        <v>228.89614241000001</v>
      </c>
      <c r="AF211" s="338">
        <v>1050.3368115000001</v>
      </c>
      <c r="AG211" s="378">
        <v>3861.6170407999998</v>
      </c>
      <c r="AH211" s="338">
        <v>1458.1711318</v>
      </c>
      <c r="AI211" s="378">
        <v>1728.6861323000001</v>
      </c>
      <c r="AJ211" s="338">
        <v>55.424393188000003</v>
      </c>
      <c r="AK211" s="379">
        <v>20.557279607000002</v>
      </c>
      <c r="AL211" s="472">
        <v>26</v>
      </c>
    </row>
    <row r="212" spans="1:38" x14ac:dyDescent="0.2">
      <c r="A212" s="380" t="s">
        <v>1110</v>
      </c>
      <c r="B212" s="373" t="s">
        <v>1111</v>
      </c>
      <c r="C212" s="374">
        <v>12.193272735000001</v>
      </c>
      <c r="D212" s="73">
        <v>831</v>
      </c>
      <c r="E212" s="375">
        <v>15.42</v>
      </c>
      <c r="F212" s="376">
        <v>59568.867663999998</v>
      </c>
      <c r="G212" s="338">
        <v>47539.174837999999</v>
      </c>
      <c r="H212" s="377">
        <v>12029.692827000001</v>
      </c>
      <c r="I212" s="376">
        <v>4632.3987551999999</v>
      </c>
      <c r="J212" s="377">
        <v>129.23677583</v>
      </c>
      <c r="K212" s="376">
        <v>4499.4296029999996</v>
      </c>
      <c r="L212" s="377">
        <v>238.19929984999999</v>
      </c>
      <c r="M212" s="338">
        <v>1974.7671106</v>
      </c>
      <c r="N212" s="376">
        <v>2656.8854277</v>
      </c>
      <c r="O212" s="377">
        <v>299.55306737000001</v>
      </c>
      <c r="P212" s="376">
        <v>853.57361206999997</v>
      </c>
      <c r="Q212" s="377">
        <v>133.31861115000001</v>
      </c>
      <c r="R212" s="376">
        <v>1090.8159788999999</v>
      </c>
      <c r="S212" s="377">
        <v>329.20250468</v>
      </c>
      <c r="T212" s="376">
        <v>665.47820855999998</v>
      </c>
      <c r="U212" s="377">
        <v>59.519287485</v>
      </c>
      <c r="V212" s="376">
        <v>13238.385576000001</v>
      </c>
      <c r="W212" s="377">
        <v>2928.5847008999999</v>
      </c>
      <c r="X212" s="376">
        <v>10892.999460999999</v>
      </c>
      <c r="Y212" s="377">
        <v>1936.1069342999999</v>
      </c>
      <c r="Z212" s="376">
        <v>8.9679754512999992</v>
      </c>
      <c r="AA212" s="377">
        <v>1.8653626955</v>
      </c>
      <c r="AB212" s="376">
        <v>1229.6358066</v>
      </c>
      <c r="AC212" s="377">
        <v>1213.0560851</v>
      </c>
      <c r="AD212" s="376">
        <v>216.61139729000001</v>
      </c>
      <c r="AE212" s="377">
        <v>38.468790640999998</v>
      </c>
      <c r="AF212" s="338">
        <v>1625.8346832</v>
      </c>
      <c r="AG212" s="378">
        <v>4943.2656545999998</v>
      </c>
      <c r="AH212" s="338">
        <v>1471.8634950000001</v>
      </c>
      <c r="AI212" s="378">
        <v>2022.0936984</v>
      </c>
      <c r="AJ212" s="338">
        <v>194.58187147999999</v>
      </c>
      <c r="AK212" s="379">
        <v>44.167929927000003</v>
      </c>
      <c r="AL212" s="472">
        <v>24</v>
      </c>
    </row>
    <row r="213" spans="1:38" x14ac:dyDescent="0.2">
      <c r="A213" s="380" t="s">
        <v>1112</v>
      </c>
      <c r="B213" s="373" t="s">
        <v>1113</v>
      </c>
      <c r="C213" s="374">
        <v>8.6111303739</v>
      </c>
      <c r="D213" s="73">
        <v>1683</v>
      </c>
      <c r="E213" s="375">
        <v>9.6999999999999993</v>
      </c>
      <c r="F213" s="376">
        <v>42068.712545000002</v>
      </c>
      <c r="G213" s="338">
        <v>33505.953320000001</v>
      </c>
      <c r="H213" s="377">
        <v>8562.7592249999998</v>
      </c>
      <c r="I213" s="376">
        <v>3129.0913188</v>
      </c>
      <c r="J213" s="377">
        <v>93.252142311</v>
      </c>
      <c r="K213" s="376">
        <v>2903.9259940000002</v>
      </c>
      <c r="L213" s="377">
        <v>161.04992525</v>
      </c>
      <c r="M213" s="338">
        <v>1360.0305472</v>
      </c>
      <c r="N213" s="376">
        <v>1671.5501609</v>
      </c>
      <c r="O213" s="377">
        <v>225.32908614999999</v>
      </c>
      <c r="P213" s="376">
        <v>457.97675975999999</v>
      </c>
      <c r="Q213" s="377">
        <v>77.688373538999997</v>
      </c>
      <c r="R213" s="376">
        <v>566.57900417999997</v>
      </c>
      <c r="S213" s="377">
        <v>175.8711552</v>
      </c>
      <c r="T213" s="376">
        <v>363.68839154</v>
      </c>
      <c r="U213" s="377">
        <v>33.214356223000003</v>
      </c>
      <c r="V213" s="376">
        <v>7938.2854911000004</v>
      </c>
      <c r="W213" s="377">
        <v>1845.0813840999999</v>
      </c>
      <c r="X213" s="376">
        <v>10145.355</v>
      </c>
      <c r="Y213" s="377">
        <v>1843.4277801999999</v>
      </c>
      <c r="Z213" s="376">
        <v>3.9005655970999999</v>
      </c>
      <c r="AA213" s="377">
        <v>1.0428720736999999</v>
      </c>
      <c r="AB213" s="376">
        <v>862.33560445000001</v>
      </c>
      <c r="AC213" s="377">
        <v>846.32829320999997</v>
      </c>
      <c r="AD213" s="376">
        <v>122.43017025</v>
      </c>
      <c r="AE213" s="377">
        <v>24.957118694999998</v>
      </c>
      <c r="AF213" s="338">
        <v>1121.3639184000001</v>
      </c>
      <c r="AG213" s="378">
        <v>3535.9704572000001</v>
      </c>
      <c r="AH213" s="338">
        <v>995.21267250000005</v>
      </c>
      <c r="AI213" s="378">
        <v>1416.3446839999999</v>
      </c>
      <c r="AJ213" s="338">
        <v>118.75599395</v>
      </c>
      <c r="AK213" s="379">
        <v>28.673324138000002</v>
      </c>
      <c r="AL213" s="472">
        <v>24</v>
      </c>
    </row>
    <row r="214" spans="1:38" x14ac:dyDescent="0.2">
      <c r="A214" s="380" t="s">
        <v>1114</v>
      </c>
      <c r="B214" s="373" t="s">
        <v>1115</v>
      </c>
      <c r="C214" s="374">
        <v>7.2534876772999999</v>
      </c>
      <c r="D214" s="73">
        <v>1594</v>
      </c>
      <c r="E214" s="375">
        <v>7.6</v>
      </c>
      <c r="F214" s="376">
        <v>35436.101278000002</v>
      </c>
      <c r="G214" s="338">
        <v>28335.418594999999</v>
      </c>
      <c r="H214" s="377">
        <v>7100.6826829000001</v>
      </c>
      <c r="I214" s="376">
        <v>2549.3550541</v>
      </c>
      <c r="J214" s="377">
        <v>75.100966455999995</v>
      </c>
      <c r="K214" s="376">
        <v>2316.5983735</v>
      </c>
      <c r="L214" s="377">
        <v>134.85428694999999</v>
      </c>
      <c r="M214" s="338">
        <v>1080.4346492</v>
      </c>
      <c r="N214" s="376">
        <v>1119.1727550999999</v>
      </c>
      <c r="O214" s="377">
        <v>193.60698452</v>
      </c>
      <c r="P214" s="376">
        <v>341.34727550000002</v>
      </c>
      <c r="Q214" s="377">
        <v>58.237027666000003</v>
      </c>
      <c r="R214" s="376">
        <v>449.70770684000001</v>
      </c>
      <c r="S214" s="377">
        <v>131.97317292</v>
      </c>
      <c r="T214" s="376">
        <v>280.07036353000001</v>
      </c>
      <c r="U214" s="377">
        <v>24.81138185</v>
      </c>
      <c r="V214" s="376">
        <v>6047.0357900999998</v>
      </c>
      <c r="W214" s="377">
        <v>1393.6798173</v>
      </c>
      <c r="X214" s="376">
        <v>9719.6319815000006</v>
      </c>
      <c r="Y214" s="377">
        <v>1764.3964364000001</v>
      </c>
      <c r="Z214" s="376">
        <v>4.2026304265999999</v>
      </c>
      <c r="AA214" s="377">
        <v>1.374068005</v>
      </c>
      <c r="AB214" s="376">
        <v>880.78472520000003</v>
      </c>
      <c r="AC214" s="377">
        <v>702.03081789999999</v>
      </c>
      <c r="AD214" s="376">
        <v>80.458409238000002</v>
      </c>
      <c r="AE214" s="377">
        <v>17.38403271</v>
      </c>
      <c r="AF214" s="338">
        <v>1077.4957873999999</v>
      </c>
      <c r="AG214" s="378">
        <v>2904.5369104000001</v>
      </c>
      <c r="AH214" s="338">
        <v>808.23260914000002</v>
      </c>
      <c r="AI214" s="378">
        <v>1165.7071195000001</v>
      </c>
      <c r="AJ214" s="338">
        <v>92.507579762000006</v>
      </c>
      <c r="AK214" s="379">
        <v>21.372564709999999</v>
      </c>
      <c r="AL214" s="472">
        <v>24</v>
      </c>
    </row>
    <row r="215" spans="1:38" x14ac:dyDescent="0.2">
      <c r="A215" s="380" t="s">
        <v>1116</v>
      </c>
      <c r="B215" s="373" t="s">
        <v>2117</v>
      </c>
      <c r="C215" s="374">
        <v>16.536914962000001</v>
      </c>
      <c r="D215" s="73">
        <v>353</v>
      </c>
      <c r="E215" s="375">
        <v>15.97</v>
      </c>
      <c r="F215" s="376">
        <v>80789.245045000003</v>
      </c>
      <c r="G215" s="338">
        <v>63515.074072000003</v>
      </c>
      <c r="H215" s="377">
        <v>17274.170974000001</v>
      </c>
      <c r="I215" s="376">
        <v>6492.4839534000002</v>
      </c>
      <c r="J215" s="377">
        <v>316.10082791999997</v>
      </c>
      <c r="K215" s="376">
        <v>7471.9213104</v>
      </c>
      <c r="L215" s="377">
        <v>530.89403075999996</v>
      </c>
      <c r="M215" s="338">
        <v>3976.0365028000001</v>
      </c>
      <c r="N215" s="376">
        <v>3582.2350585999998</v>
      </c>
      <c r="O215" s="377">
        <v>444.83532388999998</v>
      </c>
      <c r="P215" s="376">
        <v>1189.1566310000001</v>
      </c>
      <c r="Q215" s="377">
        <v>266.76882265</v>
      </c>
      <c r="R215" s="376">
        <v>1984.2760612</v>
      </c>
      <c r="S215" s="377">
        <v>629.83685095999999</v>
      </c>
      <c r="T215" s="376">
        <v>1029.2268783</v>
      </c>
      <c r="U215" s="377">
        <v>107.45286717</v>
      </c>
      <c r="V215" s="376">
        <v>14730.732134</v>
      </c>
      <c r="W215" s="377">
        <v>3685.6071888000001</v>
      </c>
      <c r="X215" s="376">
        <v>13842.031604</v>
      </c>
      <c r="Y215" s="377">
        <v>3095.5734217999998</v>
      </c>
      <c r="Z215" s="376">
        <v>2.7688699717</v>
      </c>
      <c r="AA215" s="377">
        <v>0.73538781870000003</v>
      </c>
      <c r="AB215" s="376">
        <v>2578.5604127000001</v>
      </c>
      <c r="AC215" s="377">
        <v>2189.5205006000001</v>
      </c>
      <c r="AD215" s="376">
        <v>286.22105448000002</v>
      </c>
      <c r="AE215" s="377">
        <v>43.323571286000004</v>
      </c>
      <c r="AF215" s="338">
        <v>3194.9485327000002</v>
      </c>
      <c r="AG215" s="378">
        <v>4422.8478231999998</v>
      </c>
      <c r="AH215" s="338">
        <v>1790.1058177</v>
      </c>
      <c r="AI215" s="378">
        <v>2835.9932358000001</v>
      </c>
      <c r="AJ215" s="338">
        <v>44.868809263000003</v>
      </c>
      <c r="AK215" s="379">
        <v>24.181562558</v>
      </c>
      <c r="AL215" s="472">
        <v>28</v>
      </c>
    </row>
    <row r="216" spans="1:38" x14ac:dyDescent="0.2">
      <c r="A216" s="380" t="s">
        <v>1117</v>
      </c>
      <c r="B216" s="373" t="s">
        <v>2118</v>
      </c>
      <c r="C216" s="374">
        <v>10.934542112999999</v>
      </c>
      <c r="D216" s="73">
        <v>318</v>
      </c>
      <c r="E216" s="375">
        <v>9.5299999999999994</v>
      </c>
      <c r="F216" s="376">
        <v>53419.480252000001</v>
      </c>
      <c r="G216" s="338">
        <v>42545.332611999998</v>
      </c>
      <c r="H216" s="377">
        <v>10874.147639999999</v>
      </c>
      <c r="I216" s="376">
        <v>3645.4042755</v>
      </c>
      <c r="J216" s="377">
        <v>176.92744787999999</v>
      </c>
      <c r="K216" s="376">
        <v>4212.6825276999998</v>
      </c>
      <c r="L216" s="377">
        <v>272.30344260999999</v>
      </c>
      <c r="M216" s="338">
        <v>2403.613441</v>
      </c>
      <c r="N216" s="376">
        <v>2325.8559021000001</v>
      </c>
      <c r="O216" s="377">
        <v>299.63414853</v>
      </c>
      <c r="P216" s="376">
        <v>578.67454700999997</v>
      </c>
      <c r="Q216" s="377">
        <v>124.09374403</v>
      </c>
      <c r="R216" s="376">
        <v>1098.0979041999999</v>
      </c>
      <c r="S216" s="377">
        <v>335.10611661000002</v>
      </c>
      <c r="T216" s="376">
        <v>784.42574114000001</v>
      </c>
      <c r="U216" s="377">
        <v>65.862087596999999</v>
      </c>
      <c r="V216" s="376">
        <v>8852.7028633000009</v>
      </c>
      <c r="W216" s="377">
        <v>2120.5899874000002</v>
      </c>
      <c r="X216" s="376">
        <v>11854.371101000001</v>
      </c>
      <c r="Y216" s="377">
        <v>2547.0051019000002</v>
      </c>
      <c r="Z216" s="376">
        <v>3.3244704151</v>
      </c>
      <c r="AA216" s="377">
        <v>0.51929203769999999</v>
      </c>
      <c r="AB216" s="376">
        <v>1405.4419098999999</v>
      </c>
      <c r="AC216" s="377">
        <v>1209.9891878000001</v>
      </c>
      <c r="AD216" s="376">
        <v>152.03650999999999</v>
      </c>
      <c r="AE216" s="377">
        <v>29.208288453000002</v>
      </c>
      <c r="AF216" s="338">
        <v>3000.0789660999999</v>
      </c>
      <c r="AG216" s="378">
        <v>3005.8964557999998</v>
      </c>
      <c r="AH216" s="338">
        <v>1080.5132547000001</v>
      </c>
      <c r="AI216" s="378">
        <v>1771.4821628</v>
      </c>
      <c r="AJ216" s="338">
        <v>46.035602754999999</v>
      </c>
      <c r="AK216" s="379">
        <v>17.603771632000001</v>
      </c>
      <c r="AL216" s="472">
        <v>28</v>
      </c>
    </row>
    <row r="217" spans="1:38" x14ac:dyDescent="0.2">
      <c r="A217" s="380" t="s">
        <v>2119</v>
      </c>
      <c r="B217" s="373" t="s">
        <v>2120</v>
      </c>
      <c r="C217" s="374">
        <v>7.6462064444999998</v>
      </c>
      <c r="D217" s="73">
        <v>440</v>
      </c>
      <c r="E217" s="375">
        <v>6.82</v>
      </c>
      <c r="F217" s="376">
        <v>37354.684809999999</v>
      </c>
      <c r="G217" s="338">
        <v>29451.759624999999</v>
      </c>
      <c r="H217" s="377">
        <v>7902.9251850000001</v>
      </c>
      <c r="I217" s="376">
        <v>2642.6623183000002</v>
      </c>
      <c r="J217" s="377">
        <v>112.56944532</v>
      </c>
      <c r="K217" s="376">
        <v>2593.8285778999998</v>
      </c>
      <c r="L217" s="377">
        <v>176.71791698999999</v>
      </c>
      <c r="M217" s="338">
        <v>1579.4146509</v>
      </c>
      <c r="N217" s="376">
        <v>1336.7149070999999</v>
      </c>
      <c r="O217" s="377">
        <v>238.60153242000001</v>
      </c>
      <c r="P217" s="376">
        <v>339.17331501000001</v>
      </c>
      <c r="Q217" s="377">
        <v>81.728700126999996</v>
      </c>
      <c r="R217" s="376">
        <v>622.69632222999996</v>
      </c>
      <c r="S217" s="377">
        <v>188.97660454999999</v>
      </c>
      <c r="T217" s="376">
        <v>287.95087423000001</v>
      </c>
      <c r="U217" s="377">
        <v>39.628597292999999</v>
      </c>
      <c r="V217" s="376">
        <v>6218.1331723000003</v>
      </c>
      <c r="W217" s="377">
        <v>1566.5988850000001</v>
      </c>
      <c r="X217" s="376">
        <v>8962.2105056</v>
      </c>
      <c r="Y217" s="377">
        <v>1922.0977407</v>
      </c>
      <c r="Z217" s="376">
        <v>2.215795</v>
      </c>
      <c r="AA217" s="377">
        <v>0.89283999999999997</v>
      </c>
      <c r="AB217" s="376">
        <v>1351.5320916000001</v>
      </c>
      <c r="AC217" s="377">
        <v>881.08758384999999</v>
      </c>
      <c r="AD217" s="376">
        <v>130.04866849000001</v>
      </c>
      <c r="AE217" s="377">
        <v>20.842038385999999</v>
      </c>
      <c r="AF217" s="338">
        <v>1689.4788698</v>
      </c>
      <c r="AG217" s="378">
        <v>2225.788951</v>
      </c>
      <c r="AH217" s="338">
        <v>783.06851056000005</v>
      </c>
      <c r="AI217" s="378">
        <v>1308.7852459000001</v>
      </c>
      <c r="AJ217" s="338">
        <v>36.917105282000001</v>
      </c>
      <c r="AK217" s="379">
        <v>14.323043609000001</v>
      </c>
      <c r="AL217" s="472">
        <v>28</v>
      </c>
    </row>
    <row r="218" spans="1:38" x14ac:dyDescent="0.2">
      <c r="A218" s="380" t="s">
        <v>1118</v>
      </c>
      <c r="B218" s="373" t="s">
        <v>2121</v>
      </c>
      <c r="C218" s="374">
        <v>13.420124741</v>
      </c>
      <c r="D218" s="73">
        <v>699</v>
      </c>
      <c r="E218" s="375">
        <v>18.79</v>
      </c>
      <c r="F218" s="376">
        <v>65562.515664999999</v>
      </c>
      <c r="G218" s="338">
        <v>51837.184486999999</v>
      </c>
      <c r="H218" s="377">
        <v>13725.331178</v>
      </c>
      <c r="I218" s="376">
        <v>4228.8596070000003</v>
      </c>
      <c r="J218" s="377">
        <v>172.04911193999999</v>
      </c>
      <c r="K218" s="376">
        <v>6916.7677497000004</v>
      </c>
      <c r="L218" s="377">
        <v>407.20335431000001</v>
      </c>
      <c r="M218" s="338">
        <v>2593.0203864</v>
      </c>
      <c r="N218" s="376">
        <v>2602.3560259000001</v>
      </c>
      <c r="O218" s="377">
        <v>291.96935540999999</v>
      </c>
      <c r="P218" s="376">
        <v>1986.4300621</v>
      </c>
      <c r="Q218" s="377">
        <v>339.50745598999998</v>
      </c>
      <c r="R218" s="376">
        <v>1102.1815856000001</v>
      </c>
      <c r="S218" s="377">
        <v>484.63535933000003</v>
      </c>
      <c r="T218" s="376">
        <v>1293.0152777999999</v>
      </c>
      <c r="U218" s="377">
        <v>123.89428932</v>
      </c>
      <c r="V218" s="376">
        <v>9575.8896344999994</v>
      </c>
      <c r="W218" s="377">
        <v>2302.2808859000002</v>
      </c>
      <c r="X218" s="376">
        <v>10873.266598</v>
      </c>
      <c r="Y218" s="377">
        <v>2333.2514682999999</v>
      </c>
      <c r="Z218" s="376">
        <v>16.906489630999999</v>
      </c>
      <c r="AA218" s="377">
        <v>4.2141421930999998</v>
      </c>
      <c r="AB218" s="376">
        <v>1595.2878003999999</v>
      </c>
      <c r="AC218" s="377">
        <v>1541.8210005999999</v>
      </c>
      <c r="AD218" s="376">
        <v>258.68283810999998</v>
      </c>
      <c r="AE218" s="377">
        <v>50.937190448999999</v>
      </c>
      <c r="AF218" s="338">
        <v>5526.2776207999996</v>
      </c>
      <c r="AG218" s="378">
        <v>4875.6550287999999</v>
      </c>
      <c r="AH218" s="338">
        <v>1783.9190304000001</v>
      </c>
      <c r="AI218" s="378">
        <v>2154.3147085999999</v>
      </c>
      <c r="AJ218" s="338">
        <v>83.439763614</v>
      </c>
      <c r="AK218" s="379">
        <v>44.481843714</v>
      </c>
      <c r="AL218" s="472">
        <v>51</v>
      </c>
    </row>
    <row r="219" spans="1:38" x14ac:dyDescent="0.2">
      <c r="A219" s="380" t="s">
        <v>1119</v>
      </c>
      <c r="B219" s="373" t="s">
        <v>2122</v>
      </c>
      <c r="C219" s="374">
        <v>7.5022399524000001</v>
      </c>
      <c r="D219" s="73">
        <v>1256</v>
      </c>
      <c r="E219" s="375">
        <v>8.66</v>
      </c>
      <c r="F219" s="376">
        <v>36651.352643999999</v>
      </c>
      <c r="G219" s="338">
        <v>29529.398901</v>
      </c>
      <c r="H219" s="377">
        <v>7121.9537435000002</v>
      </c>
      <c r="I219" s="376">
        <v>2199.5823848</v>
      </c>
      <c r="J219" s="377">
        <v>81.482845878999996</v>
      </c>
      <c r="K219" s="376">
        <v>3334.8874283999999</v>
      </c>
      <c r="L219" s="377">
        <v>208.44764882999999</v>
      </c>
      <c r="M219" s="338">
        <v>1255.2987865</v>
      </c>
      <c r="N219" s="376">
        <v>798.83050348999996</v>
      </c>
      <c r="O219" s="377">
        <v>108.60147574</v>
      </c>
      <c r="P219" s="376">
        <v>1338.2583004999999</v>
      </c>
      <c r="Q219" s="377">
        <v>244.78096098</v>
      </c>
      <c r="R219" s="376">
        <v>375.22837243999999</v>
      </c>
      <c r="S219" s="377">
        <v>250.17618211999999</v>
      </c>
      <c r="T219" s="376">
        <v>341.44320255000002</v>
      </c>
      <c r="U219" s="377">
        <v>27.406796578000002</v>
      </c>
      <c r="V219" s="376">
        <v>2866.037249</v>
      </c>
      <c r="W219" s="377">
        <v>692.69979489000002</v>
      </c>
      <c r="X219" s="376">
        <v>8135.6621963999996</v>
      </c>
      <c r="Y219" s="377">
        <v>1750.4225319</v>
      </c>
      <c r="Z219" s="376">
        <v>12.920592952</v>
      </c>
      <c r="AA219" s="377">
        <v>4.4018615064000004</v>
      </c>
      <c r="AB219" s="376">
        <v>765.59013461999996</v>
      </c>
      <c r="AC219" s="377">
        <v>786.10877588999995</v>
      </c>
      <c r="AD219" s="376">
        <v>178.31372923000001</v>
      </c>
      <c r="AE219" s="377">
        <v>29.992087638000001</v>
      </c>
      <c r="AF219" s="338">
        <v>6252.3655742000001</v>
      </c>
      <c r="AG219" s="378">
        <v>2508.7478928</v>
      </c>
      <c r="AH219" s="338">
        <v>853.43044782000004</v>
      </c>
      <c r="AI219" s="378">
        <v>1197.4105265999999</v>
      </c>
      <c r="AJ219" s="338">
        <v>27.144347960000001</v>
      </c>
      <c r="AK219" s="379">
        <v>25.680011935</v>
      </c>
      <c r="AL219" s="472">
        <v>60</v>
      </c>
    </row>
    <row r="220" spans="1:38" x14ac:dyDescent="0.2">
      <c r="A220" s="380" t="s">
        <v>1120</v>
      </c>
      <c r="B220" s="373" t="s">
        <v>2123</v>
      </c>
      <c r="C220" s="374">
        <v>4.6307758923</v>
      </c>
      <c r="D220" s="73">
        <v>1985</v>
      </c>
      <c r="E220" s="375">
        <v>4.6399999999999997</v>
      </c>
      <c r="F220" s="376">
        <v>22623.136732999999</v>
      </c>
      <c r="G220" s="338">
        <v>18431.758129999998</v>
      </c>
      <c r="H220" s="377">
        <v>4191.3786026999996</v>
      </c>
      <c r="I220" s="376">
        <v>1240.9123603999999</v>
      </c>
      <c r="J220" s="377">
        <v>46.052319867999998</v>
      </c>
      <c r="K220" s="376">
        <v>1909.7291726999999</v>
      </c>
      <c r="L220" s="377">
        <v>120.09516039</v>
      </c>
      <c r="M220" s="338">
        <v>752.71192406</v>
      </c>
      <c r="N220" s="376">
        <v>263.11748710000001</v>
      </c>
      <c r="O220" s="377">
        <v>41.726621965</v>
      </c>
      <c r="P220" s="376">
        <v>910.24651974999995</v>
      </c>
      <c r="Q220" s="377">
        <v>155.3708925</v>
      </c>
      <c r="R220" s="376">
        <v>170.91396037000001</v>
      </c>
      <c r="S220" s="377">
        <v>182.93177741</v>
      </c>
      <c r="T220" s="376">
        <v>175.17330898</v>
      </c>
      <c r="U220" s="377">
        <v>17.922613191</v>
      </c>
      <c r="V220" s="376">
        <v>657.27892213999996</v>
      </c>
      <c r="W220" s="377">
        <v>168.8575137</v>
      </c>
      <c r="X220" s="376">
        <v>6081.1715550999998</v>
      </c>
      <c r="Y220" s="377">
        <v>1303.4492011</v>
      </c>
      <c r="Z220" s="376">
        <v>5.2437006044999999</v>
      </c>
      <c r="AA220" s="377">
        <v>1.9908274559000001</v>
      </c>
      <c r="AB220" s="376">
        <v>395.98917057</v>
      </c>
      <c r="AC220" s="377">
        <v>459.332536</v>
      </c>
      <c r="AD220" s="376">
        <v>170.30514201</v>
      </c>
      <c r="AE220" s="377">
        <v>20.914210726</v>
      </c>
      <c r="AF220" s="338">
        <v>4743.9832415999999</v>
      </c>
      <c r="AG220" s="378">
        <v>1425.6063824</v>
      </c>
      <c r="AH220" s="338">
        <v>496.99239978000003</v>
      </c>
      <c r="AI220" s="378">
        <v>675.82852480999998</v>
      </c>
      <c r="AJ220" s="338">
        <v>14.274523286999999</v>
      </c>
      <c r="AK220" s="379">
        <v>15.014762949</v>
      </c>
      <c r="AL220" s="472">
        <v>68</v>
      </c>
    </row>
    <row r="221" spans="1:38" x14ac:dyDescent="0.2">
      <c r="A221" s="380" t="s">
        <v>1121</v>
      </c>
      <c r="B221" s="373" t="s">
        <v>2124</v>
      </c>
      <c r="C221" s="374">
        <v>7.2358714188000004</v>
      </c>
      <c r="D221" s="73">
        <v>640</v>
      </c>
      <c r="E221" s="375">
        <v>9.6199999999999992</v>
      </c>
      <c r="F221" s="376">
        <v>35350.039020999997</v>
      </c>
      <c r="G221" s="338">
        <v>27541.208868999998</v>
      </c>
      <c r="H221" s="377">
        <v>7808.8301517</v>
      </c>
      <c r="I221" s="376">
        <v>3006.7368649999999</v>
      </c>
      <c r="J221" s="377">
        <v>137.60341674</v>
      </c>
      <c r="K221" s="376">
        <v>3200.0398249999998</v>
      </c>
      <c r="L221" s="377">
        <v>208.03706819000001</v>
      </c>
      <c r="M221" s="338">
        <v>1650.3251508999999</v>
      </c>
      <c r="N221" s="376">
        <v>1258.2330896999999</v>
      </c>
      <c r="O221" s="377">
        <v>194.00492878</v>
      </c>
      <c r="P221" s="376">
        <v>729.67079555999999</v>
      </c>
      <c r="Q221" s="377">
        <v>142.83366237000001</v>
      </c>
      <c r="R221" s="376">
        <v>809.78203076</v>
      </c>
      <c r="S221" s="377">
        <v>219.42453372</v>
      </c>
      <c r="T221" s="376">
        <v>584.12067382999999</v>
      </c>
      <c r="U221" s="377">
        <v>53.765264887000001</v>
      </c>
      <c r="V221" s="376">
        <v>7322.6201732999998</v>
      </c>
      <c r="W221" s="377">
        <v>1872.0036818999999</v>
      </c>
      <c r="X221" s="376">
        <v>3515.3430585000001</v>
      </c>
      <c r="Y221" s="377">
        <v>730.55714991000002</v>
      </c>
      <c r="Z221" s="376">
        <v>5.1642128922000001</v>
      </c>
      <c r="AA221" s="377">
        <v>1.5688235234000001</v>
      </c>
      <c r="AB221" s="376">
        <v>814.03597216000003</v>
      </c>
      <c r="AC221" s="377">
        <v>956.95026529999996</v>
      </c>
      <c r="AD221" s="376">
        <v>1501.6103539000001</v>
      </c>
      <c r="AE221" s="377">
        <v>203.70923963999999</v>
      </c>
      <c r="AF221" s="338">
        <v>1481.1238433000001</v>
      </c>
      <c r="AG221" s="378">
        <v>2394.0965467999999</v>
      </c>
      <c r="AH221" s="338">
        <v>880.26605500999995</v>
      </c>
      <c r="AI221" s="378">
        <v>1385.6490209999999</v>
      </c>
      <c r="AJ221" s="338">
        <v>73.962370066000005</v>
      </c>
      <c r="AK221" s="379">
        <v>16.800948090999999</v>
      </c>
      <c r="AL221" s="472">
        <v>54</v>
      </c>
    </row>
    <row r="222" spans="1:38" x14ac:dyDescent="0.2">
      <c r="A222" s="380" t="s">
        <v>1122</v>
      </c>
      <c r="B222" s="373" t="s">
        <v>2125</v>
      </c>
      <c r="C222" s="374">
        <v>3.0441456453</v>
      </c>
      <c r="D222" s="73">
        <v>513</v>
      </c>
      <c r="E222" s="375">
        <v>3.31</v>
      </c>
      <c r="F222" s="376">
        <v>14871.832447000001</v>
      </c>
      <c r="G222" s="338">
        <v>11997.040267</v>
      </c>
      <c r="H222" s="377">
        <v>2874.7921792000002</v>
      </c>
      <c r="I222" s="376">
        <v>1041.8836925999999</v>
      </c>
      <c r="J222" s="377">
        <v>39.557304481000003</v>
      </c>
      <c r="K222" s="376">
        <v>980.12764162999997</v>
      </c>
      <c r="L222" s="377">
        <v>63.381638533999997</v>
      </c>
      <c r="M222" s="338">
        <v>517.04884588000004</v>
      </c>
      <c r="N222" s="376">
        <v>315.45592434999998</v>
      </c>
      <c r="O222" s="377">
        <v>63.242833877000002</v>
      </c>
      <c r="P222" s="376">
        <v>184.50428468999999</v>
      </c>
      <c r="Q222" s="377">
        <v>37.214410209</v>
      </c>
      <c r="R222" s="376">
        <v>200.07747850999999</v>
      </c>
      <c r="S222" s="377">
        <v>87.851041596000002</v>
      </c>
      <c r="T222" s="376">
        <v>182.63775998</v>
      </c>
      <c r="U222" s="377">
        <v>18.017286895000002</v>
      </c>
      <c r="V222" s="376">
        <v>2361.9933695</v>
      </c>
      <c r="W222" s="377">
        <v>569.99304729000005</v>
      </c>
      <c r="X222" s="376">
        <v>1227.3743047</v>
      </c>
      <c r="Y222" s="377">
        <v>223.26628466</v>
      </c>
      <c r="Z222" s="376">
        <v>12.805639942000001</v>
      </c>
      <c r="AA222" s="377">
        <v>4.2108339200999998</v>
      </c>
      <c r="AB222" s="376">
        <v>259.38119111999998</v>
      </c>
      <c r="AC222" s="377">
        <v>305.35443192000002</v>
      </c>
      <c r="AD222" s="376">
        <v>2369.8534496000002</v>
      </c>
      <c r="AE222" s="377">
        <v>327.72016227</v>
      </c>
      <c r="AF222" s="338">
        <v>1543.5181372</v>
      </c>
      <c r="AG222" s="378">
        <v>1029.1057103999999</v>
      </c>
      <c r="AH222" s="338">
        <v>320.83883041000001</v>
      </c>
      <c r="AI222" s="378">
        <v>551.93080263000002</v>
      </c>
      <c r="AJ222" s="338">
        <v>23.170530081999999</v>
      </c>
      <c r="AK222" s="379">
        <v>10.315577825</v>
      </c>
      <c r="AL222" s="472">
        <v>61</v>
      </c>
    </row>
    <row r="223" spans="1:38" x14ac:dyDescent="0.2">
      <c r="A223" s="380" t="s">
        <v>1123</v>
      </c>
      <c r="B223" s="373" t="s">
        <v>2126</v>
      </c>
      <c r="C223" s="374">
        <v>4.4097231192999997</v>
      </c>
      <c r="D223" s="73">
        <v>2884</v>
      </c>
      <c r="E223" s="375">
        <v>7.13</v>
      </c>
      <c r="F223" s="376">
        <v>21543.208180000001</v>
      </c>
      <c r="G223" s="338">
        <v>16890.307486000002</v>
      </c>
      <c r="H223" s="377">
        <v>4652.9006935999996</v>
      </c>
      <c r="I223" s="376">
        <v>2005.3640238999999</v>
      </c>
      <c r="J223" s="377">
        <v>72.772785736000003</v>
      </c>
      <c r="K223" s="376">
        <v>1796.0659175999999</v>
      </c>
      <c r="L223" s="377">
        <v>112.34148329999999</v>
      </c>
      <c r="M223" s="338">
        <v>940.46510448000004</v>
      </c>
      <c r="N223" s="376">
        <v>583.32932367000001</v>
      </c>
      <c r="O223" s="377">
        <v>82.230162297000007</v>
      </c>
      <c r="P223" s="376">
        <v>398.40770865000002</v>
      </c>
      <c r="Q223" s="377">
        <v>65.623896690999999</v>
      </c>
      <c r="R223" s="376">
        <v>439.24042702000003</v>
      </c>
      <c r="S223" s="377">
        <v>146.54508186000001</v>
      </c>
      <c r="T223" s="376">
        <v>360.81380093000001</v>
      </c>
      <c r="U223" s="377">
        <v>34.220153238999998</v>
      </c>
      <c r="V223" s="376">
        <v>3862.1743471</v>
      </c>
      <c r="W223" s="377">
        <v>1084.4268457000001</v>
      </c>
      <c r="X223" s="376">
        <v>403.88459824</v>
      </c>
      <c r="Y223" s="377">
        <v>79.948371963</v>
      </c>
      <c r="Z223" s="376">
        <v>15.526394963</v>
      </c>
      <c r="AA223" s="377">
        <v>5.3960758043999997</v>
      </c>
      <c r="AB223" s="376">
        <v>499.15259895000003</v>
      </c>
      <c r="AC223" s="377">
        <v>565.56403574000001</v>
      </c>
      <c r="AD223" s="376">
        <v>2585.6889749000002</v>
      </c>
      <c r="AE223" s="377">
        <v>410.56827837999998</v>
      </c>
      <c r="AF223" s="338">
        <v>1842.169758</v>
      </c>
      <c r="AG223" s="378">
        <v>1589.1745115000001</v>
      </c>
      <c r="AH223" s="338">
        <v>620.73623640000005</v>
      </c>
      <c r="AI223" s="378">
        <v>845.89274594999995</v>
      </c>
      <c r="AJ223" s="338">
        <v>74.398575159999993</v>
      </c>
      <c r="AK223" s="379">
        <v>21.085961709999999</v>
      </c>
      <c r="AL223" s="472">
        <v>66</v>
      </c>
    </row>
    <row r="224" spans="1:38" x14ac:dyDescent="0.2">
      <c r="A224" s="380" t="s">
        <v>1124</v>
      </c>
      <c r="B224" s="373" t="s">
        <v>2127</v>
      </c>
      <c r="C224" s="374">
        <v>2.2627278747999999</v>
      </c>
      <c r="D224" s="73">
        <v>12581</v>
      </c>
      <c r="E224" s="375">
        <v>3.08</v>
      </c>
      <c r="F224" s="376">
        <v>11054.303489</v>
      </c>
      <c r="G224" s="338">
        <v>8835.4033612999992</v>
      </c>
      <c r="H224" s="377">
        <v>2218.9001274000002</v>
      </c>
      <c r="I224" s="376">
        <v>911.97544438</v>
      </c>
      <c r="J224" s="377">
        <v>35.719390150999999</v>
      </c>
      <c r="K224" s="376">
        <v>656.96812351000005</v>
      </c>
      <c r="L224" s="377">
        <v>44.802690028000001</v>
      </c>
      <c r="M224" s="338">
        <v>430.95324667</v>
      </c>
      <c r="N224" s="376">
        <v>180.12621275000001</v>
      </c>
      <c r="O224" s="377">
        <v>28.779117483</v>
      </c>
      <c r="P224" s="376">
        <v>180.49701691999999</v>
      </c>
      <c r="Q224" s="377">
        <v>26.445965750999999</v>
      </c>
      <c r="R224" s="376">
        <v>128.79045019</v>
      </c>
      <c r="S224" s="377">
        <v>52.161592282999997</v>
      </c>
      <c r="T224" s="376">
        <v>183.86608867999999</v>
      </c>
      <c r="U224" s="377">
        <v>18.411085842999999</v>
      </c>
      <c r="V224" s="376">
        <v>1355.8627723</v>
      </c>
      <c r="W224" s="377">
        <v>445.31270589000002</v>
      </c>
      <c r="X224" s="376">
        <v>312.82884073999998</v>
      </c>
      <c r="Y224" s="377">
        <v>71.272304343000002</v>
      </c>
      <c r="Z224" s="376">
        <v>11.278432333</v>
      </c>
      <c r="AA224" s="377">
        <v>5.0594975039000003</v>
      </c>
      <c r="AB224" s="376">
        <v>240.23277026</v>
      </c>
      <c r="AC224" s="377">
        <v>250.02165804000001</v>
      </c>
      <c r="AD224" s="376">
        <v>2063.4678807</v>
      </c>
      <c r="AE224" s="377">
        <v>335.44399370999997</v>
      </c>
      <c r="AF224" s="338">
        <v>1593.5917133</v>
      </c>
      <c r="AG224" s="378">
        <v>771.36656464999999</v>
      </c>
      <c r="AH224" s="338">
        <v>270.64123532000002</v>
      </c>
      <c r="AI224" s="378">
        <v>405.50093048000002</v>
      </c>
      <c r="AJ224" s="338">
        <v>32.554993398000001</v>
      </c>
      <c r="AK224" s="379">
        <v>10.370771039999999</v>
      </c>
      <c r="AL224" s="472">
        <v>70</v>
      </c>
    </row>
    <row r="225" spans="1:38" x14ac:dyDescent="0.2">
      <c r="A225" s="380" t="s">
        <v>1125</v>
      </c>
      <c r="B225" s="373" t="s">
        <v>1126</v>
      </c>
      <c r="C225" s="374">
        <v>15.708301552</v>
      </c>
      <c r="D225" s="73">
        <v>249</v>
      </c>
      <c r="E225" s="375">
        <v>31.18</v>
      </c>
      <c r="F225" s="376">
        <v>76741.147081999996</v>
      </c>
      <c r="G225" s="338">
        <v>57816.239282000002</v>
      </c>
      <c r="H225" s="377">
        <v>18924.907800000001</v>
      </c>
      <c r="I225" s="376">
        <v>7374.0352624999996</v>
      </c>
      <c r="J225" s="377">
        <v>349.07665082</v>
      </c>
      <c r="K225" s="376">
        <v>14208.209425999999</v>
      </c>
      <c r="L225" s="377">
        <v>881.81381411999996</v>
      </c>
      <c r="M225" s="338">
        <v>4576.8021316000004</v>
      </c>
      <c r="N225" s="376">
        <v>2620.9197777999998</v>
      </c>
      <c r="O225" s="377">
        <v>390.37420494999998</v>
      </c>
      <c r="P225" s="376">
        <v>1905.6268247999999</v>
      </c>
      <c r="Q225" s="377">
        <v>347.70835094</v>
      </c>
      <c r="R225" s="376">
        <v>2794.888179</v>
      </c>
      <c r="S225" s="377">
        <v>881.25236784000003</v>
      </c>
      <c r="T225" s="376">
        <v>1862.8755931000001</v>
      </c>
      <c r="U225" s="377">
        <v>160.45898400999999</v>
      </c>
      <c r="V225" s="376">
        <v>5399.3406164999997</v>
      </c>
      <c r="W225" s="377">
        <v>1332.7124042</v>
      </c>
      <c r="X225" s="376">
        <v>9356.8393209000005</v>
      </c>
      <c r="Y225" s="377">
        <v>2108.9337525000001</v>
      </c>
      <c r="Z225" s="376">
        <v>34.521288353000003</v>
      </c>
      <c r="AA225" s="377">
        <v>7.4367437751000001</v>
      </c>
      <c r="AB225" s="376">
        <v>3787.6236693000001</v>
      </c>
      <c r="AC225" s="377">
        <v>3239.6914201</v>
      </c>
      <c r="AD225" s="376">
        <v>161.02328399999999</v>
      </c>
      <c r="AE225" s="377">
        <v>33.356046466000002</v>
      </c>
      <c r="AF225" s="338">
        <v>972.20746578000001</v>
      </c>
      <c r="AG225" s="378">
        <v>5367.2232094999999</v>
      </c>
      <c r="AH225" s="338">
        <v>3576.4610311000001</v>
      </c>
      <c r="AI225" s="378">
        <v>2833.1303461000002</v>
      </c>
      <c r="AJ225" s="338">
        <v>106.18306257</v>
      </c>
      <c r="AK225" s="379">
        <v>70.421853389999995</v>
      </c>
      <c r="AL225" s="472">
        <v>54</v>
      </c>
    </row>
    <row r="226" spans="1:38" x14ac:dyDescent="0.2">
      <c r="A226" s="380" t="s">
        <v>1127</v>
      </c>
      <c r="B226" s="373" t="s">
        <v>1128</v>
      </c>
      <c r="C226" s="374">
        <v>8.3487737429000006</v>
      </c>
      <c r="D226" s="73">
        <v>374</v>
      </c>
      <c r="E226" s="375">
        <v>18.260000000000002</v>
      </c>
      <c r="F226" s="376">
        <v>40786.998621999999</v>
      </c>
      <c r="G226" s="338">
        <v>30916.938472999998</v>
      </c>
      <c r="H226" s="377">
        <v>9870.0601482999991</v>
      </c>
      <c r="I226" s="376">
        <v>4380.1900302000004</v>
      </c>
      <c r="J226" s="377">
        <v>166.42924454999999</v>
      </c>
      <c r="K226" s="376">
        <v>8032.5604563999996</v>
      </c>
      <c r="L226" s="377">
        <v>458.52517626999997</v>
      </c>
      <c r="M226" s="338">
        <v>2708.8129727</v>
      </c>
      <c r="N226" s="376">
        <v>1113.5615837</v>
      </c>
      <c r="O226" s="377">
        <v>139.75629605</v>
      </c>
      <c r="P226" s="376">
        <v>941.07587188000002</v>
      </c>
      <c r="Q226" s="377">
        <v>153.92092793</v>
      </c>
      <c r="R226" s="376">
        <v>1603.4549999000001</v>
      </c>
      <c r="S226" s="377">
        <v>456.40216168000001</v>
      </c>
      <c r="T226" s="376">
        <v>932.57438630000001</v>
      </c>
      <c r="U226" s="377">
        <v>65.905607602000003</v>
      </c>
      <c r="V226" s="376">
        <v>1260.0504535</v>
      </c>
      <c r="W226" s="377">
        <v>333.18719558999999</v>
      </c>
      <c r="X226" s="376">
        <v>6108.5155427999998</v>
      </c>
      <c r="Y226" s="377">
        <v>1347.2837465</v>
      </c>
      <c r="Z226" s="376">
        <v>37.583819794</v>
      </c>
      <c r="AA226" s="377">
        <v>15.191214682</v>
      </c>
      <c r="AB226" s="376">
        <v>1817.5126886</v>
      </c>
      <c r="AC226" s="377">
        <v>1689.633699</v>
      </c>
      <c r="AD226" s="376">
        <v>61.292150687000003</v>
      </c>
      <c r="AE226" s="377">
        <v>10.168979599</v>
      </c>
      <c r="AF226" s="338">
        <v>547.29032511000003</v>
      </c>
      <c r="AG226" s="378">
        <v>3070.9693117000002</v>
      </c>
      <c r="AH226" s="338">
        <v>1831.5351740999999</v>
      </c>
      <c r="AI226" s="378">
        <v>1381.2997599</v>
      </c>
      <c r="AJ226" s="338">
        <v>94.090816687</v>
      </c>
      <c r="AK226" s="379">
        <v>28.224028219000001</v>
      </c>
      <c r="AL226" s="472">
        <v>58</v>
      </c>
    </row>
    <row r="227" spans="1:38" x14ac:dyDescent="0.2">
      <c r="A227" s="380" t="s">
        <v>1129</v>
      </c>
      <c r="B227" s="373" t="s">
        <v>1130</v>
      </c>
      <c r="C227" s="374">
        <v>4.4245462298999998</v>
      </c>
      <c r="D227" s="73">
        <v>2836</v>
      </c>
      <c r="E227" s="375">
        <v>7.22</v>
      </c>
      <c r="F227" s="376">
        <v>21615.624824999999</v>
      </c>
      <c r="G227" s="338">
        <v>17271.687450000001</v>
      </c>
      <c r="H227" s="377">
        <v>4343.9373750000004</v>
      </c>
      <c r="I227" s="376">
        <v>1904.2800491</v>
      </c>
      <c r="J227" s="377">
        <v>76.380814602000001</v>
      </c>
      <c r="K227" s="376">
        <v>2349.6899640000001</v>
      </c>
      <c r="L227" s="377">
        <v>140.62030591999999</v>
      </c>
      <c r="M227" s="338">
        <v>1017.4992473</v>
      </c>
      <c r="N227" s="376">
        <v>395.70314939999997</v>
      </c>
      <c r="O227" s="377">
        <v>59.812115472999999</v>
      </c>
      <c r="P227" s="376">
        <v>358.64187498000001</v>
      </c>
      <c r="Q227" s="377">
        <v>61.529365517000002</v>
      </c>
      <c r="R227" s="376">
        <v>468.9105687</v>
      </c>
      <c r="S227" s="377">
        <v>197.22764602999999</v>
      </c>
      <c r="T227" s="376">
        <v>242.76342101</v>
      </c>
      <c r="U227" s="377">
        <v>20.944043026999999</v>
      </c>
      <c r="V227" s="376">
        <v>2590.1896020999998</v>
      </c>
      <c r="W227" s="377">
        <v>724.01001974999997</v>
      </c>
      <c r="X227" s="376">
        <v>725.76286915000003</v>
      </c>
      <c r="Y227" s="377">
        <v>163.43784210000001</v>
      </c>
      <c r="Z227" s="376">
        <v>29.679189287</v>
      </c>
      <c r="AA227" s="377">
        <v>10.046951176</v>
      </c>
      <c r="AB227" s="376">
        <v>435.56334992000001</v>
      </c>
      <c r="AC227" s="377">
        <v>621.59894742999995</v>
      </c>
      <c r="AD227" s="376">
        <v>1739.2589634999999</v>
      </c>
      <c r="AE227" s="377">
        <v>326.69571372000001</v>
      </c>
      <c r="AF227" s="338">
        <v>4056.4152304999998</v>
      </c>
      <c r="AG227" s="378">
        <v>1469.2836715999999</v>
      </c>
      <c r="AH227" s="338">
        <v>596.05720027999996</v>
      </c>
      <c r="AI227" s="378">
        <v>742.31789939999999</v>
      </c>
      <c r="AJ227" s="338">
        <v>67.212816165999996</v>
      </c>
      <c r="AK227" s="379">
        <v>24.091994173</v>
      </c>
      <c r="AL227" s="472">
        <v>61</v>
      </c>
    </row>
    <row r="228" spans="1:38" x14ac:dyDescent="0.2">
      <c r="A228" s="380" t="s">
        <v>1131</v>
      </c>
      <c r="B228" s="373" t="s">
        <v>1132</v>
      </c>
      <c r="C228" s="374">
        <v>2.2071590583999998</v>
      </c>
      <c r="D228" s="73">
        <v>5270</v>
      </c>
      <c r="E228" s="375">
        <v>2.31</v>
      </c>
      <c r="F228" s="376">
        <v>10782.828262999999</v>
      </c>
      <c r="G228" s="338">
        <v>9078.3265792999991</v>
      </c>
      <c r="H228" s="377">
        <v>1704.5016833</v>
      </c>
      <c r="I228" s="376">
        <v>674.02807676999998</v>
      </c>
      <c r="J228" s="377">
        <v>26.740745623999999</v>
      </c>
      <c r="K228" s="376">
        <v>676.10582300999999</v>
      </c>
      <c r="L228" s="377">
        <v>44.470391493999998</v>
      </c>
      <c r="M228" s="338">
        <v>351.06700353999997</v>
      </c>
      <c r="N228" s="376">
        <v>86.638557026000001</v>
      </c>
      <c r="O228" s="377">
        <v>13.896917350000001</v>
      </c>
      <c r="P228" s="376">
        <v>161.10555325000001</v>
      </c>
      <c r="Q228" s="377">
        <v>28.760908887999999</v>
      </c>
      <c r="R228" s="376">
        <v>120.29220615</v>
      </c>
      <c r="S228" s="377">
        <v>79.010185590000006</v>
      </c>
      <c r="T228" s="376">
        <v>60.275118861999999</v>
      </c>
      <c r="U228" s="377">
        <v>7.4147101894</v>
      </c>
      <c r="V228" s="376">
        <v>634.81341504</v>
      </c>
      <c r="W228" s="377">
        <v>199.48783463999999</v>
      </c>
      <c r="X228" s="376">
        <v>506.71561205</v>
      </c>
      <c r="Y228" s="377">
        <v>129.51421500999999</v>
      </c>
      <c r="Z228" s="376">
        <v>8.4600910622000001</v>
      </c>
      <c r="AA228" s="377">
        <v>4.3153548764999998</v>
      </c>
      <c r="AB228" s="376">
        <v>173.33651809</v>
      </c>
      <c r="AC228" s="377">
        <v>199.94403553000001</v>
      </c>
      <c r="AD228" s="376">
        <v>1488.7240299</v>
      </c>
      <c r="AE228" s="377">
        <v>289.15158255</v>
      </c>
      <c r="AF228" s="338">
        <v>3681.1248480999998</v>
      </c>
      <c r="AG228" s="378">
        <v>597.19157174999998</v>
      </c>
      <c r="AH228" s="338">
        <v>191.33182009999999</v>
      </c>
      <c r="AI228" s="378">
        <v>300.27197027</v>
      </c>
      <c r="AJ228" s="338">
        <v>38.472152412</v>
      </c>
      <c r="AK228" s="379">
        <v>10.167013538999999</v>
      </c>
      <c r="AL228" s="472">
        <v>66</v>
      </c>
    </row>
    <row r="229" spans="1:38" x14ac:dyDescent="0.2">
      <c r="A229" s="380" t="s">
        <v>1133</v>
      </c>
      <c r="B229" s="373" t="s">
        <v>1134</v>
      </c>
      <c r="C229" s="374">
        <v>7.3611352792</v>
      </c>
      <c r="D229" s="73">
        <v>337</v>
      </c>
      <c r="E229" s="375">
        <v>16.920000000000002</v>
      </c>
      <c r="F229" s="376">
        <v>35962.001575000002</v>
      </c>
      <c r="G229" s="338">
        <v>27579.685097000001</v>
      </c>
      <c r="H229" s="377">
        <v>8382.3164778999999</v>
      </c>
      <c r="I229" s="376">
        <v>3972.6729820999999</v>
      </c>
      <c r="J229" s="377">
        <v>177.11640102999999</v>
      </c>
      <c r="K229" s="376">
        <v>7566.0854300000001</v>
      </c>
      <c r="L229" s="377">
        <v>437.93357886000001</v>
      </c>
      <c r="M229" s="338">
        <v>2489.6040419999999</v>
      </c>
      <c r="N229" s="376">
        <v>904.67546790999995</v>
      </c>
      <c r="O229" s="377">
        <v>117.34557066000001</v>
      </c>
      <c r="P229" s="376">
        <v>1392.6966528</v>
      </c>
      <c r="Q229" s="377">
        <v>243.96681785000001</v>
      </c>
      <c r="R229" s="376">
        <v>888.05714322999995</v>
      </c>
      <c r="S229" s="377">
        <v>310.37353381999998</v>
      </c>
      <c r="T229" s="376">
        <v>941.52630247000002</v>
      </c>
      <c r="U229" s="377">
        <v>78.172139459999997</v>
      </c>
      <c r="V229" s="376">
        <v>1173.5347583</v>
      </c>
      <c r="W229" s="377">
        <v>309.45848457</v>
      </c>
      <c r="X229" s="376">
        <v>3999.2943393</v>
      </c>
      <c r="Y229" s="377">
        <v>897.20994771000005</v>
      </c>
      <c r="Z229" s="376">
        <v>11.772215134</v>
      </c>
      <c r="AA229" s="377">
        <v>3.0886833828000002</v>
      </c>
      <c r="AB229" s="376">
        <v>1759.2402509999999</v>
      </c>
      <c r="AC229" s="377">
        <v>1499.7975437</v>
      </c>
      <c r="AD229" s="376">
        <v>372.38012716999998</v>
      </c>
      <c r="AE229" s="377">
        <v>52.683865457000003</v>
      </c>
      <c r="AF229" s="338">
        <v>940.59830240999997</v>
      </c>
      <c r="AG229" s="378">
        <v>2524.553441</v>
      </c>
      <c r="AH229" s="338">
        <v>1590.843944</v>
      </c>
      <c r="AI229" s="378">
        <v>1193.6541950999999</v>
      </c>
      <c r="AJ229" s="338">
        <v>82.307515699999996</v>
      </c>
      <c r="AK229" s="379">
        <v>31.357898588000001</v>
      </c>
      <c r="AL229" s="472">
        <v>64</v>
      </c>
    </row>
    <row r="230" spans="1:38" x14ac:dyDescent="0.2">
      <c r="A230" s="380" t="s">
        <v>1135</v>
      </c>
      <c r="B230" s="373" t="s">
        <v>1136</v>
      </c>
      <c r="C230" s="374">
        <v>3.2693368566999998</v>
      </c>
      <c r="D230" s="73">
        <v>525</v>
      </c>
      <c r="E230" s="375">
        <v>7.95</v>
      </c>
      <c r="F230" s="376">
        <v>15971.978877</v>
      </c>
      <c r="G230" s="338">
        <v>11974.821948000001</v>
      </c>
      <c r="H230" s="377">
        <v>3997.1569285</v>
      </c>
      <c r="I230" s="376">
        <v>1927.2167417999999</v>
      </c>
      <c r="J230" s="377">
        <v>70.540871426999999</v>
      </c>
      <c r="K230" s="376">
        <v>3281.8723992</v>
      </c>
      <c r="L230" s="377">
        <v>203.23104001999999</v>
      </c>
      <c r="M230" s="338">
        <v>1090.1636092000001</v>
      </c>
      <c r="N230" s="376">
        <v>285.45483256</v>
      </c>
      <c r="O230" s="377">
        <v>51.177671297000003</v>
      </c>
      <c r="P230" s="376">
        <v>557.83214977</v>
      </c>
      <c r="Q230" s="377">
        <v>109.80705595000001</v>
      </c>
      <c r="R230" s="376">
        <v>341.62446399999999</v>
      </c>
      <c r="S230" s="377">
        <v>119.08058622999999</v>
      </c>
      <c r="T230" s="376">
        <v>381.24548623999999</v>
      </c>
      <c r="U230" s="377">
        <v>41.513799532999997</v>
      </c>
      <c r="V230" s="376">
        <v>49.034904990000001</v>
      </c>
      <c r="W230" s="377">
        <v>20.667588417000001</v>
      </c>
      <c r="X230" s="376">
        <v>2510.7957525000002</v>
      </c>
      <c r="Y230" s="377">
        <v>585.11642276999999</v>
      </c>
      <c r="Z230" s="376">
        <v>10.69050796</v>
      </c>
      <c r="AA230" s="377">
        <v>4.6783201313999996</v>
      </c>
      <c r="AB230" s="376">
        <v>671.75154110000005</v>
      </c>
      <c r="AC230" s="377">
        <v>758.69063868000001</v>
      </c>
      <c r="AD230" s="376">
        <v>50.862323152000002</v>
      </c>
      <c r="AE230" s="377">
        <v>9.4335248343</v>
      </c>
      <c r="AF230" s="338">
        <v>358.6724901</v>
      </c>
      <c r="AG230" s="378">
        <v>1160.3365632</v>
      </c>
      <c r="AH230" s="338">
        <v>667.47057117999998</v>
      </c>
      <c r="AI230" s="378">
        <v>599.21505006999996</v>
      </c>
      <c r="AJ230" s="338">
        <v>40.289077001999999</v>
      </c>
      <c r="AK230" s="379">
        <v>13.512893461000001</v>
      </c>
      <c r="AL230" s="472">
        <v>84</v>
      </c>
    </row>
    <row r="231" spans="1:38" x14ac:dyDescent="0.2">
      <c r="A231" s="380" t="s">
        <v>1137</v>
      </c>
      <c r="B231" s="373" t="s">
        <v>2128</v>
      </c>
      <c r="C231" s="374">
        <v>7.1630371799999999</v>
      </c>
      <c r="D231" s="73">
        <v>1503</v>
      </c>
      <c r="E231" s="375">
        <v>12.61</v>
      </c>
      <c r="F231" s="376">
        <v>34994.215508000001</v>
      </c>
      <c r="G231" s="338">
        <v>27354.161627000001</v>
      </c>
      <c r="H231" s="377">
        <v>7640.0538815</v>
      </c>
      <c r="I231" s="376">
        <v>3235.7485109999998</v>
      </c>
      <c r="J231" s="377">
        <v>141.66355909000001</v>
      </c>
      <c r="K231" s="376">
        <v>5227.1817848999999</v>
      </c>
      <c r="L231" s="377">
        <v>328.94902927999999</v>
      </c>
      <c r="M231" s="338">
        <v>1892.7187223000001</v>
      </c>
      <c r="N231" s="376">
        <v>1172.262735</v>
      </c>
      <c r="O231" s="377">
        <v>144.1856708</v>
      </c>
      <c r="P231" s="376">
        <v>2435.3441825</v>
      </c>
      <c r="Q231" s="377">
        <v>400.62407869999998</v>
      </c>
      <c r="R231" s="376">
        <v>740.54176848999998</v>
      </c>
      <c r="S231" s="377">
        <v>251.11974461</v>
      </c>
      <c r="T231" s="376">
        <v>812.84032919000003</v>
      </c>
      <c r="U231" s="377">
        <v>69.910324373999998</v>
      </c>
      <c r="V231" s="376">
        <v>2847.8807627000001</v>
      </c>
      <c r="W231" s="377">
        <v>695.48022429000002</v>
      </c>
      <c r="X231" s="376">
        <v>4466.8485920000003</v>
      </c>
      <c r="Y231" s="377">
        <v>944.23087307000003</v>
      </c>
      <c r="Z231" s="376">
        <v>33.085807236000001</v>
      </c>
      <c r="AA231" s="377">
        <v>7.9371645515999996</v>
      </c>
      <c r="AB231" s="376">
        <v>1053.4892315</v>
      </c>
      <c r="AC231" s="377">
        <v>1163.0217785</v>
      </c>
      <c r="AD231" s="376">
        <v>311.16735806999998</v>
      </c>
      <c r="AE231" s="377">
        <v>39.753310046999999</v>
      </c>
      <c r="AF231" s="338">
        <v>1570.192219</v>
      </c>
      <c r="AG231" s="378">
        <v>2576.4893726999999</v>
      </c>
      <c r="AH231" s="338">
        <v>1084.2184213999999</v>
      </c>
      <c r="AI231" s="378">
        <v>1250.462237</v>
      </c>
      <c r="AJ231" s="338">
        <v>72.879308437999995</v>
      </c>
      <c r="AK231" s="379">
        <v>23.988407430999999</v>
      </c>
      <c r="AL231" s="472">
        <v>66</v>
      </c>
    </row>
    <row r="232" spans="1:38" x14ac:dyDescent="0.2">
      <c r="A232" s="380" t="s">
        <v>1138</v>
      </c>
      <c r="B232" s="373" t="s">
        <v>2129</v>
      </c>
      <c r="C232" s="374">
        <v>3.0993613132000002</v>
      </c>
      <c r="D232" s="73">
        <v>3375</v>
      </c>
      <c r="E232" s="375">
        <v>4.05</v>
      </c>
      <c r="F232" s="376">
        <v>15141.582404999999</v>
      </c>
      <c r="G232" s="338">
        <v>12132.260842</v>
      </c>
      <c r="H232" s="377">
        <v>3009.3215627999998</v>
      </c>
      <c r="I232" s="376">
        <v>1119.8332485999999</v>
      </c>
      <c r="J232" s="377">
        <v>44.747803271000002</v>
      </c>
      <c r="K232" s="376">
        <v>1645.8542974</v>
      </c>
      <c r="L232" s="377">
        <v>105.93566475999999</v>
      </c>
      <c r="M232" s="338">
        <v>634.16910294000002</v>
      </c>
      <c r="N232" s="376">
        <v>240.80301331999999</v>
      </c>
      <c r="O232" s="377">
        <v>36.645594625000001</v>
      </c>
      <c r="P232" s="376">
        <v>1769.9515199</v>
      </c>
      <c r="Q232" s="377">
        <v>279.88039239</v>
      </c>
      <c r="R232" s="376">
        <v>152.23923855000001</v>
      </c>
      <c r="S232" s="377">
        <v>88.840804460000001</v>
      </c>
      <c r="T232" s="376">
        <v>220.88927595999999</v>
      </c>
      <c r="U232" s="377">
        <v>19.587477508999999</v>
      </c>
      <c r="V232" s="376">
        <v>438.03805416</v>
      </c>
      <c r="W232" s="377">
        <v>116.42055967</v>
      </c>
      <c r="X232" s="376">
        <v>2907.7765015</v>
      </c>
      <c r="Y232" s="377">
        <v>638.30030263000003</v>
      </c>
      <c r="Z232" s="376">
        <v>7.6547229448999996</v>
      </c>
      <c r="AA232" s="377">
        <v>3.1428907087</v>
      </c>
      <c r="AB232" s="376">
        <v>373.66834932</v>
      </c>
      <c r="AC232" s="377">
        <v>402.74339877</v>
      </c>
      <c r="AD232" s="376">
        <v>196.03261997000001</v>
      </c>
      <c r="AE232" s="377">
        <v>22.799057166000001</v>
      </c>
      <c r="AF232" s="338">
        <v>1751.8142508999999</v>
      </c>
      <c r="AG232" s="378">
        <v>994.82290288000002</v>
      </c>
      <c r="AH232" s="338">
        <v>356.22406719000003</v>
      </c>
      <c r="AI232" s="378">
        <v>540.18629659999999</v>
      </c>
      <c r="AJ232" s="338">
        <v>22.257088358000001</v>
      </c>
      <c r="AK232" s="379">
        <v>10.323908505</v>
      </c>
      <c r="AL232" s="472">
        <v>76</v>
      </c>
    </row>
    <row r="233" spans="1:38" x14ac:dyDescent="0.2">
      <c r="A233" s="380" t="s">
        <v>1139</v>
      </c>
      <c r="B233" s="373" t="s">
        <v>2130</v>
      </c>
      <c r="C233" s="374">
        <v>1.6884569355000001</v>
      </c>
      <c r="D233" s="73">
        <v>7947</v>
      </c>
      <c r="E233" s="375">
        <v>1.59</v>
      </c>
      <c r="F233" s="376">
        <v>8248.7671628999997</v>
      </c>
      <c r="G233" s="338">
        <v>6610.7977996999998</v>
      </c>
      <c r="H233" s="377">
        <v>1637.9693632000001</v>
      </c>
      <c r="I233" s="376">
        <v>454.85810451999998</v>
      </c>
      <c r="J233" s="377">
        <v>16.482445818999999</v>
      </c>
      <c r="K233" s="376">
        <v>574.73871056999997</v>
      </c>
      <c r="L233" s="377">
        <v>40.334778595000003</v>
      </c>
      <c r="M233" s="338">
        <v>254.83789805000001</v>
      </c>
      <c r="N233" s="376">
        <v>62.716247608000003</v>
      </c>
      <c r="O233" s="377">
        <v>13.177410610000001</v>
      </c>
      <c r="P233" s="376">
        <v>1395.5191050999999</v>
      </c>
      <c r="Q233" s="377">
        <v>233.97581961</v>
      </c>
      <c r="R233" s="376">
        <v>44.645468565999998</v>
      </c>
      <c r="S233" s="377">
        <v>48.651170763000003</v>
      </c>
      <c r="T233" s="376">
        <v>66.815598840000007</v>
      </c>
      <c r="U233" s="377">
        <v>7.0180424195000004</v>
      </c>
      <c r="V233" s="376">
        <v>66.172656089</v>
      </c>
      <c r="W233" s="377">
        <v>17.089143042</v>
      </c>
      <c r="X233" s="376">
        <v>1874.2111726000001</v>
      </c>
      <c r="Y233" s="377">
        <v>434.21163261999999</v>
      </c>
      <c r="Z233" s="376">
        <v>1.9249942698</v>
      </c>
      <c r="AA233" s="377">
        <v>0.96980008289999997</v>
      </c>
      <c r="AB233" s="376">
        <v>133.23355541999999</v>
      </c>
      <c r="AC233" s="377">
        <v>154.25916097999999</v>
      </c>
      <c r="AD233" s="376">
        <v>230.1149739</v>
      </c>
      <c r="AE233" s="377">
        <v>35.221236763</v>
      </c>
      <c r="AF233" s="338">
        <v>1069.6647312</v>
      </c>
      <c r="AG233" s="378">
        <v>492.80163238</v>
      </c>
      <c r="AH233" s="338">
        <v>154.95641444</v>
      </c>
      <c r="AI233" s="378">
        <v>358.18344672000001</v>
      </c>
      <c r="AJ233" s="338">
        <v>6.0928208192</v>
      </c>
      <c r="AK233" s="379">
        <v>5.8889905440000003</v>
      </c>
      <c r="AL233" s="472">
        <v>101</v>
      </c>
    </row>
    <row r="234" spans="1:38" x14ac:dyDescent="0.2">
      <c r="A234" s="380" t="s">
        <v>1140</v>
      </c>
      <c r="B234" s="373" t="s">
        <v>1141</v>
      </c>
      <c r="C234" s="374">
        <v>2.7561093504</v>
      </c>
      <c r="D234" s="73">
        <v>219</v>
      </c>
      <c r="E234" s="375">
        <v>3.69</v>
      </c>
      <c r="F234" s="376">
        <v>13464.663403</v>
      </c>
      <c r="G234" s="338">
        <v>11089.121157</v>
      </c>
      <c r="H234" s="377">
        <v>2375.5422462000001</v>
      </c>
      <c r="I234" s="376">
        <v>980.28554380000003</v>
      </c>
      <c r="J234" s="377">
        <v>42.839144337999997</v>
      </c>
      <c r="K234" s="376">
        <v>1181.7814006000001</v>
      </c>
      <c r="L234" s="377">
        <v>74.233401702999998</v>
      </c>
      <c r="M234" s="338">
        <v>529.45447917000001</v>
      </c>
      <c r="N234" s="376">
        <v>194.31373477</v>
      </c>
      <c r="O234" s="377">
        <v>33.478410132</v>
      </c>
      <c r="P234" s="376">
        <v>196.26034683</v>
      </c>
      <c r="Q234" s="377">
        <v>36.224030962999997</v>
      </c>
      <c r="R234" s="376">
        <v>226.10564758000001</v>
      </c>
      <c r="S234" s="377">
        <v>152.98281771000001</v>
      </c>
      <c r="T234" s="376">
        <v>96.283341798999999</v>
      </c>
      <c r="U234" s="377">
        <v>11.563569959000001</v>
      </c>
      <c r="V234" s="376">
        <v>786.18616984000005</v>
      </c>
      <c r="W234" s="377">
        <v>230.96605220999999</v>
      </c>
      <c r="X234" s="376">
        <v>786.16916033999996</v>
      </c>
      <c r="Y234" s="377">
        <v>188.59577594999999</v>
      </c>
      <c r="Z234" s="376">
        <v>3.8961351598</v>
      </c>
      <c r="AA234" s="377">
        <v>1.6023949771999999</v>
      </c>
      <c r="AB234" s="376">
        <v>244.83154442</v>
      </c>
      <c r="AC234" s="377">
        <v>352.10752031999999</v>
      </c>
      <c r="AD234" s="376">
        <v>1560.8306594000001</v>
      </c>
      <c r="AE234" s="377">
        <v>298.91748652000001</v>
      </c>
      <c r="AF234" s="338">
        <v>3781.5488301</v>
      </c>
      <c r="AG234" s="378">
        <v>757.95836785999995</v>
      </c>
      <c r="AH234" s="338">
        <v>267.08198200999999</v>
      </c>
      <c r="AI234" s="378">
        <v>372.27996468999999</v>
      </c>
      <c r="AJ234" s="338">
        <v>61.653128762999998</v>
      </c>
      <c r="AK234" s="379">
        <v>14.23236137</v>
      </c>
      <c r="AL234" s="472">
        <v>55</v>
      </c>
    </row>
    <row r="235" spans="1:38" x14ac:dyDescent="0.2">
      <c r="A235" s="380" t="s">
        <v>1142</v>
      </c>
      <c r="B235" s="373" t="s">
        <v>1143</v>
      </c>
      <c r="C235" s="374">
        <v>1.3897512125</v>
      </c>
      <c r="D235" s="73">
        <v>1512</v>
      </c>
      <c r="E235" s="375">
        <v>1.06</v>
      </c>
      <c r="F235" s="376">
        <v>6789.4738240999995</v>
      </c>
      <c r="G235" s="338">
        <v>5996.9908427999999</v>
      </c>
      <c r="H235" s="377">
        <v>792.48298130000001</v>
      </c>
      <c r="I235" s="376">
        <v>222.61260074</v>
      </c>
      <c r="J235" s="377">
        <v>7.8021534728999997</v>
      </c>
      <c r="K235" s="376">
        <v>186.28983048000001</v>
      </c>
      <c r="L235" s="377">
        <v>12.714869869999999</v>
      </c>
      <c r="M235" s="338">
        <v>130.47833358</v>
      </c>
      <c r="N235" s="376">
        <v>11.464691409</v>
      </c>
      <c r="O235" s="377">
        <v>3.5195865581999999</v>
      </c>
      <c r="P235" s="376">
        <v>86.711892144000004</v>
      </c>
      <c r="Q235" s="377">
        <v>20.560047675</v>
      </c>
      <c r="R235" s="376">
        <v>40.121290723999998</v>
      </c>
      <c r="S235" s="377">
        <v>78.304888371000004</v>
      </c>
      <c r="T235" s="376">
        <v>25.680002740999999</v>
      </c>
      <c r="U235" s="377">
        <v>3.7469929840999998</v>
      </c>
      <c r="V235" s="376">
        <v>41.005087416999999</v>
      </c>
      <c r="W235" s="377">
        <v>14.527219219999999</v>
      </c>
      <c r="X235" s="376">
        <v>464.76763821999998</v>
      </c>
      <c r="Y235" s="377">
        <v>111.5954148</v>
      </c>
      <c r="Z235" s="376">
        <v>0.18832414019999999</v>
      </c>
      <c r="AA235" s="377">
        <v>0.2003838624</v>
      </c>
      <c r="AB235" s="376">
        <v>73.950020993999999</v>
      </c>
      <c r="AC235" s="377">
        <v>62.781911587000003</v>
      </c>
      <c r="AD235" s="376">
        <v>1129.1105760999999</v>
      </c>
      <c r="AE235" s="377">
        <v>211.65135186000001</v>
      </c>
      <c r="AF235" s="338">
        <v>3346.0032077000001</v>
      </c>
      <c r="AG235" s="378">
        <v>270.54962301</v>
      </c>
      <c r="AH235" s="338">
        <v>66.442071018999997</v>
      </c>
      <c r="AI235" s="378">
        <v>152.19100589000001</v>
      </c>
      <c r="AJ235" s="338">
        <v>8.2819088214000001</v>
      </c>
      <c r="AK235" s="379">
        <v>6.2208987103000002</v>
      </c>
      <c r="AL235" s="472">
        <v>59</v>
      </c>
    </row>
    <row r="236" spans="1:38" x14ac:dyDescent="0.2">
      <c r="A236" s="380" t="s">
        <v>1144</v>
      </c>
      <c r="B236" s="373" t="s">
        <v>2131</v>
      </c>
      <c r="C236" s="374">
        <v>2.7438943562000002</v>
      </c>
      <c r="D236" s="73">
        <v>376</v>
      </c>
      <c r="E236" s="375">
        <v>4.4800000000000004</v>
      </c>
      <c r="F236" s="376">
        <v>13404.988417</v>
      </c>
      <c r="G236" s="338">
        <v>10536.537807000001</v>
      </c>
      <c r="H236" s="377">
        <v>2868.4506099</v>
      </c>
      <c r="I236" s="376">
        <v>1286.7231388</v>
      </c>
      <c r="J236" s="377">
        <v>50.265054964999997</v>
      </c>
      <c r="K236" s="376">
        <v>1531.6737691999999</v>
      </c>
      <c r="L236" s="377">
        <v>96.692978178000004</v>
      </c>
      <c r="M236" s="338">
        <v>698.26518093000004</v>
      </c>
      <c r="N236" s="376">
        <v>257.66680564000001</v>
      </c>
      <c r="O236" s="377">
        <v>44.584956601000002</v>
      </c>
      <c r="P236" s="376">
        <v>226.06222681</v>
      </c>
      <c r="Q236" s="377">
        <v>42.061005842999997</v>
      </c>
      <c r="R236" s="376">
        <v>213.98776427000001</v>
      </c>
      <c r="S236" s="377">
        <v>64.436906628000003</v>
      </c>
      <c r="T236" s="376">
        <v>146.73785215000001</v>
      </c>
      <c r="U236" s="377">
        <v>14.315537000000001</v>
      </c>
      <c r="V236" s="376">
        <v>1038.0395598</v>
      </c>
      <c r="W236" s="377">
        <v>278.23586154999998</v>
      </c>
      <c r="X236" s="376">
        <v>1306.5416832999999</v>
      </c>
      <c r="Y236" s="377">
        <v>259.31009717000001</v>
      </c>
      <c r="Z236" s="376">
        <v>9.0196699468000006</v>
      </c>
      <c r="AA236" s="377">
        <v>3.6566247340000002</v>
      </c>
      <c r="AB236" s="376">
        <v>324.45934851999999</v>
      </c>
      <c r="AC236" s="377">
        <v>450.27115115999999</v>
      </c>
      <c r="AD236" s="376">
        <v>1449.1030476999999</v>
      </c>
      <c r="AE236" s="377">
        <v>229.34292966000001</v>
      </c>
      <c r="AF236" s="338">
        <v>1457.5387800999999</v>
      </c>
      <c r="AG236" s="378">
        <v>969.56888838999998</v>
      </c>
      <c r="AH236" s="338">
        <v>369.82750041000003</v>
      </c>
      <c r="AI236" s="378">
        <v>525.63141163</v>
      </c>
      <c r="AJ236" s="338">
        <v>50.614058587999999</v>
      </c>
      <c r="AK236" s="379">
        <v>10.354627676</v>
      </c>
      <c r="AL236" s="472">
        <v>55</v>
      </c>
    </row>
    <row r="237" spans="1:38" x14ac:dyDescent="0.2">
      <c r="A237" s="380" t="s">
        <v>1145</v>
      </c>
      <c r="B237" s="373" t="s">
        <v>2132</v>
      </c>
      <c r="C237" s="374">
        <v>6.0044100582000004</v>
      </c>
      <c r="D237" s="73">
        <v>330</v>
      </c>
      <c r="E237" s="375">
        <v>8.41</v>
      </c>
      <c r="F237" s="376">
        <v>29333.872531000001</v>
      </c>
      <c r="G237" s="338">
        <v>23830.013128999999</v>
      </c>
      <c r="H237" s="377">
        <v>5503.8594026000001</v>
      </c>
      <c r="I237" s="376">
        <v>2260.3115466999998</v>
      </c>
      <c r="J237" s="377">
        <v>80.930485024000006</v>
      </c>
      <c r="K237" s="376">
        <v>3390.3155931000001</v>
      </c>
      <c r="L237" s="377">
        <v>194.14221463000001</v>
      </c>
      <c r="M237" s="338">
        <v>1275.1067283</v>
      </c>
      <c r="N237" s="376">
        <v>672.23402524999995</v>
      </c>
      <c r="O237" s="377">
        <v>103.15689439000001</v>
      </c>
      <c r="P237" s="376">
        <v>451.90385034000002</v>
      </c>
      <c r="Q237" s="377">
        <v>100.30148747</v>
      </c>
      <c r="R237" s="376">
        <v>640.92843010000001</v>
      </c>
      <c r="S237" s="377">
        <v>215.70209007</v>
      </c>
      <c r="T237" s="376">
        <v>299.31055364000002</v>
      </c>
      <c r="U237" s="377">
        <v>30.957460535999999</v>
      </c>
      <c r="V237" s="376">
        <v>3098.7621726000002</v>
      </c>
      <c r="W237" s="377">
        <v>809.40928337000003</v>
      </c>
      <c r="X237" s="376">
        <v>1480.3090714</v>
      </c>
      <c r="Y237" s="377">
        <v>291.50588779999998</v>
      </c>
      <c r="Z237" s="376">
        <v>2.1116726333</v>
      </c>
      <c r="AA237" s="377">
        <v>0.89014968179999998</v>
      </c>
      <c r="AB237" s="376">
        <v>437.34933433999998</v>
      </c>
      <c r="AC237" s="377">
        <v>753.75310891000004</v>
      </c>
      <c r="AD237" s="376">
        <v>5090.0497538</v>
      </c>
      <c r="AE237" s="377">
        <v>534.70269092000001</v>
      </c>
      <c r="AF237" s="338">
        <v>3508.5719359999998</v>
      </c>
      <c r="AG237" s="378">
        <v>1787.1191527000001</v>
      </c>
      <c r="AH237" s="338">
        <v>667.45329803000004</v>
      </c>
      <c r="AI237" s="378">
        <v>1087.4699576999999</v>
      </c>
      <c r="AJ237" s="338">
        <v>52.704816184999999</v>
      </c>
      <c r="AK237" s="379">
        <v>16.408885869999999</v>
      </c>
      <c r="AL237" s="472">
        <v>40</v>
      </c>
    </row>
    <row r="238" spans="1:38" x14ac:dyDescent="0.2">
      <c r="A238" s="380" t="s">
        <v>1146</v>
      </c>
      <c r="B238" s="373" t="s">
        <v>2133</v>
      </c>
      <c r="C238" s="374">
        <v>2.7475166843999999</v>
      </c>
      <c r="D238" s="73">
        <v>931</v>
      </c>
      <c r="E238" s="375">
        <v>1.93</v>
      </c>
      <c r="F238" s="376">
        <v>13422.684896000001</v>
      </c>
      <c r="G238" s="338">
        <v>11362.393646</v>
      </c>
      <c r="H238" s="377">
        <v>2060.2912502999998</v>
      </c>
      <c r="I238" s="376">
        <v>766.80418327999996</v>
      </c>
      <c r="J238" s="377">
        <v>28.106155786999999</v>
      </c>
      <c r="K238" s="376">
        <v>963.08823141000005</v>
      </c>
      <c r="L238" s="377">
        <v>61.116693380000001</v>
      </c>
      <c r="M238" s="338">
        <v>476.84941423999999</v>
      </c>
      <c r="N238" s="376">
        <v>107.06003920000001</v>
      </c>
      <c r="O238" s="377">
        <v>23.463913526999999</v>
      </c>
      <c r="P238" s="376">
        <v>250.07972189</v>
      </c>
      <c r="Q238" s="377">
        <v>110.6265612</v>
      </c>
      <c r="R238" s="376">
        <v>158.75902697000001</v>
      </c>
      <c r="S238" s="377">
        <v>89.516832884999999</v>
      </c>
      <c r="T238" s="376">
        <v>63.278197769000002</v>
      </c>
      <c r="U238" s="377">
        <v>8.8976828785999995</v>
      </c>
      <c r="V238" s="376">
        <v>372.35192013</v>
      </c>
      <c r="W238" s="377">
        <v>115.2775741</v>
      </c>
      <c r="X238" s="376">
        <v>1230.2950676999999</v>
      </c>
      <c r="Y238" s="377">
        <v>307.73309926000002</v>
      </c>
      <c r="Z238" s="376">
        <v>0.32457336199999998</v>
      </c>
      <c r="AA238" s="377">
        <v>0.15183093449999999</v>
      </c>
      <c r="AB238" s="376">
        <v>189.50656888</v>
      </c>
      <c r="AC238" s="377">
        <v>262.17729625999999</v>
      </c>
      <c r="AD238" s="376">
        <v>2578.6471114999999</v>
      </c>
      <c r="AE238" s="377">
        <v>271.95787208000002</v>
      </c>
      <c r="AF238" s="338">
        <v>3759.2132351</v>
      </c>
      <c r="AG238" s="378">
        <v>571.12583096000003</v>
      </c>
      <c r="AH238" s="338">
        <v>202.09923526</v>
      </c>
      <c r="AI238" s="378">
        <v>439.99108193000001</v>
      </c>
      <c r="AJ238" s="338">
        <v>9.9820989065999992</v>
      </c>
      <c r="AK238" s="379">
        <v>4.2038453071999999</v>
      </c>
      <c r="AL238" s="472">
        <v>40</v>
      </c>
    </row>
    <row r="239" spans="1:38" x14ac:dyDescent="0.2">
      <c r="A239" s="380" t="s">
        <v>1147</v>
      </c>
      <c r="B239" s="373" t="s">
        <v>1148</v>
      </c>
      <c r="C239" s="374">
        <v>1.1279065756</v>
      </c>
      <c r="D239" s="73">
        <v>4643</v>
      </c>
      <c r="E239" s="375">
        <v>1.22</v>
      </c>
      <c r="F239" s="376">
        <v>5510.2611903999996</v>
      </c>
      <c r="G239" s="338">
        <v>4279.2255414000001</v>
      </c>
      <c r="H239" s="377">
        <v>1231.0356489999999</v>
      </c>
      <c r="I239" s="376">
        <v>482.49904504</v>
      </c>
      <c r="J239" s="377">
        <v>19.213857360999999</v>
      </c>
      <c r="K239" s="376">
        <v>375.08019108000002</v>
      </c>
      <c r="L239" s="377">
        <v>31.099123079999998</v>
      </c>
      <c r="M239" s="338">
        <v>181.35394862000001</v>
      </c>
      <c r="N239" s="376">
        <v>24.144469978</v>
      </c>
      <c r="O239" s="377">
        <v>3.1645791392999998</v>
      </c>
      <c r="P239" s="376">
        <v>203.91285923000001</v>
      </c>
      <c r="Q239" s="377">
        <v>40.312985124000001</v>
      </c>
      <c r="R239" s="376">
        <v>25.139522639999999</v>
      </c>
      <c r="S239" s="377">
        <v>13.446919823</v>
      </c>
      <c r="T239" s="376">
        <v>30.769679894999999</v>
      </c>
      <c r="U239" s="377">
        <v>4.3032485360999999</v>
      </c>
      <c r="V239" s="376">
        <v>59.497393109000001</v>
      </c>
      <c r="W239" s="377">
        <v>14.798909503999999</v>
      </c>
      <c r="X239" s="376">
        <v>2398.3968608</v>
      </c>
      <c r="Y239" s="377">
        <v>573.44776998999998</v>
      </c>
      <c r="Z239" s="376">
        <v>0.52410796900000001</v>
      </c>
      <c r="AA239" s="377">
        <v>0.14415416759999999</v>
      </c>
      <c r="AB239" s="376">
        <v>84.060299740999994</v>
      </c>
      <c r="AC239" s="377">
        <v>110.30814581999999</v>
      </c>
      <c r="AD239" s="376">
        <v>22.773932742</v>
      </c>
      <c r="AE239" s="377">
        <v>2.9883227577000002</v>
      </c>
      <c r="AF239" s="338">
        <v>78.493046715000006</v>
      </c>
      <c r="AG239" s="378">
        <v>411.65679688</v>
      </c>
      <c r="AH239" s="338">
        <v>128.12641176</v>
      </c>
      <c r="AI239" s="378">
        <v>179.94397173999999</v>
      </c>
      <c r="AJ239" s="338">
        <v>7.0602018868999998</v>
      </c>
      <c r="AK239" s="379">
        <v>3.6004352274000002</v>
      </c>
      <c r="AL239" s="472">
        <v>161</v>
      </c>
    </row>
    <row r="240" spans="1:38" x14ac:dyDescent="0.2">
      <c r="A240" s="380" t="s">
        <v>1149</v>
      </c>
      <c r="B240" s="373" t="s">
        <v>1150</v>
      </c>
      <c r="C240" s="374">
        <v>8.0591387889000003</v>
      </c>
      <c r="D240" s="73">
        <v>330</v>
      </c>
      <c r="E240" s="375">
        <v>20.71</v>
      </c>
      <c r="F240" s="376">
        <v>39372.019507999998</v>
      </c>
      <c r="G240" s="338">
        <v>29997.314367999999</v>
      </c>
      <c r="H240" s="377">
        <v>9374.7051401999997</v>
      </c>
      <c r="I240" s="376">
        <v>4567.6722476000004</v>
      </c>
      <c r="J240" s="377">
        <v>174.77050946</v>
      </c>
      <c r="K240" s="376">
        <v>7626.0079110999995</v>
      </c>
      <c r="L240" s="377">
        <v>486.00508758000001</v>
      </c>
      <c r="M240" s="338">
        <v>2953.6840898</v>
      </c>
      <c r="N240" s="376">
        <v>1425.9951358999999</v>
      </c>
      <c r="O240" s="377">
        <v>146.47876724</v>
      </c>
      <c r="P240" s="376">
        <v>890.67744077999998</v>
      </c>
      <c r="Q240" s="377">
        <v>131.85008060000001</v>
      </c>
      <c r="R240" s="376">
        <v>1271.2114575999999</v>
      </c>
      <c r="S240" s="377">
        <v>371.66546958999999</v>
      </c>
      <c r="T240" s="376">
        <v>1299.4404609000001</v>
      </c>
      <c r="U240" s="377">
        <v>121.47264233</v>
      </c>
      <c r="V240" s="376">
        <v>4161.3483176</v>
      </c>
      <c r="W240" s="377">
        <v>1050.8102163999999</v>
      </c>
      <c r="X240" s="376">
        <v>2676.0186521000001</v>
      </c>
      <c r="Y240" s="377">
        <v>593.00735438000004</v>
      </c>
      <c r="Z240" s="376">
        <v>28.631519300000001</v>
      </c>
      <c r="AA240" s="377">
        <v>7.7448292393999996</v>
      </c>
      <c r="AB240" s="376">
        <v>1271.7761023</v>
      </c>
      <c r="AC240" s="377">
        <v>1591.7547201</v>
      </c>
      <c r="AD240" s="376">
        <v>160.03761464999999</v>
      </c>
      <c r="AE240" s="377">
        <v>32.561069875999998</v>
      </c>
      <c r="AF240" s="338">
        <v>204.85249268000001</v>
      </c>
      <c r="AG240" s="378">
        <v>3301.0207964000001</v>
      </c>
      <c r="AH240" s="338">
        <v>1490.6909462000001</v>
      </c>
      <c r="AI240" s="378">
        <v>1184.1639806000001</v>
      </c>
      <c r="AJ240" s="338">
        <v>106.47488663999999</v>
      </c>
      <c r="AK240" s="379">
        <v>44.194709209000003</v>
      </c>
      <c r="AL240" s="472">
        <v>99</v>
      </c>
    </row>
    <row r="241" spans="1:38" x14ac:dyDescent="0.2">
      <c r="A241" s="380" t="s">
        <v>1151</v>
      </c>
      <c r="B241" s="373" t="s">
        <v>1152</v>
      </c>
      <c r="C241" s="374">
        <v>3.3533115789000001</v>
      </c>
      <c r="D241" s="73">
        <v>626</v>
      </c>
      <c r="E241" s="375">
        <v>9.6199999999999992</v>
      </c>
      <c r="F241" s="376">
        <v>16382.227972000001</v>
      </c>
      <c r="G241" s="338">
        <v>12608.492496999999</v>
      </c>
      <c r="H241" s="377">
        <v>3773.7354752000001</v>
      </c>
      <c r="I241" s="376">
        <v>2170.0059993</v>
      </c>
      <c r="J241" s="377">
        <v>84.552346275999994</v>
      </c>
      <c r="K241" s="376">
        <v>3482.8648647</v>
      </c>
      <c r="L241" s="377">
        <v>241.4276328</v>
      </c>
      <c r="M241" s="338">
        <v>1383.4621936000001</v>
      </c>
      <c r="N241" s="376">
        <v>422.56941139000003</v>
      </c>
      <c r="O241" s="377">
        <v>46.421364572000002</v>
      </c>
      <c r="P241" s="376">
        <v>259.40895760000001</v>
      </c>
      <c r="Q241" s="377">
        <v>40.444936441999999</v>
      </c>
      <c r="R241" s="376">
        <v>421.93823902999998</v>
      </c>
      <c r="S241" s="377">
        <v>139.97182434000001</v>
      </c>
      <c r="T241" s="376">
        <v>577.26627652000002</v>
      </c>
      <c r="U241" s="377">
        <v>59.765781269999998</v>
      </c>
      <c r="V241" s="376">
        <v>576.21880199999998</v>
      </c>
      <c r="W241" s="377">
        <v>138.84955902999999</v>
      </c>
      <c r="X241" s="376">
        <v>1798.6484198000001</v>
      </c>
      <c r="Y241" s="377">
        <v>380.48868418000001</v>
      </c>
      <c r="Z241" s="376">
        <v>17.587513506000001</v>
      </c>
      <c r="AA241" s="377">
        <v>5.6007631134000002</v>
      </c>
      <c r="AB241" s="376">
        <v>655.62517242000001</v>
      </c>
      <c r="AC241" s="377">
        <v>744.71363981000002</v>
      </c>
      <c r="AD241" s="376">
        <v>105.32023581</v>
      </c>
      <c r="AE241" s="377">
        <v>14.837578634</v>
      </c>
      <c r="AF241" s="338">
        <v>157.26915615999999</v>
      </c>
      <c r="AG241" s="378">
        <v>1394.2531759999999</v>
      </c>
      <c r="AH241" s="338">
        <v>528.63884027999995</v>
      </c>
      <c r="AI241" s="378">
        <v>473.19580771</v>
      </c>
      <c r="AJ241" s="338">
        <v>44.780645882999998</v>
      </c>
      <c r="AK241" s="379">
        <v>16.100150358</v>
      </c>
      <c r="AL241" s="472">
        <v>114</v>
      </c>
    </row>
    <row r="242" spans="1:38" x14ac:dyDescent="0.2">
      <c r="A242" s="380" t="s">
        <v>1153</v>
      </c>
      <c r="B242" s="373" t="s">
        <v>1154</v>
      </c>
      <c r="C242" s="374">
        <v>1.6271322186999999</v>
      </c>
      <c r="D242" s="73">
        <v>1018</v>
      </c>
      <c r="E242" s="375">
        <v>2.68</v>
      </c>
      <c r="F242" s="376">
        <v>7949.1721304000002</v>
      </c>
      <c r="G242" s="338">
        <v>6145.6236780999998</v>
      </c>
      <c r="H242" s="377">
        <v>1803.5484523</v>
      </c>
      <c r="I242" s="376">
        <v>718.66826643000002</v>
      </c>
      <c r="J242" s="377">
        <v>31.498644604999999</v>
      </c>
      <c r="K242" s="376">
        <v>1097.6044164</v>
      </c>
      <c r="L242" s="377">
        <v>81.390953815000003</v>
      </c>
      <c r="M242" s="338">
        <v>441.21672913999998</v>
      </c>
      <c r="N242" s="376">
        <v>229.87931878000001</v>
      </c>
      <c r="O242" s="377">
        <v>20.594487488999999</v>
      </c>
      <c r="P242" s="376">
        <v>285.61510663000001</v>
      </c>
      <c r="Q242" s="377">
        <v>52.021837368</v>
      </c>
      <c r="R242" s="376">
        <v>114.33074584000001</v>
      </c>
      <c r="S242" s="377">
        <v>42.008411918</v>
      </c>
      <c r="T242" s="376">
        <v>164.75755953999999</v>
      </c>
      <c r="U242" s="377">
        <v>14.991092889000001</v>
      </c>
      <c r="V242" s="376">
        <v>69.068554822999999</v>
      </c>
      <c r="W242" s="377">
        <v>20.004152709</v>
      </c>
      <c r="X242" s="376">
        <v>2126.9843000999999</v>
      </c>
      <c r="Y242" s="377">
        <v>466.263215</v>
      </c>
      <c r="Z242" s="376">
        <v>5.1338457808999998</v>
      </c>
      <c r="AA242" s="377">
        <v>1.9288362937000001</v>
      </c>
      <c r="AB242" s="376">
        <v>200.57093173000001</v>
      </c>
      <c r="AC242" s="377">
        <v>259.79498272000001</v>
      </c>
      <c r="AD242" s="376">
        <v>86.385809054000006</v>
      </c>
      <c r="AE242" s="377">
        <v>18.087363577000001</v>
      </c>
      <c r="AF242" s="338">
        <v>271.93340053999998</v>
      </c>
      <c r="AG242" s="378">
        <v>612.49363742000003</v>
      </c>
      <c r="AH242" s="338">
        <v>221.9574428</v>
      </c>
      <c r="AI242" s="378">
        <v>279.85711465999998</v>
      </c>
      <c r="AJ242" s="338">
        <v>8.2491726237999998</v>
      </c>
      <c r="AK242" s="379">
        <v>5.8817996954999998</v>
      </c>
      <c r="AL242" s="472">
        <v>115</v>
      </c>
    </row>
    <row r="243" spans="1:38" x14ac:dyDescent="0.2">
      <c r="A243" s="380" t="s">
        <v>1155</v>
      </c>
      <c r="B243" s="373" t="s">
        <v>1156</v>
      </c>
      <c r="C243" s="374">
        <v>91.586216596</v>
      </c>
      <c r="D243" s="73">
        <v>86</v>
      </c>
      <c r="E243" s="375">
        <v>59.42</v>
      </c>
      <c r="F243" s="376">
        <v>447434.19873</v>
      </c>
      <c r="G243" s="338">
        <v>378898.09863000002</v>
      </c>
      <c r="H243" s="377">
        <v>68536.100103999997</v>
      </c>
      <c r="I243" s="376">
        <v>24525.958548999999</v>
      </c>
      <c r="J243" s="377">
        <v>1920.6774585000001</v>
      </c>
      <c r="K243" s="376">
        <v>26104.942271</v>
      </c>
      <c r="L243" s="377">
        <v>1467.2258549000001</v>
      </c>
      <c r="M243" s="338">
        <v>11777.715077000001</v>
      </c>
      <c r="N243" s="376">
        <v>18462.481996999999</v>
      </c>
      <c r="O243" s="377">
        <v>2613.6670153</v>
      </c>
      <c r="P243" s="376">
        <v>4610.0186364000001</v>
      </c>
      <c r="Q243" s="377">
        <v>836.00033685000005</v>
      </c>
      <c r="R243" s="376">
        <v>8911.0903777999993</v>
      </c>
      <c r="S243" s="377">
        <v>2803.9504130999999</v>
      </c>
      <c r="T243" s="376">
        <v>6897.8282479</v>
      </c>
      <c r="U243" s="377">
        <v>493.49518777999998</v>
      </c>
      <c r="V243" s="376">
        <v>107797.27511</v>
      </c>
      <c r="W243" s="377">
        <v>22952.397374</v>
      </c>
      <c r="X243" s="376">
        <v>50211.986238999998</v>
      </c>
      <c r="Y243" s="377">
        <v>6406.8212958000004</v>
      </c>
      <c r="Z243" s="376">
        <v>0</v>
      </c>
      <c r="AA243" s="377">
        <v>0</v>
      </c>
      <c r="AB243" s="376">
        <v>7177.3359759000004</v>
      </c>
      <c r="AC243" s="377">
        <v>10045.930936000001</v>
      </c>
      <c r="AD243" s="376">
        <v>2890.6490193</v>
      </c>
      <c r="AE243" s="377">
        <v>213.26438340000001</v>
      </c>
      <c r="AF243" s="338">
        <v>98476.236472000004</v>
      </c>
      <c r="AG243" s="378">
        <v>16315.017012</v>
      </c>
      <c r="AH243" s="338">
        <v>5832.4081464999999</v>
      </c>
      <c r="AI243" s="378">
        <v>6705.4631944000002</v>
      </c>
      <c r="AJ243" s="338">
        <v>973.67934629000001</v>
      </c>
      <c r="AK243" s="379">
        <v>10.682803128</v>
      </c>
      <c r="AL243" s="472">
        <v>7</v>
      </c>
    </row>
    <row r="244" spans="1:38" x14ac:dyDescent="0.2">
      <c r="A244" s="380" t="s">
        <v>1157</v>
      </c>
      <c r="B244" s="373" t="s">
        <v>1158</v>
      </c>
      <c r="C244" s="374">
        <v>38.735007203000002</v>
      </c>
      <c r="D244" s="73">
        <v>104</v>
      </c>
      <c r="E244" s="375">
        <v>32.32</v>
      </c>
      <c r="F244" s="376">
        <v>189235.53734000001</v>
      </c>
      <c r="G244" s="338">
        <v>154890.84471</v>
      </c>
      <c r="H244" s="377">
        <v>34344.692630999998</v>
      </c>
      <c r="I244" s="376">
        <v>11547.042888</v>
      </c>
      <c r="J244" s="377">
        <v>1018.0425449000001</v>
      </c>
      <c r="K244" s="376">
        <v>14327.987326</v>
      </c>
      <c r="L244" s="377">
        <v>764.21304382000005</v>
      </c>
      <c r="M244" s="338">
        <v>5953.6616903000004</v>
      </c>
      <c r="N244" s="376">
        <v>12122.869057</v>
      </c>
      <c r="O244" s="377">
        <v>1211.6683278999999</v>
      </c>
      <c r="P244" s="376">
        <v>2213.2157699999998</v>
      </c>
      <c r="Q244" s="377">
        <v>352.46518261</v>
      </c>
      <c r="R244" s="376">
        <v>4237.7703904</v>
      </c>
      <c r="S244" s="377">
        <v>1498.7320248999999</v>
      </c>
      <c r="T244" s="376">
        <v>13734.968553000001</v>
      </c>
      <c r="U244" s="377">
        <v>387.09231720999998</v>
      </c>
      <c r="V244" s="376">
        <v>49122.705032999998</v>
      </c>
      <c r="W244" s="377">
        <v>9247.4411973999995</v>
      </c>
      <c r="X244" s="376">
        <v>20882.182373</v>
      </c>
      <c r="Y244" s="377">
        <v>4331.1757029</v>
      </c>
      <c r="Z244" s="376">
        <v>0</v>
      </c>
      <c r="AA244" s="377">
        <v>0</v>
      </c>
      <c r="AB244" s="376">
        <v>4374.7507146999997</v>
      </c>
      <c r="AC244" s="377">
        <v>4534.4986624000003</v>
      </c>
      <c r="AD244" s="376">
        <v>1705.6995777</v>
      </c>
      <c r="AE244" s="377">
        <v>296.57600903000002</v>
      </c>
      <c r="AF244" s="338">
        <v>6232.1852532000003</v>
      </c>
      <c r="AG244" s="378">
        <v>10159.727430000001</v>
      </c>
      <c r="AH244" s="338">
        <v>3877.1122510999999</v>
      </c>
      <c r="AI244" s="378">
        <v>4167.9029311000004</v>
      </c>
      <c r="AJ244" s="338">
        <v>930.82500388000005</v>
      </c>
      <c r="AK244" s="379">
        <v>3.0260883654000001</v>
      </c>
      <c r="AL244" s="472">
        <v>5</v>
      </c>
    </row>
    <row r="245" spans="1:38" x14ac:dyDescent="0.2">
      <c r="A245" s="380" t="s">
        <v>1159</v>
      </c>
      <c r="B245" s="373" t="s">
        <v>2134</v>
      </c>
      <c r="C245" s="374">
        <v>3.8310228456000002</v>
      </c>
      <c r="D245" s="73">
        <v>1767</v>
      </c>
      <c r="E245" s="375">
        <v>5.84</v>
      </c>
      <c r="F245" s="376">
        <v>18716.032836999999</v>
      </c>
      <c r="G245" s="338">
        <v>14844.712047999999</v>
      </c>
      <c r="H245" s="377">
        <v>3871.3207898000001</v>
      </c>
      <c r="I245" s="376">
        <v>1599.2605539000001</v>
      </c>
      <c r="J245" s="377">
        <v>56.962919374999998</v>
      </c>
      <c r="K245" s="376">
        <v>1674.9549351000001</v>
      </c>
      <c r="L245" s="377">
        <v>105.87401262</v>
      </c>
      <c r="M245" s="338">
        <v>825.53305810999996</v>
      </c>
      <c r="N245" s="376">
        <v>428.01313298999997</v>
      </c>
      <c r="O245" s="377">
        <v>60.794304687999997</v>
      </c>
      <c r="P245" s="376">
        <v>367.00876598999997</v>
      </c>
      <c r="Q245" s="377">
        <v>60.999100102</v>
      </c>
      <c r="R245" s="376">
        <v>307.66144244999998</v>
      </c>
      <c r="S245" s="377">
        <v>103.04776429</v>
      </c>
      <c r="T245" s="376">
        <v>241.19230253999999</v>
      </c>
      <c r="U245" s="377">
        <v>26.082131904000001</v>
      </c>
      <c r="V245" s="376">
        <v>2566.4704188999999</v>
      </c>
      <c r="W245" s="377">
        <v>722.31215617999999</v>
      </c>
      <c r="X245" s="376">
        <v>561.34810985000001</v>
      </c>
      <c r="Y245" s="377">
        <v>111.28336777</v>
      </c>
      <c r="Z245" s="376">
        <v>20.930494190000001</v>
      </c>
      <c r="AA245" s="377">
        <v>7.5892793447000004</v>
      </c>
      <c r="AB245" s="376">
        <v>407.84478109000003</v>
      </c>
      <c r="AC245" s="377">
        <v>498.55248700999999</v>
      </c>
      <c r="AD245" s="376">
        <v>3332.9301633</v>
      </c>
      <c r="AE245" s="377">
        <v>489.92892900999999</v>
      </c>
      <c r="AF245" s="338">
        <v>1592.8311819999999</v>
      </c>
      <c r="AG245" s="378">
        <v>1271.6247989000001</v>
      </c>
      <c r="AH245" s="338">
        <v>457.70651921000001</v>
      </c>
      <c r="AI245" s="378">
        <v>742.84931416999996</v>
      </c>
      <c r="AJ245" s="338">
        <v>56.696279508000003</v>
      </c>
      <c r="AK245" s="379">
        <v>17.750132848</v>
      </c>
      <c r="AL245" s="472">
        <v>70</v>
      </c>
    </row>
    <row r="246" spans="1:38" x14ac:dyDescent="0.2">
      <c r="A246" s="380" t="s">
        <v>1160</v>
      </c>
      <c r="B246" s="373" t="s">
        <v>2135</v>
      </c>
      <c r="C246" s="374">
        <v>1.7499444918</v>
      </c>
      <c r="D246" s="73">
        <v>12058</v>
      </c>
      <c r="E246" s="375">
        <v>1.56</v>
      </c>
      <c r="F246" s="376">
        <v>8549.1577292999991</v>
      </c>
      <c r="G246" s="338">
        <v>7107.4105362999999</v>
      </c>
      <c r="H246" s="377">
        <v>1441.7471929999999</v>
      </c>
      <c r="I246" s="376">
        <v>498.69725449999999</v>
      </c>
      <c r="J246" s="377">
        <v>16.766071138000001</v>
      </c>
      <c r="K246" s="376">
        <v>439.12194796</v>
      </c>
      <c r="L246" s="377">
        <v>30.682365543</v>
      </c>
      <c r="M246" s="338">
        <v>278.75734672999999</v>
      </c>
      <c r="N246" s="376">
        <v>66.888970454000003</v>
      </c>
      <c r="O246" s="377">
        <v>12.509151528</v>
      </c>
      <c r="P246" s="376">
        <v>123.54522205000001</v>
      </c>
      <c r="Q246" s="377">
        <v>20.481993531000001</v>
      </c>
      <c r="R246" s="376">
        <v>81.558093795000005</v>
      </c>
      <c r="S246" s="377">
        <v>35.233038344999997</v>
      </c>
      <c r="T246" s="376">
        <v>61.220307046000002</v>
      </c>
      <c r="U246" s="377">
        <v>8.0443156478999995</v>
      </c>
      <c r="V246" s="376">
        <v>421.43026952000002</v>
      </c>
      <c r="W246" s="377">
        <v>131.79802151999999</v>
      </c>
      <c r="X246" s="376">
        <v>457.71829122000003</v>
      </c>
      <c r="Y246" s="377">
        <v>92.253095912999996</v>
      </c>
      <c r="Z246" s="376">
        <v>4.3237094277999999</v>
      </c>
      <c r="AA246" s="377">
        <v>2.4887613995</v>
      </c>
      <c r="AB246" s="376">
        <v>201.51912576999999</v>
      </c>
      <c r="AC246" s="377">
        <v>148.17816624</v>
      </c>
      <c r="AD246" s="376">
        <v>2739.2503032</v>
      </c>
      <c r="AE246" s="377">
        <v>397.03194893</v>
      </c>
      <c r="AF246" s="338">
        <v>1314.1037042</v>
      </c>
      <c r="AG246" s="378">
        <v>496.41616477999997</v>
      </c>
      <c r="AH246" s="338">
        <v>141.12208176999999</v>
      </c>
      <c r="AI246" s="378">
        <v>307.91787699999998</v>
      </c>
      <c r="AJ246" s="338">
        <v>13.632675299000001</v>
      </c>
      <c r="AK246" s="379">
        <v>6.4674549095999998</v>
      </c>
      <c r="AL246" s="472">
        <v>71</v>
      </c>
    </row>
    <row r="247" spans="1:38" x14ac:dyDescent="0.2">
      <c r="A247" s="380" t="s">
        <v>1161</v>
      </c>
      <c r="B247" s="373" t="s">
        <v>1162</v>
      </c>
      <c r="C247" s="374">
        <v>10.061483904999999</v>
      </c>
      <c r="D247" s="73">
        <v>302</v>
      </c>
      <c r="E247" s="375">
        <v>13.49</v>
      </c>
      <c r="F247" s="376">
        <v>49154.252204999997</v>
      </c>
      <c r="G247" s="338">
        <v>38502.981154000001</v>
      </c>
      <c r="H247" s="377">
        <v>10651.271051</v>
      </c>
      <c r="I247" s="376">
        <v>3387.3235500999999</v>
      </c>
      <c r="J247" s="377">
        <v>143.75849613</v>
      </c>
      <c r="K247" s="376">
        <v>3022.1613143</v>
      </c>
      <c r="L247" s="377">
        <v>198.82266447000001</v>
      </c>
      <c r="M247" s="338">
        <v>1585.1995506999999</v>
      </c>
      <c r="N247" s="376">
        <v>2003.4250744000001</v>
      </c>
      <c r="O247" s="377">
        <v>300.51057993000001</v>
      </c>
      <c r="P247" s="376">
        <v>1020.2509537</v>
      </c>
      <c r="Q247" s="377">
        <v>168.42078479</v>
      </c>
      <c r="R247" s="376">
        <v>1561.4345271</v>
      </c>
      <c r="S247" s="377">
        <v>388.71115242000002</v>
      </c>
      <c r="T247" s="376">
        <v>1068.8383114999999</v>
      </c>
      <c r="U247" s="377">
        <v>79.899194444000003</v>
      </c>
      <c r="V247" s="376">
        <v>19922.614021000001</v>
      </c>
      <c r="W247" s="377">
        <v>4431.3910732000004</v>
      </c>
      <c r="X247" s="376">
        <v>569.70316978999995</v>
      </c>
      <c r="Y247" s="377">
        <v>109.823545</v>
      </c>
      <c r="Z247" s="376">
        <v>19.103613244999998</v>
      </c>
      <c r="AA247" s="377">
        <v>2.9901347681999999</v>
      </c>
      <c r="AB247" s="376">
        <v>573.67589021000003</v>
      </c>
      <c r="AC247" s="377">
        <v>939.67972946999998</v>
      </c>
      <c r="AD247" s="376">
        <v>348.67114623999998</v>
      </c>
      <c r="AE247" s="377">
        <v>65.046835353999995</v>
      </c>
      <c r="AF247" s="338">
        <v>142.45176982999999</v>
      </c>
      <c r="AG247" s="378">
        <v>4183.5667998999998</v>
      </c>
      <c r="AH247" s="338">
        <v>1102.4092313000001</v>
      </c>
      <c r="AI247" s="378">
        <v>1604.2635362999999</v>
      </c>
      <c r="AJ247" s="338">
        <v>167.68386158000001</v>
      </c>
      <c r="AK247" s="379">
        <v>42.421693916999999</v>
      </c>
      <c r="AL247" s="472">
        <v>76</v>
      </c>
    </row>
    <row r="248" spans="1:38" x14ac:dyDescent="0.2">
      <c r="A248" s="380" t="s">
        <v>1163</v>
      </c>
      <c r="B248" s="373" t="s">
        <v>1164</v>
      </c>
      <c r="C248" s="374">
        <v>4.4346911727</v>
      </c>
      <c r="D248" s="73">
        <v>375</v>
      </c>
      <c r="E248" s="375">
        <v>4.2300000000000004</v>
      </c>
      <c r="F248" s="376">
        <v>21665.186806999998</v>
      </c>
      <c r="G248" s="338">
        <v>16970.407081000001</v>
      </c>
      <c r="H248" s="377">
        <v>4694.7797260999996</v>
      </c>
      <c r="I248" s="376">
        <v>1011.279796</v>
      </c>
      <c r="J248" s="377">
        <v>45.964641284999999</v>
      </c>
      <c r="K248" s="376">
        <v>550.20037235999996</v>
      </c>
      <c r="L248" s="377">
        <v>39.370304060999999</v>
      </c>
      <c r="M248" s="338">
        <v>379.23956178999998</v>
      </c>
      <c r="N248" s="376">
        <v>894.83144832999994</v>
      </c>
      <c r="O248" s="377">
        <v>110.67067714</v>
      </c>
      <c r="P248" s="376">
        <v>434.79079889000002</v>
      </c>
      <c r="Q248" s="377">
        <v>80.064883199999997</v>
      </c>
      <c r="R248" s="376">
        <v>496.18744249999997</v>
      </c>
      <c r="S248" s="377">
        <v>128.53217065999999</v>
      </c>
      <c r="T248" s="376">
        <v>186.23676902</v>
      </c>
      <c r="U248" s="377">
        <v>17.590434226999999</v>
      </c>
      <c r="V248" s="376">
        <v>10048.390168</v>
      </c>
      <c r="W248" s="377">
        <v>2361.2630967</v>
      </c>
      <c r="X248" s="376">
        <v>298.20818258999998</v>
      </c>
      <c r="Y248" s="377">
        <v>53.213052445000002</v>
      </c>
      <c r="Z248" s="376">
        <v>4.6567664000000004</v>
      </c>
      <c r="AA248" s="377">
        <v>1.7559343999999999</v>
      </c>
      <c r="AB248" s="376">
        <v>149.24749242999999</v>
      </c>
      <c r="AC248" s="377">
        <v>251.91557105000001</v>
      </c>
      <c r="AD248" s="376">
        <v>377.68019283000001</v>
      </c>
      <c r="AE248" s="377">
        <v>66.016503783999994</v>
      </c>
      <c r="AF248" s="338">
        <v>40.648595444999998</v>
      </c>
      <c r="AG248" s="378">
        <v>2019.8350264999999</v>
      </c>
      <c r="AH248" s="338">
        <v>432.41790183000001</v>
      </c>
      <c r="AI248" s="378">
        <v>759.56715902999997</v>
      </c>
      <c r="AJ248" s="338">
        <v>410.03295414000002</v>
      </c>
      <c r="AK248" s="379">
        <v>15.378909520000001</v>
      </c>
      <c r="AL248" s="472">
        <v>77</v>
      </c>
    </row>
    <row r="249" spans="1:38" x14ac:dyDescent="0.2">
      <c r="A249" s="380" t="s">
        <v>1165</v>
      </c>
      <c r="B249" s="373" t="s">
        <v>2136</v>
      </c>
      <c r="C249" s="374">
        <v>3.2701455922</v>
      </c>
      <c r="D249" s="73">
        <v>1863</v>
      </c>
      <c r="E249" s="375">
        <v>7.05</v>
      </c>
      <c r="F249" s="376">
        <v>15975.929862999999</v>
      </c>
      <c r="G249" s="338">
        <v>12200.839877</v>
      </c>
      <c r="H249" s="377">
        <v>3775.0899857999998</v>
      </c>
      <c r="I249" s="376">
        <v>2039.1870799000001</v>
      </c>
      <c r="J249" s="377">
        <v>67.039552213999997</v>
      </c>
      <c r="K249" s="376">
        <v>2118.9405671</v>
      </c>
      <c r="L249" s="377">
        <v>130.27204280000001</v>
      </c>
      <c r="M249" s="338">
        <v>997.66057949000003</v>
      </c>
      <c r="N249" s="376">
        <v>509.60326803999999</v>
      </c>
      <c r="O249" s="377">
        <v>64.335688293000004</v>
      </c>
      <c r="P249" s="376">
        <v>399.32691964000003</v>
      </c>
      <c r="Q249" s="377">
        <v>61.093139532000002</v>
      </c>
      <c r="R249" s="376">
        <v>355.04072165999997</v>
      </c>
      <c r="S249" s="377">
        <v>86.241604758999998</v>
      </c>
      <c r="T249" s="376">
        <v>283.04395060000002</v>
      </c>
      <c r="U249" s="377">
        <v>29.296653430999999</v>
      </c>
      <c r="V249" s="376">
        <v>2482.2837743999999</v>
      </c>
      <c r="W249" s="377">
        <v>790.10727679000001</v>
      </c>
      <c r="X249" s="376">
        <v>197.94993923000001</v>
      </c>
      <c r="Y249" s="377">
        <v>41.582135209</v>
      </c>
      <c r="Z249" s="376">
        <v>15.261908002</v>
      </c>
      <c r="AA249" s="377">
        <v>5.4464285582</v>
      </c>
      <c r="AB249" s="376">
        <v>445.15635617999999</v>
      </c>
      <c r="AC249" s="377">
        <v>583.23119386999997</v>
      </c>
      <c r="AD249" s="376">
        <v>1221.1189646</v>
      </c>
      <c r="AE249" s="377">
        <v>224.88672177999999</v>
      </c>
      <c r="AF249" s="338">
        <v>112.70712475000001</v>
      </c>
      <c r="AG249" s="378">
        <v>1219.2574520999999</v>
      </c>
      <c r="AH249" s="338">
        <v>518.50405722999994</v>
      </c>
      <c r="AI249" s="378">
        <v>617.23818265</v>
      </c>
      <c r="AJ249" s="338">
        <v>332.86360523000002</v>
      </c>
      <c r="AK249" s="379">
        <v>27.252975205999999</v>
      </c>
      <c r="AL249" s="472">
        <v>72</v>
      </c>
    </row>
    <row r="250" spans="1:38" x14ac:dyDescent="0.2">
      <c r="A250" s="380" t="s">
        <v>1166</v>
      </c>
      <c r="B250" s="373" t="s">
        <v>2137</v>
      </c>
      <c r="C250" s="374">
        <v>1.6503381160999999</v>
      </c>
      <c r="D250" s="73">
        <v>6413</v>
      </c>
      <c r="E250" s="375">
        <v>3.27</v>
      </c>
      <c r="F250" s="376">
        <v>8062.5419419</v>
      </c>
      <c r="G250" s="338">
        <v>6156.5327318</v>
      </c>
      <c r="H250" s="377">
        <v>1906.0092102000001</v>
      </c>
      <c r="I250" s="376">
        <v>936.22405225</v>
      </c>
      <c r="J250" s="377">
        <v>33.714596147999998</v>
      </c>
      <c r="K250" s="376">
        <v>740.8545173</v>
      </c>
      <c r="L250" s="377">
        <v>51.585502382999998</v>
      </c>
      <c r="M250" s="338">
        <v>436.31145242000002</v>
      </c>
      <c r="N250" s="376">
        <v>174.05002927999999</v>
      </c>
      <c r="O250" s="377">
        <v>24.918926517999999</v>
      </c>
      <c r="P250" s="376">
        <v>142.44215689999999</v>
      </c>
      <c r="Q250" s="377">
        <v>22.534581494000001</v>
      </c>
      <c r="R250" s="376">
        <v>118.51108467</v>
      </c>
      <c r="S250" s="377">
        <v>26.480171195</v>
      </c>
      <c r="T250" s="376">
        <v>120.27693662999999</v>
      </c>
      <c r="U250" s="377">
        <v>13.677467007000001</v>
      </c>
      <c r="V250" s="376">
        <v>1221.9314635999999</v>
      </c>
      <c r="W250" s="377">
        <v>413.43332629999998</v>
      </c>
      <c r="X250" s="376">
        <v>180.76417072999999</v>
      </c>
      <c r="Y250" s="377">
        <v>38.569003023999997</v>
      </c>
      <c r="Z250" s="376">
        <v>14.155705019999999</v>
      </c>
      <c r="AA250" s="377">
        <v>6.0835127656000001</v>
      </c>
      <c r="AB250" s="376">
        <v>256.97555204999998</v>
      </c>
      <c r="AC250" s="377">
        <v>250.26220261</v>
      </c>
      <c r="AD250" s="376">
        <v>1122.8033487</v>
      </c>
      <c r="AE250" s="377">
        <v>214.209915</v>
      </c>
      <c r="AF250" s="338">
        <v>80.898501155999995</v>
      </c>
      <c r="AG250" s="378">
        <v>651.78235141000005</v>
      </c>
      <c r="AH250" s="338">
        <v>240.19221981999999</v>
      </c>
      <c r="AI250" s="378">
        <v>324.82308595000001</v>
      </c>
      <c r="AJ250" s="338">
        <v>187.86889707</v>
      </c>
      <c r="AK250" s="379">
        <v>16.207212568999999</v>
      </c>
      <c r="AL250" s="472">
        <v>77</v>
      </c>
    </row>
    <row r="251" spans="1:38" x14ac:dyDescent="0.2">
      <c r="A251" s="380" t="s">
        <v>1167</v>
      </c>
      <c r="B251" s="373" t="s">
        <v>2138</v>
      </c>
      <c r="C251" s="374">
        <v>2.6738573131000001</v>
      </c>
      <c r="D251" s="73">
        <v>6247</v>
      </c>
      <c r="E251" s="375">
        <v>6.02</v>
      </c>
      <c r="F251" s="376">
        <v>13062.830291</v>
      </c>
      <c r="G251" s="338">
        <v>9895.8039554000006</v>
      </c>
      <c r="H251" s="377">
        <v>3167.0263358000002</v>
      </c>
      <c r="I251" s="376">
        <v>1643.3852244</v>
      </c>
      <c r="J251" s="377">
        <v>57.021128939999997</v>
      </c>
      <c r="K251" s="376">
        <v>1764.9081907</v>
      </c>
      <c r="L251" s="377">
        <v>112.18719328</v>
      </c>
      <c r="M251" s="338">
        <v>867.83824792999997</v>
      </c>
      <c r="N251" s="376">
        <v>366.05404699000002</v>
      </c>
      <c r="O251" s="377">
        <v>54.230756204000002</v>
      </c>
      <c r="P251" s="376">
        <v>348.25610570999999</v>
      </c>
      <c r="Q251" s="377">
        <v>59.715048420999999</v>
      </c>
      <c r="R251" s="376">
        <v>272.60252903000003</v>
      </c>
      <c r="S251" s="377">
        <v>70.730672658000003</v>
      </c>
      <c r="T251" s="376">
        <v>229.04808482000001</v>
      </c>
      <c r="U251" s="377">
        <v>22.994079858999999</v>
      </c>
      <c r="V251" s="376">
        <v>1671.9611597000001</v>
      </c>
      <c r="W251" s="377">
        <v>525.18639059999998</v>
      </c>
      <c r="X251" s="376">
        <v>252.91525422000001</v>
      </c>
      <c r="Y251" s="377">
        <v>54.688650782000003</v>
      </c>
      <c r="Z251" s="376">
        <v>15.658268938999999</v>
      </c>
      <c r="AA251" s="377">
        <v>6.5591820439999999</v>
      </c>
      <c r="AB251" s="376">
        <v>359.85826157000002</v>
      </c>
      <c r="AC251" s="377">
        <v>511.37569295999998</v>
      </c>
      <c r="AD251" s="376">
        <v>1305.7205214000001</v>
      </c>
      <c r="AE251" s="377">
        <v>223.96867965999999</v>
      </c>
      <c r="AF251" s="338">
        <v>109.69644275</v>
      </c>
      <c r="AG251" s="378">
        <v>1006.9139394</v>
      </c>
      <c r="AH251" s="338">
        <v>442.99766151</v>
      </c>
      <c r="AI251" s="378">
        <v>540.88046501999997</v>
      </c>
      <c r="AJ251" s="338">
        <v>145.73823232000001</v>
      </c>
      <c r="AK251" s="379">
        <v>19.740179438999998</v>
      </c>
      <c r="AL251" s="472">
        <v>77</v>
      </c>
    </row>
    <row r="252" spans="1:38" x14ac:dyDescent="0.2">
      <c r="A252" s="380" t="s">
        <v>1168</v>
      </c>
      <c r="B252" s="373" t="s">
        <v>2139</v>
      </c>
      <c r="C252" s="374">
        <v>0.92806392240000002</v>
      </c>
      <c r="D252" s="73">
        <v>26216</v>
      </c>
      <c r="E252" s="375">
        <v>1.63</v>
      </c>
      <c r="F252" s="376">
        <v>4533.9523012</v>
      </c>
      <c r="G252" s="338">
        <v>3569.1788121</v>
      </c>
      <c r="H252" s="377">
        <v>964.77348911000001</v>
      </c>
      <c r="I252" s="376">
        <v>407.10070296999999</v>
      </c>
      <c r="J252" s="377">
        <v>12.834693403999999</v>
      </c>
      <c r="K252" s="376">
        <v>321.89702388000001</v>
      </c>
      <c r="L252" s="377">
        <v>22.792410915000001</v>
      </c>
      <c r="M252" s="338">
        <v>207.71768157</v>
      </c>
      <c r="N252" s="376">
        <v>54.458615569999999</v>
      </c>
      <c r="O252" s="377">
        <v>10.097526598</v>
      </c>
      <c r="P252" s="376">
        <v>131.76385657</v>
      </c>
      <c r="Q252" s="377">
        <v>28.836596816</v>
      </c>
      <c r="R252" s="376">
        <v>49.192352509000003</v>
      </c>
      <c r="S252" s="377">
        <v>11.354935230000001</v>
      </c>
      <c r="T252" s="376">
        <v>41.635481341999999</v>
      </c>
      <c r="U252" s="377">
        <v>5.9641291944999999</v>
      </c>
      <c r="V252" s="376">
        <v>270.20213480000001</v>
      </c>
      <c r="W252" s="377">
        <v>92.133292441999998</v>
      </c>
      <c r="X252" s="376">
        <v>206.94492998000001</v>
      </c>
      <c r="Y252" s="377">
        <v>49.641413561</v>
      </c>
      <c r="Z252" s="376">
        <v>9.3237277682999995</v>
      </c>
      <c r="AA252" s="377">
        <v>4.7141237425</v>
      </c>
      <c r="AB252" s="376">
        <v>108.03923157</v>
      </c>
      <c r="AC252" s="377">
        <v>109.15984546</v>
      </c>
      <c r="AD252" s="376">
        <v>1335.3574507000001</v>
      </c>
      <c r="AE252" s="377">
        <v>237.51057025</v>
      </c>
      <c r="AF252" s="338">
        <v>136.05890486000001</v>
      </c>
      <c r="AG252" s="378">
        <v>325.84096749000003</v>
      </c>
      <c r="AH252" s="338">
        <v>103.81312255</v>
      </c>
      <c r="AI252" s="378">
        <v>192.14258938</v>
      </c>
      <c r="AJ252" s="338">
        <v>40.765986669</v>
      </c>
      <c r="AK252" s="379">
        <v>6.6580034153999996</v>
      </c>
      <c r="AL252" s="472">
        <v>84</v>
      </c>
    </row>
    <row r="253" spans="1:38" x14ac:dyDescent="0.2">
      <c r="A253" s="380" t="s">
        <v>1169</v>
      </c>
      <c r="B253" s="373" t="s">
        <v>1170</v>
      </c>
      <c r="C253" s="374">
        <v>6.9383724198000003</v>
      </c>
      <c r="D253" s="73">
        <v>1131</v>
      </c>
      <c r="E253" s="375">
        <v>14.57</v>
      </c>
      <c r="F253" s="376">
        <v>33896.640997000002</v>
      </c>
      <c r="G253" s="338">
        <v>26076.87455</v>
      </c>
      <c r="H253" s="377">
        <v>7819.7664465999997</v>
      </c>
      <c r="I253" s="376">
        <v>3340.1595091999998</v>
      </c>
      <c r="J253" s="377">
        <v>142.16319300000001</v>
      </c>
      <c r="K253" s="376">
        <v>4823.2609955999997</v>
      </c>
      <c r="L253" s="377">
        <v>301.94408808999998</v>
      </c>
      <c r="M253" s="338">
        <v>1892.1100134999999</v>
      </c>
      <c r="N253" s="376">
        <v>1371.4936737999999</v>
      </c>
      <c r="O253" s="377">
        <v>175.89882852</v>
      </c>
      <c r="P253" s="376">
        <v>662.16238339999995</v>
      </c>
      <c r="Q253" s="377">
        <v>105.77751005</v>
      </c>
      <c r="R253" s="376">
        <v>1046.2171163999999</v>
      </c>
      <c r="S253" s="377">
        <v>282.91798317000001</v>
      </c>
      <c r="T253" s="376">
        <v>944.43132445000003</v>
      </c>
      <c r="U253" s="377">
        <v>104.27381694</v>
      </c>
      <c r="V253" s="376">
        <v>8966.4865334000006</v>
      </c>
      <c r="W253" s="377">
        <v>2093.1900999</v>
      </c>
      <c r="X253" s="376">
        <v>184.86539449</v>
      </c>
      <c r="Y253" s="377">
        <v>36.645758858000001</v>
      </c>
      <c r="Z253" s="376">
        <v>19.299137482999999</v>
      </c>
      <c r="AA253" s="377">
        <v>4.673528321</v>
      </c>
      <c r="AB253" s="376">
        <v>753.89495363000003</v>
      </c>
      <c r="AC253" s="377">
        <v>1102.9581579999999</v>
      </c>
      <c r="AD253" s="376">
        <v>240.43322572</v>
      </c>
      <c r="AE253" s="377">
        <v>42.902047979000002</v>
      </c>
      <c r="AF253" s="338">
        <v>31.873026340999999</v>
      </c>
      <c r="AG253" s="378">
        <v>2897.5536400999999</v>
      </c>
      <c r="AH253" s="338">
        <v>1125.0898125000001</v>
      </c>
      <c r="AI253" s="378">
        <v>1012.1138036</v>
      </c>
      <c r="AJ253" s="338">
        <v>141.43367932999999</v>
      </c>
      <c r="AK253" s="379">
        <v>50.417760929000004</v>
      </c>
      <c r="AL253" s="472">
        <v>119</v>
      </c>
    </row>
    <row r="254" spans="1:38" x14ac:dyDescent="0.2">
      <c r="A254" s="380" t="s">
        <v>1171</v>
      </c>
      <c r="B254" s="373" t="s">
        <v>1172</v>
      </c>
      <c r="C254" s="374">
        <v>3.2793523426000002</v>
      </c>
      <c r="D254" s="73">
        <v>1322</v>
      </c>
      <c r="E254" s="375">
        <v>7.96</v>
      </c>
      <c r="F254" s="376">
        <v>16020.908411</v>
      </c>
      <c r="G254" s="338">
        <v>12219.834004</v>
      </c>
      <c r="H254" s="377">
        <v>3801.0744069000002</v>
      </c>
      <c r="I254" s="376">
        <v>1869.3173045999999</v>
      </c>
      <c r="J254" s="377">
        <v>82.631872295999997</v>
      </c>
      <c r="K254" s="376">
        <v>2886.8674692</v>
      </c>
      <c r="L254" s="377">
        <v>192.57988449000001</v>
      </c>
      <c r="M254" s="338">
        <v>1114.6665198000001</v>
      </c>
      <c r="N254" s="376">
        <v>540.06780155000001</v>
      </c>
      <c r="O254" s="377">
        <v>76.403889777000003</v>
      </c>
      <c r="P254" s="376">
        <v>247.11181923000001</v>
      </c>
      <c r="Q254" s="377">
        <v>39.625961283999999</v>
      </c>
      <c r="R254" s="376">
        <v>464.65160668999999</v>
      </c>
      <c r="S254" s="377">
        <v>142.87369099</v>
      </c>
      <c r="T254" s="376">
        <v>311.09055604000002</v>
      </c>
      <c r="U254" s="377">
        <v>39.065606240000001</v>
      </c>
      <c r="V254" s="376">
        <v>3399.5811217</v>
      </c>
      <c r="W254" s="377">
        <v>818.44786569999997</v>
      </c>
      <c r="X254" s="376">
        <v>53.335426663</v>
      </c>
      <c r="Y254" s="377">
        <v>10.901857393</v>
      </c>
      <c r="Z254" s="376">
        <v>9.7688078525000002</v>
      </c>
      <c r="AA254" s="377">
        <v>2.8222339849</v>
      </c>
      <c r="AB254" s="376">
        <v>400.98128910000003</v>
      </c>
      <c r="AC254" s="377">
        <v>624.27545267000005</v>
      </c>
      <c r="AD254" s="376">
        <v>107.70163673</v>
      </c>
      <c r="AE254" s="377">
        <v>23.642560954</v>
      </c>
      <c r="AF254" s="338">
        <v>9.8558423154000003</v>
      </c>
      <c r="AG254" s="378">
        <v>1464.9872385000001</v>
      </c>
      <c r="AH254" s="338">
        <v>547.23780015</v>
      </c>
      <c r="AI254" s="378">
        <v>420.95219489999999</v>
      </c>
      <c r="AJ254" s="338">
        <v>92.455843848000001</v>
      </c>
      <c r="AK254" s="379">
        <v>27.007256296000001</v>
      </c>
      <c r="AL254" s="472">
        <v>137</v>
      </c>
    </row>
    <row r="255" spans="1:38" x14ac:dyDescent="0.2">
      <c r="A255" s="380" t="s">
        <v>1173</v>
      </c>
      <c r="B255" s="373" t="s">
        <v>1174</v>
      </c>
      <c r="C255" s="374">
        <v>1.5761253994</v>
      </c>
      <c r="D255" s="73">
        <v>9435</v>
      </c>
      <c r="E255" s="375">
        <v>4.6100000000000003</v>
      </c>
      <c r="F255" s="376">
        <v>7699.9840302000002</v>
      </c>
      <c r="G255" s="338">
        <v>5755.9518504999996</v>
      </c>
      <c r="H255" s="377">
        <v>1944.0321798</v>
      </c>
      <c r="I255" s="376">
        <v>1041.7449755</v>
      </c>
      <c r="J255" s="377">
        <v>43.806859817000003</v>
      </c>
      <c r="K255" s="376">
        <v>1599.3488791</v>
      </c>
      <c r="L255" s="377">
        <v>113.75428108</v>
      </c>
      <c r="M255" s="338">
        <v>653.80344919000004</v>
      </c>
      <c r="N255" s="376">
        <v>250.62149148</v>
      </c>
      <c r="O255" s="377">
        <v>32.427972214</v>
      </c>
      <c r="P255" s="376">
        <v>140.79620681</v>
      </c>
      <c r="Q255" s="377">
        <v>20.484212724999999</v>
      </c>
      <c r="R255" s="376">
        <v>257.87628283999999</v>
      </c>
      <c r="S255" s="377">
        <v>77.296626560000007</v>
      </c>
      <c r="T255" s="376">
        <v>199.84273352</v>
      </c>
      <c r="U255" s="377">
        <v>25.315188923000001</v>
      </c>
      <c r="V255" s="376">
        <v>905.65648322000004</v>
      </c>
      <c r="W255" s="377">
        <v>251.07859708000001</v>
      </c>
      <c r="X255" s="376">
        <v>20.940031972</v>
      </c>
      <c r="Y255" s="377">
        <v>4.9699083084</v>
      </c>
      <c r="Z255" s="376">
        <v>20.899045740999998</v>
      </c>
      <c r="AA255" s="377">
        <v>8.2109128771000002</v>
      </c>
      <c r="AB255" s="376">
        <v>257.06750197000002</v>
      </c>
      <c r="AC255" s="377">
        <v>370.90615969999999</v>
      </c>
      <c r="AD255" s="376">
        <v>52.864408548999997</v>
      </c>
      <c r="AE255" s="377">
        <v>8.6059467871000006</v>
      </c>
      <c r="AF255" s="338">
        <v>22.152499727999999</v>
      </c>
      <c r="AG255" s="378">
        <v>658.26883461</v>
      </c>
      <c r="AH255" s="338">
        <v>305.02556855</v>
      </c>
      <c r="AI255" s="378">
        <v>242.86418352000001</v>
      </c>
      <c r="AJ255" s="338">
        <v>98.932955926000005</v>
      </c>
      <c r="AK255" s="379">
        <v>14.421831897000001</v>
      </c>
      <c r="AL255" s="472">
        <v>259</v>
      </c>
    </row>
    <row r="256" spans="1:38" x14ac:dyDescent="0.2">
      <c r="A256" s="380" t="s">
        <v>1175</v>
      </c>
      <c r="B256" s="373" t="s">
        <v>1176</v>
      </c>
      <c r="C256" s="374">
        <v>0.71458347519999998</v>
      </c>
      <c r="D256" s="73">
        <v>7920</v>
      </c>
      <c r="E256" s="375">
        <v>1.51</v>
      </c>
      <c r="F256" s="376">
        <v>3491.0174972</v>
      </c>
      <c r="G256" s="338">
        <v>2804.2823859999999</v>
      </c>
      <c r="H256" s="377">
        <v>686.73511119</v>
      </c>
      <c r="I256" s="376">
        <v>355.99414456</v>
      </c>
      <c r="J256" s="377">
        <v>15.214945768</v>
      </c>
      <c r="K256" s="376">
        <v>391.14257329999998</v>
      </c>
      <c r="L256" s="377">
        <v>38.559446893999997</v>
      </c>
      <c r="M256" s="338">
        <v>226.07502453999999</v>
      </c>
      <c r="N256" s="376">
        <v>82.490193113000004</v>
      </c>
      <c r="O256" s="377">
        <v>10.113198179999999</v>
      </c>
      <c r="P256" s="376">
        <v>43.619376617999997</v>
      </c>
      <c r="Q256" s="377">
        <v>5.5572915926000004</v>
      </c>
      <c r="R256" s="376">
        <v>26.719171706000001</v>
      </c>
      <c r="S256" s="377">
        <v>13.515147304999999</v>
      </c>
      <c r="T256" s="376">
        <v>45.894080934999998</v>
      </c>
      <c r="U256" s="377">
        <v>8.7345010489000003</v>
      </c>
      <c r="V256" s="376">
        <v>523.96251837</v>
      </c>
      <c r="W256" s="377">
        <v>114.51866443999999</v>
      </c>
      <c r="X256" s="376">
        <v>4.9819412854999996</v>
      </c>
      <c r="Y256" s="377">
        <v>1.4374282802</v>
      </c>
      <c r="Z256" s="376">
        <v>29.709418290999999</v>
      </c>
      <c r="AA256" s="377">
        <v>9.3541138256000007</v>
      </c>
      <c r="AB256" s="376">
        <v>245.71045599000001</v>
      </c>
      <c r="AC256" s="377">
        <v>144.75135136</v>
      </c>
      <c r="AD256" s="376">
        <v>14.675043812</v>
      </c>
      <c r="AE256" s="377">
        <v>1.9817529621000001</v>
      </c>
      <c r="AF256" s="338">
        <v>24.396190828999998</v>
      </c>
      <c r="AG256" s="378">
        <v>212.38904697000001</v>
      </c>
      <c r="AH256" s="338">
        <v>72.656043267000001</v>
      </c>
      <c r="AI256" s="378">
        <v>89.380356061000001</v>
      </c>
      <c r="AJ256" s="338">
        <v>721.71802413</v>
      </c>
      <c r="AK256" s="379">
        <v>15.766051723</v>
      </c>
      <c r="AL256" s="472">
        <v>268</v>
      </c>
    </row>
    <row r="257" spans="1:38" x14ac:dyDescent="0.2">
      <c r="A257" s="380" t="s">
        <v>1177</v>
      </c>
      <c r="B257" s="373" t="s">
        <v>1178</v>
      </c>
      <c r="C257" s="374">
        <v>6.2795167730000001</v>
      </c>
      <c r="D257" s="73">
        <v>666</v>
      </c>
      <c r="E257" s="375">
        <v>19.91</v>
      </c>
      <c r="F257" s="376">
        <v>30677.87556</v>
      </c>
      <c r="G257" s="338">
        <v>23636.013128999999</v>
      </c>
      <c r="H257" s="377">
        <v>7041.8624312000002</v>
      </c>
      <c r="I257" s="376">
        <v>4516.1417277999999</v>
      </c>
      <c r="J257" s="377">
        <v>156.27672355999999</v>
      </c>
      <c r="K257" s="376">
        <v>6834.4189003000001</v>
      </c>
      <c r="L257" s="377">
        <v>416.00040719999998</v>
      </c>
      <c r="M257" s="338">
        <v>2428.7609527</v>
      </c>
      <c r="N257" s="376">
        <v>1096.8227001</v>
      </c>
      <c r="O257" s="377">
        <v>125.39174398999999</v>
      </c>
      <c r="P257" s="376">
        <v>857.93085996000002</v>
      </c>
      <c r="Q257" s="377">
        <v>128.00455753</v>
      </c>
      <c r="R257" s="376">
        <v>907.02806762</v>
      </c>
      <c r="S257" s="377">
        <v>255.46924812</v>
      </c>
      <c r="T257" s="376">
        <v>1669.8731957</v>
      </c>
      <c r="U257" s="377">
        <v>130.98644278</v>
      </c>
      <c r="V257" s="376">
        <v>2385.6247060000001</v>
      </c>
      <c r="W257" s="377">
        <v>559.98486335999996</v>
      </c>
      <c r="X257" s="376">
        <v>228.35367897</v>
      </c>
      <c r="Y257" s="377">
        <v>46.815888254999997</v>
      </c>
      <c r="Z257" s="376">
        <v>36.522970958999998</v>
      </c>
      <c r="AA257" s="377">
        <v>9.8048738514</v>
      </c>
      <c r="AB257" s="376">
        <v>1188.6413546000001</v>
      </c>
      <c r="AC257" s="377">
        <v>1402.7366497</v>
      </c>
      <c r="AD257" s="376">
        <v>187.98425667999999</v>
      </c>
      <c r="AE257" s="377">
        <v>36.599240602000002</v>
      </c>
      <c r="AF257" s="338">
        <v>26.445606983000001</v>
      </c>
      <c r="AG257" s="378">
        <v>2308.5511277999999</v>
      </c>
      <c r="AH257" s="338">
        <v>1383.189249</v>
      </c>
      <c r="AI257" s="378">
        <v>966.97573594000005</v>
      </c>
      <c r="AJ257" s="338">
        <v>329.45581508999999</v>
      </c>
      <c r="AK257" s="379">
        <v>57.084015012000002</v>
      </c>
      <c r="AL257" s="472">
        <v>136</v>
      </c>
    </row>
    <row r="258" spans="1:38" x14ac:dyDescent="0.2">
      <c r="A258" s="380" t="s">
        <v>1179</v>
      </c>
      <c r="B258" s="373" t="s">
        <v>1180</v>
      </c>
      <c r="C258" s="374">
        <v>1.881503615</v>
      </c>
      <c r="D258" s="73">
        <v>713</v>
      </c>
      <c r="E258" s="375">
        <v>8.4</v>
      </c>
      <c r="F258" s="376">
        <v>9191.8750842000009</v>
      </c>
      <c r="G258" s="338">
        <v>6958.7820459000004</v>
      </c>
      <c r="H258" s="377">
        <v>2233.0930383999998</v>
      </c>
      <c r="I258" s="376">
        <v>1407.8102044</v>
      </c>
      <c r="J258" s="377">
        <v>58.618732909999999</v>
      </c>
      <c r="K258" s="376">
        <v>2220.1257826999999</v>
      </c>
      <c r="L258" s="377">
        <v>169.72454110999999</v>
      </c>
      <c r="M258" s="338">
        <v>811.24978338000005</v>
      </c>
      <c r="N258" s="376">
        <v>222.90076347999999</v>
      </c>
      <c r="O258" s="377">
        <v>37.061330951000002</v>
      </c>
      <c r="P258" s="376">
        <v>187.50494696000001</v>
      </c>
      <c r="Q258" s="377">
        <v>24.950427626</v>
      </c>
      <c r="R258" s="376">
        <v>184.92595288000001</v>
      </c>
      <c r="S258" s="377">
        <v>58.753646633999999</v>
      </c>
      <c r="T258" s="376">
        <v>696.75562599</v>
      </c>
      <c r="U258" s="377">
        <v>60.462000330000002</v>
      </c>
      <c r="V258" s="376">
        <v>219.11862241</v>
      </c>
      <c r="W258" s="377">
        <v>55.786830614000003</v>
      </c>
      <c r="X258" s="376">
        <v>136.84058769999999</v>
      </c>
      <c r="Y258" s="377">
        <v>30.373932396000001</v>
      </c>
      <c r="Z258" s="376">
        <v>17.763562721</v>
      </c>
      <c r="AA258" s="377">
        <v>7.0564466605999998</v>
      </c>
      <c r="AB258" s="376">
        <v>471.30988070000001</v>
      </c>
      <c r="AC258" s="377">
        <v>510.97485047999999</v>
      </c>
      <c r="AD258" s="376">
        <v>72.661596329999995</v>
      </c>
      <c r="AE258" s="377">
        <v>12.909085316000001</v>
      </c>
      <c r="AF258" s="338">
        <v>10.902568369000001</v>
      </c>
      <c r="AG258" s="378">
        <v>699.06350615999997</v>
      </c>
      <c r="AH258" s="338">
        <v>370.97949820000002</v>
      </c>
      <c r="AI258" s="378">
        <v>280.96045099999998</v>
      </c>
      <c r="AJ258" s="338">
        <v>131.90574033999999</v>
      </c>
      <c r="AK258" s="379">
        <v>22.424185562000002</v>
      </c>
      <c r="AL258" s="472">
        <v>163</v>
      </c>
    </row>
    <row r="259" spans="1:38" x14ac:dyDescent="0.2">
      <c r="A259" s="380" t="s">
        <v>1181</v>
      </c>
      <c r="B259" s="373" t="s">
        <v>1182</v>
      </c>
      <c r="C259" s="374">
        <v>2.6060592334999999</v>
      </c>
      <c r="D259" s="73">
        <v>13203</v>
      </c>
      <c r="E259" s="375">
        <v>8.4700000000000006</v>
      </c>
      <c r="F259" s="376">
        <v>12731.61037</v>
      </c>
      <c r="G259" s="338">
        <v>9365.7796718000009</v>
      </c>
      <c r="H259" s="377">
        <v>3365.8306985999998</v>
      </c>
      <c r="I259" s="376">
        <v>1782.2839099</v>
      </c>
      <c r="J259" s="377">
        <v>81.392323107999999</v>
      </c>
      <c r="K259" s="376">
        <v>3191.4621683</v>
      </c>
      <c r="L259" s="377">
        <v>218.06013689</v>
      </c>
      <c r="M259" s="338">
        <v>1160.3452070999999</v>
      </c>
      <c r="N259" s="376">
        <v>423.83032867999998</v>
      </c>
      <c r="O259" s="377">
        <v>62.918021170000003</v>
      </c>
      <c r="P259" s="376">
        <v>234.80289547000001</v>
      </c>
      <c r="Q259" s="377">
        <v>37.009247104000004</v>
      </c>
      <c r="R259" s="376">
        <v>508.69683407999997</v>
      </c>
      <c r="S259" s="377">
        <v>150.53394666</v>
      </c>
      <c r="T259" s="376">
        <v>354.16032952</v>
      </c>
      <c r="U259" s="377">
        <v>37.681391247000001</v>
      </c>
      <c r="V259" s="376">
        <v>869.11268847999997</v>
      </c>
      <c r="W259" s="377">
        <v>247.17343966999999</v>
      </c>
      <c r="X259" s="376">
        <v>27.272917659000001</v>
      </c>
      <c r="Y259" s="377">
        <v>6.2296885199999998</v>
      </c>
      <c r="Z259" s="376">
        <v>27.020590903999999</v>
      </c>
      <c r="AA259" s="377">
        <v>10.463602701999999</v>
      </c>
      <c r="AB259" s="376">
        <v>406.36760092999998</v>
      </c>
      <c r="AC259" s="377">
        <v>701.01198951000003</v>
      </c>
      <c r="AD259" s="376">
        <v>33.738462892999998</v>
      </c>
      <c r="AE259" s="377">
        <v>7.5588152720000004</v>
      </c>
      <c r="AF259" s="338">
        <v>9.3788485612999999</v>
      </c>
      <c r="AG259" s="378">
        <v>1085.1115259999999</v>
      </c>
      <c r="AH259" s="338">
        <v>580.77721172999998</v>
      </c>
      <c r="AI259" s="378">
        <v>414.20192744000002</v>
      </c>
      <c r="AJ259" s="338">
        <v>44.009761112</v>
      </c>
      <c r="AK259" s="379">
        <v>19.004559880999999</v>
      </c>
      <c r="AL259" s="472">
        <v>260</v>
      </c>
    </row>
    <row r="260" spans="1:38" x14ac:dyDescent="0.2">
      <c r="A260" s="380" t="s">
        <v>1183</v>
      </c>
      <c r="B260" s="373" t="s">
        <v>1184</v>
      </c>
      <c r="C260" s="374">
        <v>1.0812965975</v>
      </c>
      <c r="D260" s="73">
        <v>21997</v>
      </c>
      <c r="E260" s="375">
        <v>3.8</v>
      </c>
      <c r="F260" s="376">
        <v>5282.5533653000002</v>
      </c>
      <c r="G260" s="338">
        <v>3867.8170891</v>
      </c>
      <c r="H260" s="377">
        <v>1414.7362762</v>
      </c>
      <c r="I260" s="376">
        <v>814.08302169000001</v>
      </c>
      <c r="J260" s="377">
        <v>37.459832157999998</v>
      </c>
      <c r="K260" s="376">
        <v>1335.7903208</v>
      </c>
      <c r="L260" s="377">
        <v>99.171016777999995</v>
      </c>
      <c r="M260" s="338">
        <v>533.56778486999997</v>
      </c>
      <c r="N260" s="376">
        <v>143.05355664999999</v>
      </c>
      <c r="O260" s="377">
        <v>23.456627108999999</v>
      </c>
      <c r="P260" s="376">
        <v>78.495578342000002</v>
      </c>
      <c r="Q260" s="377">
        <v>12.355498811</v>
      </c>
      <c r="R260" s="376">
        <v>170.24199730999999</v>
      </c>
      <c r="S260" s="377">
        <v>53.231953806999996</v>
      </c>
      <c r="T260" s="376">
        <v>147.92508355999999</v>
      </c>
      <c r="U260" s="377">
        <v>17.951066745999999</v>
      </c>
      <c r="V260" s="376">
        <v>263.72856737000001</v>
      </c>
      <c r="W260" s="377">
        <v>82.904177516000004</v>
      </c>
      <c r="X260" s="376">
        <v>6.3370297046999999</v>
      </c>
      <c r="Y260" s="377">
        <v>1.3439567253</v>
      </c>
      <c r="Z260" s="376">
        <v>27.270236328999999</v>
      </c>
      <c r="AA260" s="377">
        <v>10.514507862</v>
      </c>
      <c r="AB260" s="376">
        <v>176.09804484</v>
      </c>
      <c r="AC260" s="377">
        <v>309.49378080999998</v>
      </c>
      <c r="AD260" s="376">
        <v>20.336991204</v>
      </c>
      <c r="AE260" s="377">
        <v>5.0392726726000001</v>
      </c>
      <c r="AF260" s="338">
        <v>4.5343985090999999</v>
      </c>
      <c r="AG260" s="378">
        <v>484.11913765999998</v>
      </c>
      <c r="AH260" s="338">
        <v>219.64540864</v>
      </c>
      <c r="AI260" s="378">
        <v>169.67053583000001</v>
      </c>
      <c r="AJ260" s="338">
        <v>27.368521717</v>
      </c>
      <c r="AK260" s="379">
        <v>7.3654593014999996</v>
      </c>
      <c r="AL260" s="472">
        <v>297</v>
      </c>
    </row>
    <row r="261" spans="1:38" x14ac:dyDescent="0.2">
      <c r="A261" s="380" t="s">
        <v>1185</v>
      </c>
      <c r="B261" s="373" t="s">
        <v>1186</v>
      </c>
      <c r="C261" s="374">
        <v>0.50788266599999998</v>
      </c>
      <c r="D261" s="73">
        <v>3265</v>
      </c>
      <c r="E261" s="375">
        <v>1.55</v>
      </c>
      <c r="F261" s="376">
        <v>2481.2038554000001</v>
      </c>
      <c r="G261" s="338">
        <v>1859.6297267</v>
      </c>
      <c r="H261" s="377">
        <v>621.57412867999994</v>
      </c>
      <c r="I261" s="376">
        <v>314.08141669999998</v>
      </c>
      <c r="J261" s="377">
        <v>15.225862295000001</v>
      </c>
      <c r="K261" s="376">
        <v>460.96492499999999</v>
      </c>
      <c r="L261" s="377">
        <v>36.563161031999996</v>
      </c>
      <c r="M261" s="338">
        <v>201.88314901000001</v>
      </c>
      <c r="N261" s="376">
        <v>72.230647081000001</v>
      </c>
      <c r="O261" s="377">
        <v>13.452991748000001</v>
      </c>
      <c r="P261" s="376">
        <v>48.374481129000003</v>
      </c>
      <c r="Q261" s="377">
        <v>8.2583072815000005</v>
      </c>
      <c r="R261" s="376">
        <v>63.893071057</v>
      </c>
      <c r="S261" s="377">
        <v>23.58497779</v>
      </c>
      <c r="T261" s="376">
        <v>48.452898300000001</v>
      </c>
      <c r="U261" s="377">
        <v>7.6083370526999996</v>
      </c>
      <c r="V261" s="376">
        <v>209.36263897000001</v>
      </c>
      <c r="W261" s="377">
        <v>51.732734870000002</v>
      </c>
      <c r="X261" s="376">
        <v>4.3100655185000001</v>
      </c>
      <c r="Y261" s="377">
        <v>1.1967506808999999</v>
      </c>
      <c r="Z261" s="376">
        <v>34.834381403000002</v>
      </c>
      <c r="AA261" s="377">
        <v>13.020880802000001</v>
      </c>
      <c r="AB261" s="376">
        <v>135.76987678</v>
      </c>
      <c r="AC261" s="377">
        <v>134.45893201999999</v>
      </c>
      <c r="AD261" s="376">
        <v>4.0687865452</v>
      </c>
      <c r="AE261" s="377">
        <v>0.89227053869999995</v>
      </c>
      <c r="AF261" s="338">
        <v>1.6213255332000001</v>
      </c>
      <c r="AG261" s="378">
        <v>193.79985488</v>
      </c>
      <c r="AH261" s="338">
        <v>86.851412722999996</v>
      </c>
      <c r="AI261" s="378">
        <v>80.677130839</v>
      </c>
      <c r="AJ261" s="338">
        <v>206.12629948</v>
      </c>
      <c r="AK261" s="379">
        <v>7.9062883593000004</v>
      </c>
      <c r="AL261" s="472">
        <v>247</v>
      </c>
    </row>
    <row r="262" spans="1:38" x14ac:dyDescent="0.2">
      <c r="A262" s="380" t="s">
        <v>1187</v>
      </c>
      <c r="B262" s="373" t="s">
        <v>1188</v>
      </c>
      <c r="C262" s="374">
        <v>1.2499467578000001</v>
      </c>
      <c r="D262" s="73">
        <v>2770</v>
      </c>
      <c r="E262" s="375">
        <v>4.29</v>
      </c>
      <c r="F262" s="376">
        <v>6106.4748257000001</v>
      </c>
      <c r="G262" s="338">
        <v>4611.7838738</v>
      </c>
      <c r="H262" s="377">
        <v>1494.6909519000001</v>
      </c>
      <c r="I262" s="376">
        <v>896.39177681000001</v>
      </c>
      <c r="J262" s="377">
        <v>38.032761188000002</v>
      </c>
      <c r="K262" s="376">
        <v>1468.8587434000001</v>
      </c>
      <c r="L262" s="377">
        <v>105.22133015999999</v>
      </c>
      <c r="M262" s="338">
        <v>574.31409776999999</v>
      </c>
      <c r="N262" s="376">
        <v>217.41355812</v>
      </c>
      <c r="O262" s="377">
        <v>28.971806655999998</v>
      </c>
      <c r="P262" s="376">
        <v>348.31630575000003</v>
      </c>
      <c r="Q262" s="377">
        <v>54.095499212999997</v>
      </c>
      <c r="R262" s="376">
        <v>201.05342349</v>
      </c>
      <c r="S262" s="377">
        <v>59.870255368999999</v>
      </c>
      <c r="T262" s="376">
        <v>287.19710013000002</v>
      </c>
      <c r="U262" s="377">
        <v>27.353831695</v>
      </c>
      <c r="V262" s="376">
        <v>99.884688075</v>
      </c>
      <c r="W262" s="377">
        <v>22.394419569</v>
      </c>
      <c r="X262" s="376">
        <v>40.852502969</v>
      </c>
      <c r="Y262" s="377">
        <v>9.0769832805000004</v>
      </c>
      <c r="Z262" s="376">
        <v>61.667879388999999</v>
      </c>
      <c r="AA262" s="377">
        <v>18.291856115000002</v>
      </c>
      <c r="AB262" s="376">
        <v>195.80768061000001</v>
      </c>
      <c r="AC262" s="377">
        <v>323.91202799000001</v>
      </c>
      <c r="AD262" s="376">
        <v>14.712633135000001</v>
      </c>
      <c r="AE262" s="377">
        <v>2.3174156905999999</v>
      </c>
      <c r="AF262" s="338">
        <v>16.331644417</v>
      </c>
      <c r="AG262" s="378">
        <v>529.03068465000001</v>
      </c>
      <c r="AH262" s="338">
        <v>222.49896236999999</v>
      </c>
      <c r="AI262" s="378">
        <v>193.07046220000001</v>
      </c>
      <c r="AJ262" s="338">
        <v>40.208204459000001</v>
      </c>
      <c r="AK262" s="379">
        <v>9.3262910372000007</v>
      </c>
      <c r="AL262" s="472">
        <v>219</v>
      </c>
    </row>
    <row r="263" spans="1:38" x14ac:dyDescent="0.2">
      <c r="A263" s="380" t="s">
        <v>1189</v>
      </c>
      <c r="B263" s="373" t="s">
        <v>1190</v>
      </c>
      <c r="C263" s="374">
        <v>0.3876990676</v>
      </c>
      <c r="D263" s="73">
        <v>3413</v>
      </c>
      <c r="E263" s="375">
        <v>1.89</v>
      </c>
      <c r="F263" s="376">
        <v>1894.0603521</v>
      </c>
      <c r="G263" s="338">
        <v>1439.9310614999999</v>
      </c>
      <c r="H263" s="377">
        <v>454.12929065999998</v>
      </c>
      <c r="I263" s="376">
        <v>300.77550760000003</v>
      </c>
      <c r="J263" s="377">
        <v>13.867133953</v>
      </c>
      <c r="K263" s="376">
        <v>390.91124156000001</v>
      </c>
      <c r="L263" s="377">
        <v>30.162092335000001</v>
      </c>
      <c r="M263" s="338">
        <v>180.12392401</v>
      </c>
      <c r="N263" s="376">
        <v>52.242365800999998</v>
      </c>
      <c r="O263" s="377">
        <v>6.9517714362999996</v>
      </c>
      <c r="P263" s="376">
        <v>142.05388776000001</v>
      </c>
      <c r="Q263" s="377">
        <v>20.070017923999998</v>
      </c>
      <c r="R263" s="376">
        <v>41.554010265000002</v>
      </c>
      <c r="S263" s="377">
        <v>12.203582346999999</v>
      </c>
      <c r="T263" s="376">
        <v>83.827436668999994</v>
      </c>
      <c r="U263" s="377">
        <v>9.4376240489000001</v>
      </c>
      <c r="V263" s="376">
        <v>12.341658399</v>
      </c>
      <c r="W263" s="377">
        <v>3.6074401282999999</v>
      </c>
      <c r="X263" s="376">
        <v>16.888450525</v>
      </c>
      <c r="Y263" s="377">
        <v>4.0339249976999998</v>
      </c>
      <c r="Z263" s="376">
        <v>64.701830305000001</v>
      </c>
      <c r="AA263" s="377">
        <v>19.342420056999998</v>
      </c>
      <c r="AB263" s="376">
        <v>64.705043125000003</v>
      </c>
      <c r="AC263" s="377">
        <v>102.41843154</v>
      </c>
      <c r="AD263" s="376">
        <v>3.1357554035000001</v>
      </c>
      <c r="AE263" s="377">
        <v>0.66955905299999996</v>
      </c>
      <c r="AF263" s="338">
        <v>6.1979740442000004</v>
      </c>
      <c r="AG263" s="378">
        <v>167.78260272</v>
      </c>
      <c r="AH263" s="338">
        <v>53.33980511</v>
      </c>
      <c r="AI263" s="378">
        <v>55.804918479999998</v>
      </c>
      <c r="AJ263" s="338">
        <v>32.015976815000002</v>
      </c>
      <c r="AK263" s="379">
        <v>2.8939657098999998</v>
      </c>
      <c r="AL263" s="472">
        <v>219</v>
      </c>
    </row>
    <row r="264" spans="1:38" x14ac:dyDescent="0.2">
      <c r="A264" s="380" t="s">
        <v>1191</v>
      </c>
      <c r="B264" s="373" t="s">
        <v>1192</v>
      </c>
      <c r="C264" s="374">
        <v>2.7259640389999999</v>
      </c>
      <c r="D264" s="73">
        <v>747</v>
      </c>
      <c r="E264" s="375">
        <v>9.49</v>
      </c>
      <c r="F264" s="376">
        <v>13317.391862</v>
      </c>
      <c r="G264" s="338">
        <v>9705.6256560000002</v>
      </c>
      <c r="H264" s="377">
        <v>3611.7662058999999</v>
      </c>
      <c r="I264" s="376">
        <v>1938.6283874000001</v>
      </c>
      <c r="J264" s="377">
        <v>84.102707859000006</v>
      </c>
      <c r="K264" s="376">
        <v>3654.2506896999998</v>
      </c>
      <c r="L264" s="377">
        <v>240.41807495</v>
      </c>
      <c r="M264" s="338">
        <v>1385.5441599000001</v>
      </c>
      <c r="N264" s="376">
        <v>389.09596443999999</v>
      </c>
      <c r="O264" s="377">
        <v>54.010601336999997</v>
      </c>
      <c r="P264" s="376">
        <v>358.4746634</v>
      </c>
      <c r="Q264" s="377">
        <v>55.444045056</v>
      </c>
      <c r="R264" s="376">
        <v>593.76743378000003</v>
      </c>
      <c r="S264" s="377">
        <v>172.40339943999999</v>
      </c>
      <c r="T264" s="376">
        <v>429.45821278</v>
      </c>
      <c r="U264" s="377">
        <v>47.382623842999998</v>
      </c>
      <c r="V264" s="376">
        <v>120.32884856</v>
      </c>
      <c r="W264" s="377">
        <v>32.968190784000001</v>
      </c>
      <c r="X264" s="376">
        <v>76.436398924000002</v>
      </c>
      <c r="Y264" s="377">
        <v>14.760906202999999</v>
      </c>
      <c r="Z264" s="376">
        <v>29.942430327</v>
      </c>
      <c r="AA264" s="377">
        <v>13.855596456000001</v>
      </c>
      <c r="AB264" s="376">
        <v>482.58999081000002</v>
      </c>
      <c r="AC264" s="377">
        <v>802.57794721000005</v>
      </c>
      <c r="AD264" s="376">
        <v>24.218508800999999</v>
      </c>
      <c r="AE264" s="377">
        <v>4.4211208125999999</v>
      </c>
      <c r="AF264" s="338">
        <v>9.1275319718999999</v>
      </c>
      <c r="AG264" s="378">
        <v>1072.4872709000001</v>
      </c>
      <c r="AH264" s="338">
        <v>674.45216817999994</v>
      </c>
      <c r="AI264" s="378">
        <v>453.63200096000003</v>
      </c>
      <c r="AJ264" s="338">
        <v>82.392732252000002</v>
      </c>
      <c r="AK264" s="379">
        <v>20.219254791000001</v>
      </c>
      <c r="AL264" s="472">
        <v>155</v>
      </c>
    </row>
    <row r="265" spans="1:38" x14ac:dyDescent="0.2">
      <c r="A265" s="380" t="s">
        <v>1193</v>
      </c>
      <c r="B265" s="373" t="s">
        <v>1194</v>
      </c>
      <c r="C265" s="374">
        <v>1.3303687806</v>
      </c>
      <c r="D265" s="73">
        <v>787</v>
      </c>
      <c r="E265" s="375">
        <v>4.99</v>
      </c>
      <c r="F265" s="376">
        <v>6499.3676069000003</v>
      </c>
      <c r="G265" s="338">
        <v>4780.3853738999996</v>
      </c>
      <c r="H265" s="377">
        <v>1718.982233</v>
      </c>
      <c r="I265" s="376">
        <v>1086.7727678000001</v>
      </c>
      <c r="J265" s="377">
        <v>41.705458280999999</v>
      </c>
      <c r="K265" s="376">
        <v>1651.952063</v>
      </c>
      <c r="L265" s="377">
        <v>110.99814956</v>
      </c>
      <c r="M265" s="338">
        <v>697.28488590999996</v>
      </c>
      <c r="N265" s="376">
        <v>133.31250229</v>
      </c>
      <c r="O265" s="377">
        <v>21.33605829</v>
      </c>
      <c r="P265" s="376">
        <v>186.43485889999999</v>
      </c>
      <c r="Q265" s="377">
        <v>32.137775546</v>
      </c>
      <c r="R265" s="376">
        <v>217.18856529999999</v>
      </c>
      <c r="S265" s="377">
        <v>71.334286829999996</v>
      </c>
      <c r="T265" s="376">
        <v>185.16047896000001</v>
      </c>
      <c r="U265" s="377">
        <v>20.337762819999998</v>
      </c>
      <c r="V265" s="376">
        <v>13.182448600000001</v>
      </c>
      <c r="W265" s="377">
        <v>4.3418305629000002</v>
      </c>
      <c r="X265" s="376">
        <v>69.015138316000005</v>
      </c>
      <c r="Y265" s="377">
        <v>17.863539801999998</v>
      </c>
      <c r="Z265" s="376">
        <v>25.444866322999999</v>
      </c>
      <c r="AA265" s="377">
        <v>10.177922712000001</v>
      </c>
      <c r="AB265" s="376">
        <v>269.02692336000001</v>
      </c>
      <c r="AC265" s="377">
        <v>389.31033760000003</v>
      </c>
      <c r="AD265" s="376">
        <v>120.257841</v>
      </c>
      <c r="AE265" s="377">
        <v>24.003684198999999</v>
      </c>
      <c r="AF265" s="338">
        <v>11.495539867</v>
      </c>
      <c r="AG265" s="378">
        <v>538.61141218</v>
      </c>
      <c r="AH265" s="338">
        <v>270.80457152000002</v>
      </c>
      <c r="AI265" s="378">
        <v>239.83870719000001</v>
      </c>
      <c r="AJ265" s="338">
        <v>29.898531608999999</v>
      </c>
      <c r="AK265" s="379">
        <v>10.138698550999999</v>
      </c>
      <c r="AL265" s="472">
        <v>161</v>
      </c>
    </row>
    <row r="266" spans="1:38" x14ac:dyDescent="0.2">
      <c r="A266" s="380" t="s">
        <v>1195</v>
      </c>
      <c r="B266" s="373" t="s">
        <v>1196</v>
      </c>
      <c r="C266" s="374">
        <v>0.71162530040000005</v>
      </c>
      <c r="D266" s="73">
        <v>722</v>
      </c>
      <c r="E266" s="375">
        <v>2.65</v>
      </c>
      <c r="F266" s="376">
        <v>3476.5656659000001</v>
      </c>
      <c r="G266" s="338">
        <v>2597.6856274000002</v>
      </c>
      <c r="H266" s="377">
        <v>878.88003852999998</v>
      </c>
      <c r="I266" s="376">
        <v>486.1334885</v>
      </c>
      <c r="J266" s="377">
        <v>20.738179120000002</v>
      </c>
      <c r="K266" s="376">
        <v>740.27781630000004</v>
      </c>
      <c r="L266" s="377">
        <v>57.006860779999997</v>
      </c>
      <c r="M266" s="338">
        <v>324.41923431999999</v>
      </c>
      <c r="N266" s="376">
        <v>61.866897381000001</v>
      </c>
      <c r="O266" s="377">
        <v>10.387685251000001</v>
      </c>
      <c r="P266" s="376">
        <v>222.37640937</v>
      </c>
      <c r="Q266" s="377">
        <v>37.032078009999999</v>
      </c>
      <c r="R266" s="376">
        <v>97.422995950000001</v>
      </c>
      <c r="S266" s="377">
        <v>26.530326670000001</v>
      </c>
      <c r="T266" s="376">
        <v>79.526229740000005</v>
      </c>
      <c r="U266" s="377">
        <v>8.3117203198999992</v>
      </c>
      <c r="V266" s="376">
        <v>4.8374811772999999</v>
      </c>
      <c r="W266" s="377">
        <v>2.7071369806000001</v>
      </c>
      <c r="X266" s="376">
        <v>147.61775435000001</v>
      </c>
      <c r="Y266" s="377">
        <v>35.895177052999998</v>
      </c>
      <c r="Z266" s="376">
        <v>40.006592089999998</v>
      </c>
      <c r="AA266" s="377">
        <v>14.161844982</v>
      </c>
      <c r="AB266" s="376">
        <v>137.06979842999999</v>
      </c>
      <c r="AC266" s="377">
        <v>191.54519647999999</v>
      </c>
      <c r="AD266" s="376">
        <v>115.85210941</v>
      </c>
      <c r="AE266" s="377">
        <v>15.305086486</v>
      </c>
      <c r="AF266" s="338">
        <v>12.915092509999999</v>
      </c>
      <c r="AG266" s="378">
        <v>291.95231851</v>
      </c>
      <c r="AH266" s="338">
        <v>124.45227453</v>
      </c>
      <c r="AI266" s="378">
        <v>124.94668863</v>
      </c>
      <c r="AJ266" s="338">
        <v>42.007478024999998</v>
      </c>
      <c r="AK266" s="379">
        <v>3.2637145761999999</v>
      </c>
      <c r="AL266" s="472">
        <v>147</v>
      </c>
    </row>
    <row r="267" spans="1:38" x14ac:dyDescent="0.2">
      <c r="A267" s="380" t="s">
        <v>1197</v>
      </c>
      <c r="B267" s="373" t="s">
        <v>1198</v>
      </c>
      <c r="C267" s="374">
        <v>2.0100624804999998</v>
      </c>
      <c r="D267" s="73">
        <v>2801</v>
      </c>
      <c r="E267" s="375">
        <v>5.83</v>
      </c>
      <c r="F267" s="376">
        <v>9819.9350164999996</v>
      </c>
      <c r="G267" s="338">
        <v>7379.9072839999999</v>
      </c>
      <c r="H267" s="377">
        <v>2440.0277323999999</v>
      </c>
      <c r="I267" s="376">
        <v>1392.0371255</v>
      </c>
      <c r="J267" s="377">
        <v>57.748749670000002</v>
      </c>
      <c r="K267" s="376">
        <v>2274.6049398999999</v>
      </c>
      <c r="L267" s="377">
        <v>160.03550197999999</v>
      </c>
      <c r="M267" s="338">
        <v>854.94314220000001</v>
      </c>
      <c r="N267" s="376">
        <v>392.2001995</v>
      </c>
      <c r="O267" s="377">
        <v>50.080798317999999</v>
      </c>
      <c r="P267" s="376">
        <v>478.78950634</v>
      </c>
      <c r="Q267" s="377">
        <v>75.295906775999995</v>
      </c>
      <c r="R267" s="376">
        <v>348.30598505</v>
      </c>
      <c r="S267" s="377">
        <v>102.53829820999999</v>
      </c>
      <c r="T267" s="376">
        <v>317.77893289000002</v>
      </c>
      <c r="U267" s="377">
        <v>27.785525593999999</v>
      </c>
      <c r="V267" s="376">
        <v>296.28039649999999</v>
      </c>
      <c r="W267" s="377">
        <v>75.447988738999996</v>
      </c>
      <c r="X267" s="376">
        <v>222.5909432</v>
      </c>
      <c r="Y267" s="377">
        <v>51.253774026000002</v>
      </c>
      <c r="Z267" s="376">
        <v>38.424521245000001</v>
      </c>
      <c r="AA267" s="377">
        <v>11.923645453000001</v>
      </c>
      <c r="AB267" s="376">
        <v>360.77409217000002</v>
      </c>
      <c r="AC267" s="377">
        <v>524.09925371999998</v>
      </c>
      <c r="AD267" s="376">
        <v>41.567224074000002</v>
      </c>
      <c r="AE267" s="377">
        <v>8.9656464416000006</v>
      </c>
      <c r="AF267" s="338">
        <v>28.875437343000002</v>
      </c>
      <c r="AG267" s="378">
        <v>807.17265702999998</v>
      </c>
      <c r="AH267" s="338">
        <v>362.19731547999999</v>
      </c>
      <c r="AI267" s="378">
        <v>356.86231464000002</v>
      </c>
      <c r="AJ267" s="338">
        <v>90.361250104000007</v>
      </c>
      <c r="AK267" s="379">
        <v>10.993944356</v>
      </c>
      <c r="AL267" s="472">
        <v>203</v>
      </c>
    </row>
    <row r="268" spans="1:38" x14ac:dyDescent="0.2">
      <c r="A268" s="380" t="s">
        <v>1199</v>
      </c>
      <c r="B268" s="373" t="s">
        <v>1200</v>
      </c>
      <c r="C268" s="374">
        <v>0.65932145310000001</v>
      </c>
      <c r="D268" s="73">
        <v>6658</v>
      </c>
      <c r="E268" s="375">
        <v>1.87</v>
      </c>
      <c r="F268" s="376">
        <v>3221.0410806</v>
      </c>
      <c r="G268" s="338">
        <v>2456.6454528999998</v>
      </c>
      <c r="H268" s="377">
        <v>764.39562765000005</v>
      </c>
      <c r="I268" s="376">
        <v>406.86860586</v>
      </c>
      <c r="J268" s="377">
        <v>16.550506525999999</v>
      </c>
      <c r="K268" s="376">
        <v>515.24856407000004</v>
      </c>
      <c r="L268" s="377">
        <v>37.878742531</v>
      </c>
      <c r="M268" s="338">
        <v>245.06448637</v>
      </c>
      <c r="N268" s="376">
        <v>103.73272726</v>
      </c>
      <c r="O268" s="377">
        <v>14.198812749</v>
      </c>
      <c r="P268" s="376">
        <v>328.38955512000001</v>
      </c>
      <c r="Q268" s="377">
        <v>51.436815232999997</v>
      </c>
      <c r="R268" s="376">
        <v>62.467251155</v>
      </c>
      <c r="S268" s="377">
        <v>20.332798606000001</v>
      </c>
      <c r="T268" s="376">
        <v>108.27952419</v>
      </c>
      <c r="U268" s="377">
        <v>9.7304138357000003</v>
      </c>
      <c r="V268" s="376">
        <v>30.733769245000001</v>
      </c>
      <c r="W268" s="377">
        <v>10.582128163</v>
      </c>
      <c r="X268" s="376">
        <v>281.92072990000003</v>
      </c>
      <c r="Y268" s="377">
        <v>68.405684570999995</v>
      </c>
      <c r="Z268" s="376">
        <v>24.929175075</v>
      </c>
      <c r="AA268" s="377">
        <v>8.0527307960000005</v>
      </c>
      <c r="AB268" s="376">
        <v>108.66259719</v>
      </c>
      <c r="AC268" s="377">
        <v>145.93833647</v>
      </c>
      <c r="AD268" s="376">
        <v>58.158477820000002</v>
      </c>
      <c r="AE268" s="377">
        <v>9.4675441375999991</v>
      </c>
      <c r="AF268" s="338">
        <v>32.220934937000003</v>
      </c>
      <c r="AG268" s="378">
        <v>256.92596665999997</v>
      </c>
      <c r="AH268" s="338">
        <v>90.410193934999995</v>
      </c>
      <c r="AI268" s="378">
        <v>121.96891569</v>
      </c>
      <c r="AJ268" s="338">
        <v>48.634828999</v>
      </c>
      <c r="AK268" s="379">
        <v>3.8502634833</v>
      </c>
      <c r="AL268" s="472">
        <v>234</v>
      </c>
    </row>
    <row r="269" spans="1:38" x14ac:dyDescent="0.2">
      <c r="A269" s="380" t="s">
        <v>1201</v>
      </c>
      <c r="B269" s="373" t="s">
        <v>1202</v>
      </c>
      <c r="C269" s="374">
        <v>1.3465184936000001</v>
      </c>
      <c r="D269" s="73">
        <v>1771</v>
      </c>
      <c r="E269" s="375">
        <v>4.08</v>
      </c>
      <c r="F269" s="376">
        <v>6578.2652200000002</v>
      </c>
      <c r="G269" s="338">
        <v>4931.0581063999998</v>
      </c>
      <c r="H269" s="377">
        <v>1647.2071136</v>
      </c>
      <c r="I269" s="376">
        <v>971.26470730999995</v>
      </c>
      <c r="J269" s="377">
        <v>35.967903726999999</v>
      </c>
      <c r="K269" s="376">
        <v>1376.2906342000001</v>
      </c>
      <c r="L269" s="377">
        <v>94.279226949000005</v>
      </c>
      <c r="M269" s="338">
        <v>614.84565669000006</v>
      </c>
      <c r="N269" s="376">
        <v>222.73463353</v>
      </c>
      <c r="O269" s="377">
        <v>26.966577142999999</v>
      </c>
      <c r="P269" s="376">
        <v>179.78991354999999</v>
      </c>
      <c r="Q269" s="377">
        <v>29.348537887999999</v>
      </c>
      <c r="R269" s="376">
        <v>208.64053111999999</v>
      </c>
      <c r="S269" s="377">
        <v>63.681723417999997</v>
      </c>
      <c r="T269" s="376">
        <v>182.91653747000001</v>
      </c>
      <c r="U269" s="377">
        <v>19.599774103000001</v>
      </c>
      <c r="V269" s="376">
        <v>492.54179631</v>
      </c>
      <c r="W269" s="377">
        <v>150.97686053999999</v>
      </c>
      <c r="X269" s="376">
        <v>40.111161332000002</v>
      </c>
      <c r="Y269" s="377">
        <v>9.4798930418000005</v>
      </c>
      <c r="Z269" s="376">
        <v>27.854502618000001</v>
      </c>
      <c r="AA269" s="377">
        <v>11.743117203000001</v>
      </c>
      <c r="AB269" s="376">
        <v>200.57152979</v>
      </c>
      <c r="AC269" s="377">
        <v>353.99459788000001</v>
      </c>
      <c r="AD269" s="376">
        <v>62.506944949000001</v>
      </c>
      <c r="AE269" s="377">
        <v>12.387538063999999</v>
      </c>
      <c r="AF269" s="338">
        <v>46.761768197000002</v>
      </c>
      <c r="AG269" s="378">
        <v>536.13006815999995</v>
      </c>
      <c r="AH269" s="338">
        <v>216.07120258</v>
      </c>
      <c r="AI269" s="378">
        <v>234.43612587000001</v>
      </c>
      <c r="AJ269" s="338">
        <v>143.55351983</v>
      </c>
      <c r="AK269" s="379">
        <v>12.818236534</v>
      </c>
      <c r="AL269" s="472">
        <v>198</v>
      </c>
    </row>
    <row r="270" spans="1:38" x14ac:dyDescent="0.2">
      <c r="A270" s="380" t="s">
        <v>1203</v>
      </c>
      <c r="B270" s="373" t="s">
        <v>1204</v>
      </c>
      <c r="C270" s="374">
        <v>0.3716962882</v>
      </c>
      <c r="D270" s="73">
        <v>8825</v>
      </c>
      <c r="E270" s="375">
        <v>1.36</v>
      </c>
      <c r="F270" s="376">
        <v>1815.8805666999999</v>
      </c>
      <c r="G270" s="338">
        <v>1371.3479830000001</v>
      </c>
      <c r="H270" s="377">
        <v>444.53258369999998</v>
      </c>
      <c r="I270" s="376">
        <v>291.69060148</v>
      </c>
      <c r="J270" s="377">
        <v>11.198861884999999</v>
      </c>
      <c r="K270" s="376">
        <v>320.62338725000001</v>
      </c>
      <c r="L270" s="377">
        <v>22.326911451000001</v>
      </c>
      <c r="M270" s="338">
        <v>174.33343274999999</v>
      </c>
      <c r="N270" s="376">
        <v>48.003288427999998</v>
      </c>
      <c r="O270" s="377">
        <v>7.3803403335000004</v>
      </c>
      <c r="P270" s="376">
        <v>61.926933601000002</v>
      </c>
      <c r="Q270" s="377">
        <v>9.9656024721000005</v>
      </c>
      <c r="R270" s="376">
        <v>35.244591466000003</v>
      </c>
      <c r="S270" s="377">
        <v>11.19170235</v>
      </c>
      <c r="T270" s="376">
        <v>39.643070377999997</v>
      </c>
      <c r="U270" s="377">
        <v>6.185385041</v>
      </c>
      <c r="V270" s="376">
        <v>110.58084027</v>
      </c>
      <c r="W270" s="377">
        <v>33.201324499000002</v>
      </c>
      <c r="X270" s="376">
        <v>12.726728678000001</v>
      </c>
      <c r="Y270" s="377">
        <v>3.310159992</v>
      </c>
      <c r="Z270" s="376">
        <v>60.743370057999996</v>
      </c>
      <c r="AA270" s="377">
        <v>22.353935829000001</v>
      </c>
      <c r="AB270" s="376">
        <v>76.262219247999994</v>
      </c>
      <c r="AC270" s="377">
        <v>90.900361265000001</v>
      </c>
      <c r="AD270" s="376">
        <v>29.987993720999999</v>
      </c>
      <c r="AE270" s="377">
        <v>6.0967844428999998</v>
      </c>
      <c r="AF270" s="338">
        <v>15.496875596000001</v>
      </c>
      <c r="AG270" s="378">
        <v>144.31312296999999</v>
      </c>
      <c r="AH270" s="338">
        <v>52.693732199000003</v>
      </c>
      <c r="AI270" s="378">
        <v>65.707501372999999</v>
      </c>
      <c r="AJ270" s="338">
        <v>48.262348424999999</v>
      </c>
      <c r="AK270" s="379">
        <v>3.5291592512999999</v>
      </c>
      <c r="AL270" s="472">
        <v>266</v>
      </c>
    </row>
    <row r="271" spans="1:38" x14ac:dyDescent="0.2">
      <c r="A271" s="380" t="s">
        <v>1205</v>
      </c>
      <c r="B271" s="373" t="s">
        <v>1206</v>
      </c>
      <c r="C271" s="374">
        <v>1.3363625981</v>
      </c>
      <c r="D271" s="73">
        <v>1898</v>
      </c>
      <c r="E271" s="375">
        <v>3.98</v>
      </c>
      <c r="F271" s="376">
        <v>6528.6497302999996</v>
      </c>
      <c r="G271" s="338">
        <v>4936.3019781000003</v>
      </c>
      <c r="H271" s="377">
        <v>1592.3477522000001</v>
      </c>
      <c r="I271" s="376">
        <v>890.85215251</v>
      </c>
      <c r="J271" s="377">
        <v>38.229526063999998</v>
      </c>
      <c r="K271" s="376">
        <v>1532.5759407</v>
      </c>
      <c r="L271" s="377">
        <v>98.573920755000003</v>
      </c>
      <c r="M271" s="338">
        <v>593.14054279000004</v>
      </c>
      <c r="N271" s="376">
        <v>235.23151902000001</v>
      </c>
      <c r="O271" s="377">
        <v>35.547726412999999</v>
      </c>
      <c r="P271" s="376">
        <v>221.0910682</v>
      </c>
      <c r="Q271" s="377">
        <v>35.821186834000002</v>
      </c>
      <c r="R271" s="376">
        <v>207.69581932</v>
      </c>
      <c r="S271" s="377">
        <v>64.593200918999997</v>
      </c>
      <c r="T271" s="376">
        <v>332.02590394999999</v>
      </c>
      <c r="U271" s="377">
        <v>24.166818833000001</v>
      </c>
      <c r="V271" s="376">
        <v>442.62254758</v>
      </c>
      <c r="W271" s="377">
        <v>102.92371683</v>
      </c>
      <c r="X271" s="376">
        <v>24.173158175000001</v>
      </c>
      <c r="Y271" s="377">
        <v>5.6129466727999997</v>
      </c>
      <c r="Z271" s="376">
        <v>38.910115804999997</v>
      </c>
      <c r="AA271" s="377">
        <v>11.924161238</v>
      </c>
      <c r="AB271" s="376">
        <v>192.78856239999999</v>
      </c>
      <c r="AC271" s="377">
        <v>339.00533316999997</v>
      </c>
      <c r="AD271" s="376">
        <v>13.838227818</v>
      </c>
      <c r="AE271" s="377">
        <v>2.7485758462000001</v>
      </c>
      <c r="AF271" s="338">
        <v>5.3570626400999997</v>
      </c>
      <c r="AG271" s="378">
        <v>534.60953687000006</v>
      </c>
      <c r="AH271" s="338">
        <v>231.67071487999999</v>
      </c>
      <c r="AI271" s="378">
        <v>206.01875552999999</v>
      </c>
      <c r="AJ271" s="338">
        <v>56.314699374</v>
      </c>
      <c r="AK271" s="379">
        <v>10.586289212000001</v>
      </c>
      <c r="AL271" s="472">
        <v>211</v>
      </c>
    </row>
    <row r="272" spans="1:38" x14ac:dyDescent="0.2">
      <c r="A272" s="380" t="s">
        <v>1207</v>
      </c>
      <c r="B272" s="373" t="s">
        <v>1208</v>
      </c>
      <c r="C272" s="374">
        <v>0.32281781510000002</v>
      </c>
      <c r="D272" s="73">
        <v>6204</v>
      </c>
      <c r="E272" s="375">
        <v>1.44</v>
      </c>
      <c r="F272" s="376">
        <v>1577.0902633999999</v>
      </c>
      <c r="G272" s="338">
        <v>1186.4652455</v>
      </c>
      <c r="H272" s="377">
        <v>390.62501794000002</v>
      </c>
      <c r="I272" s="376">
        <v>247.15473184000001</v>
      </c>
      <c r="J272" s="377">
        <v>11.623457362</v>
      </c>
      <c r="K272" s="376">
        <v>365.29224135999999</v>
      </c>
      <c r="L272" s="377">
        <v>26.235940551999999</v>
      </c>
      <c r="M272" s="338">
        <v>172.99639212</v>
      </c>
      <c r="N272" s="376">
        <v>46.058427940999998</v>
      </c>
      <c r="O272" s="377">
        <v>6.0227811206000004</v>
      </c>
      <c r="P272" s="376">
        <v>69.865652104000006</v>
      </c>
      <c r="Q272" s="377">
        <v>10.558775895</v>
      </c>
      <c r="R272" s="376">
        <v>37.794540564000002</v>
      </c>
      <c r="S272" s="377">
        <v>12.070563806999999</v>
      </c>
      <c r="T272" s="376">
        <v>38.230157579</v>
      </c>
      <c r="U272" s="377">
        <v>6.2680179164999998</v>
      </c>
      <c r="V272" s="376">
        <v>28.156663579</v>
      </c>
      <c r="W272" s="377">
        <v>7.1563639695000001</v>
      </c>
      <c r="X272" s="376">
        <v>13.935375872</v>
      </c>
      <c r="Y272" s="377">
        <v>2.8977481825</v>
      </c>
      <c r="Z272" s="376">
        <v>55.015907687999999</v>
      </c>
      <c r="AA272" s="377">
        <v>16.052875787000001</v>
      </c>
      <c r="AB272" s="376">
        <v>54.938303159</v>
      </c>
      <c r="AC272" s="377">
        <v>90.147387979000001</v>
      </c>
      <c r="AD272" s="376">
        <v>3.0911360455999999</v>
      </c>
      <c r="AE272" s="377">
        <v>0.64512110440000003</v>
      </c>
      <c r="AF272" s="338">
        <v>1.3477474753000001</v>
      </c>
      <c r="AG272" s="378">
        <v>131.44764936999999</v>
      </c>
      <c r="AH272" s="338">
        <v>50.856341677000003</v>
      </c>
      <c r="AI272" s="378">
        <v>49.548396062999998</v>
      </c>
      <c r="AJ272" s="338">
        <v>18.883888763000002</v>
      </c>
      <c r="AK272" s="379">
        <v>2.7976765485000001</v>
      </c>
      <c r="AL272" s="472">
        <v>270</v>
      </c>
    </row>
    <row r="273" spans="1:38" x14ac:dyDescent="0.2">
      <c r="A273" s="380" t="s">
        <v>1209</v>
      </c>
      <c r="B273" s="373" t="s">
        <v>1210</v>
      </c>
      <c r="C273" s="374">
        <v>0.88205321179999996</v>
      </c>
      <c r="D273" s="73">
        <v>853</v>
      </c>
      <c r="E273" s="375">
        <v>1.73</v>
      </c>
      <c r="F273" s="376">
        <v>4309.1721300999998</v>
      </c>
      <c r="G273" s="338">
        <v>3284.7546656999998</v>
      </c>
      <c r="H273" s="377">
        <v>1024.4174644</v>
      </c>
      <c r="I273" s="376">
        <v>688.99631342999999</v>
      </c>
      <c r="J273" s="377">
        <v>30.823552869</v>
      </c>
      <c r="K273" s="376">
        <v>636.33622443000002</v>
      </c>
      <c r="L273" s="377">
        <v>49.434990980999999</v>
      </c>
      <c r="M273" s="338">
        <v>327.54465213999998</v>
      </c>
      <c r="N273" s="376">
        <v>68.549215203000003</v>
      </c>
      <c r="O273" s="377">
        <v>11.006361868999999</v>
      </c>
      <c r="P273" s="376">
        <v>188.05719422000001</v>
      </c>
      <c r="Q273" s="377">
        <v>45.619679691000002</v>
      </c>
      <c r="R273" s="376">
        <v>195.44569716000001</v>
      </c>
      <c r="S273" s="377">
        <v>60.225258441000001</v>
      </c>
      <c r="T273" s="376">
        <v>84.295717287000002</v>
      </c>
      <c r="U273" s="377">
        <v>12.050953247000001</v>
      </c>
      <c r="V273" s="376">
        <v>243.26137951000001</v>
      </c>
      <c r="W273" s="377">
        <v>56.581271811999997</v>
      </c>
      <c r="X273" s="376">
        <v>349.14316136000002</v>
      </c>
      <c r="Y273" s="377">
        <v>84.722480427999997</v>
      </c>
      <c r="Z273" s="376">
        <v>3.9516692848999999</v>
      </c>
      <c r="AA273" s="377">
        <v>1.8993054056000001</v>
      </c>
      <c r="AB273" s="376">
        <v>135.90189344999999</v>
      </c>
      <c r="AC273" s="377">
        <v>206.12009774000001</v>
      </c>
      <c r="AD273" s="376">
        <v>165.17644525</v>
      </c>
      <c r="AE273" s="377">
        <v>29.504697423</v>
      </c>
      <c r="AF273" s="338">
        <v>34.209120876</v>
      </c>
      <c r="AG273" s="378">
        <v>290.27007632999999</v>
      </c>
      <c r="AH273" s="338">
        <v>99.228418730000001</v>
      </c>
      <c r="AI273" s="378">
        <v>158.12079310999999</v>
      </c>
      <c r="AJ273" s="338">
        <v>48.558975787999998</v>
      </c>
      <c r="AK273" s="379">
        <v>4.1365326435999998</v>
      </c>
      <c r="AL273" s="472">
        <v>89</v>
      </c>
    </row>
    <row r="274" spans="1:38" x14ac:dyDescent="0.2">
      <c r="A274" s="380" t="s">
        <v>1211</v>
      </c>
      <c r="B274" s="373" t="s">
        <v>1212</v>
      </c>
      <c r="C274" s="374">
        <v>1.2592862141000001</v>
      </c>
      <c r="D274" s="73">
        <v>3184</v>
      </c>
      <c r="E274" s="375">
        <v>3.77</v>
      </c>
      <c r="F274" s="376">
        <v>6152.1016929999996</v>
      </c>
      <c r="G274" s="338">
        <v>4675.6467461000002</v>
      </c>
      <c r="H274" s="377">
        <v>1476.4549469000001</v>
      </c>
      <c r="I274" s="376">
        <v>938.48809125000002</v>
      </c>
      <c r="J274" s="377">
        <v>33.764365347999998</v>
      </c>
      <c r="K274" s="376">
        <v>1296.8695239000001</v>
      </c>
      <c r="L274" s="377">
        <v>83.169886528000006</v>
      </c>
      <c r="M274" s="338">
        <v>559.11901459000001</v>
      </c>
      <c r="N274" s="376">
        <v>186.57096293999999</v>
      </c>
      <c r="O274" s="377">
        <v>23.059638469999999</v>
      </c>
      <c r="P274" s="376">
        <v>133.08386024000001</v>
      </c>
      <c r="Q274" s="377">
        <v>20.578576724000001</v>
      </c>
      <c r="R274" s="376">
        <v>193.06311614000001</v>
      </c>
      <c r="S274" s="377">
        <v>53.022506364000002</v>
      </c>
      <c r="T274" s="376">
        <v>144.11651129000001</v>
      </c>
      <c r="U274" s="377">
        <v>16.377481875000001</v>
      </c>
      <c r="V274" s="376">
        <v>402.22809418000003</v>
      </c>
      <c r="W274" s="377">
        <v>108.80659925</v>
      </c>
      <c r="X274" s="376">
        <v>132.07279477</v>
      </c>
      <c r="Y274" s="377">
        <v>30.675038533999999</v>
      </c>
      <c r="Z274" s="376">
        <v>15.107675509</v>
      </c>
      <c r="AA274" s="377">
        <v>6.0376016834000001</v>
      </c>
      <c r="AB274" s="376">
        <v>218.03179288999999</v>
      </c>
      <c r="AC274" s="377">
        <v>321.44433199000002</v>
      </c>
      <c r="AD274" s="376">
        <v>135.56277929999999</v>
      </c>
      <c r="AE274" s="377">
        <v>24.2343136</v>
      </c>
      <c r="AF274" s="338">
        <v>29.103865040999999</v>
      </c>
      <c r="AG274" s="378">
        <v>499.18123782999999</v>
      </c>
      <c r="AH274" s="338">
        <v>184.15336453</v>
      </c>
      <c r="AI274" s="378">
        <v>211.40468594000001</v>
      </c>
      <c r="AJ274" s="338">
        <v>143.08232183000001</v>
      </c>
      <c r="AK274" s="379">
        <v>9.6916604476000003</v>
      </c>
      <c r="AL274" s="472">
        <v>203</v>
      </c>
    </row>
    <row r="275" spans="1:38" x14ac:dyDescent="0.2">
      <c r="A275" s="380" t="s">
        <v>1213</v>
      </c>
      <c r="B275" s="373" t="s">
        <v>1214</v>
      </c>
      <c r="C275" s="374">
        <v>0.23521188079999999</v>
      </c>
      <c r="D275" s="73">
        <v>7520</v>
      </c>
      <c r="E275" s="375">
        <v>1.1499999999999999</v>
      </c>
      <c r="F275" s="376">
        <v>1149.1012877000001</v>
      </c>
      <c r="G275" s="338">
        <v>870.89096996000001</v>
      </c>
      <c r="H275" s="377">
        <v>278.21031772999999</v>
      </c>
      <c r="I275" s="376">
        <v>188.95352059000001</v>
      </c>
      <c r="J275" s="377">
        <v>6.7851989498999998</v>
      </c>
      <c r="K275" s="376">
        <v>188.29863535000001</v>
      </c>
      <c r="L275" s="377">
        <v>13.714266991000001</v>
      </c>
      <c r="M275" s="338">
        <v>107.63825799</v>
      </c>
      <c r="N275" s="376">
        <v>30.49697016</v>
      </c>
      <c r="O275" s="377">
        <v>3.6484957589000002</v>
      </c>
      <c r="P275" s="376">
        <v>42.236192287000001</v>
      </c>
      <c r="Q275" s="377">
        <v>7.1791325914000002</v>
      </c>
      <c r="R275" s="376">
        <v>19.556801583999999</v>
      </c>
      <c r="S275" s="377">
        <v>7.2874410641000003</v>
      </c>
      <c r="T275" s="376">
        <v>20.353416325000001</v>
      </c>
      <c r="U275" s="377">
        <v>3.5778539927000002</v>
      </c>
      <c r="V275" s="376">
        <v>37.246528888</v>
      </c>
      <c r="W275" s="377">
        <v>12.534878028</v>
      </c>
      <c r="X275" s="376">
        <v>27.406377806999998</v>
      </c>
      <c r="Y275" s="377">
        <v>6.5073389066000003</v>
      </c>
      <c r="Z275" s="376">
        <v>47.937628838000002</v>
      </c>
      <c r="AA275" s="377">
        <v>15.850528413999999</v>
      </c>
      <c r="AB275" s="376">
        <v>31.738198736000001</v>
      </c>
      <c r="AC275" s="377">
        <v>56.353400938999997</v>
      </c>
      <c r="AD275" s="376">
        <v>37.119989230999998</v>
      </c>
      <c r="AE275" s="377">
        <v>7.7460259831</v>
      </c>
      <c r="AF275" s="338">
        <v>56.690892513000001</v>
      </c>
      <c r="AG275" s="378">
        <v>90.119944247999996</v>
      </c>
      <c r="AH275" s="338">
        <v>32.537969124</v>
      </c>
      <c r="AI275" s="378">
        <v>36.824194220999999</v>
      </c>
      <c r="AJ275" s="338">
        <v>10.589834012000001</v>
      </c>
      <c r="AK275" s="379">
        <v>2.1713741614000002</v>
      </c>
      <c r="AL275" s="472">
        <v>249</v>
      </c>
    </row>
    <row r="276" spans="1:38" x14ac:dyDescent="0.2">
      <c r="A276" s="380" t="s">
        <v>1215</v>
      </c>
      <c r="B276" s="373" t="s">
        <v>1216</v>
      </c>
      <c r="C276" s="374">
        <v>1.1387671332</v>
      </c>
      <c r="D276" s="73">
        <v>1713</v>
      </c>
      <c r="E276" s="375">
        <v>3.4</v>
      </c>
      <c r="F276" s="376">
        <v>5563.3192280000003</v>
      </c>
      <c r="G276" s="338">
        <v>4179.1566693000004</v>
      </c>
      <c r="H276" s="377">
        <v>1384.1625587000001</v>
      </c>
      <c r="I276" s="376">
        <v>817.16774763000001</v>
      </c>
      <c r="J276" s="377">
        <v>32.920623278000001</v>
      </c>
      <c r="K276" s="376">
        <v>1117.6857791</v>
      </c>
      <c r="L276" s="377">
        <v>79.492349765</v>
      </c>
      <c r="M276" s="338">
        <v>508.08784123999999</v>
      </c>
      <c r="N276" s="376">
        <v>189.27604923999999</v>
      </c>
      <c r="O276" s="377">
        <v>25.629721432</v>
      </c>
      <c r="P276" s="376">
        <v>142.45264270999999</v>
      </c>
      <c r="Q276" s="377">
        <v>23.131143360999999</v>
      </c>
      <c r="R276" s="376">
        <v>124.24179128</v>
      </c>
      <c r="S276" s="377">
        <v>42.712218657000001</v>
      </c>
      <c r="T276" s="376">
        <v>149.42935732000001</v>
      </c>
      <c r="U276" s="377">
        <v>15.686130691000001</v>
      </c>
      <c r="V276" s="376">
        <v>597.89081165000005</v>
      </c>
      <c r="W276" s="377">
        <v>139.58616677000001</v>
      </c>
      <c r="X276" s="376">
        <v>16.669132186999999</v>
      </c>
      <c r="Y276" s="377">
        <v>6.1104413135</v>
      </c>
      <c r="Z276" s="376">
        <v>36.233149601999997</v>
      </c>
      <c r="AA276" s="377">
        <v>14.702610384</v>
      </c>
      <c r="AB276" s="376">
        <v>204.89717874999999</v>
      </c>
      <c r="AC276" s="377">
        <v>291.58079041000002</v>
      </c>
      <c r="AD276" s="376">
        <v>24.811393075000002</v>
      </c>
      <c r="AE276" s="377">
        <v>5.1424210320999997</v>
      </c>
      <c r="AF276" s="338">
        <v>10.076209001</v>
      </c>
      <c r="AG276" s="378">
        <v>434.72535097999997</v>
      </c>
      <c r="AH276" s="338">
        <v>192.51211384000001</v>
      </c>
      <c r="AI276" s="378">
        <v>193.58689494000001</v>
      </c>
      <c r="AJ276" s="338">
        <v>112.02383388</v>
      </c>
      <c r="AK276" s="379">
        <v>14.857334445999999</v>
      </c>
      <c r="AL276" s="472">
        <v>196</v>
      </c>
    </row>
    <row r="277" spans="1:38" x14ac:dyDescent="0.2">
      <c r="A277" s="380" t="s">
        <v>1217</v>
      </c>
      <c r="B277" s="373" t="s">
        <v>1218</v>
      </c>
      <c r="C277" s="374">
        <v>0.46418372879999997</v>
      </c>
      <c r="D277" s="73">
        <v>7567</v>
      </c>
      <c r="E277" s="375">
        <v>1.55</v>
      </c>
      <c r="F277" s="376">
        <v>2267.7175943000002</v>
      </c>
      <c r="G277" s="338">
        <v>1726.4517945</v>
      </c>
      <c r="H277" s="377">
        <v>541.26579984</v>
      </c>
      <c r="I277" s="376">
        <v>351.14409669000003</v>
      </c>
      <c r="J277" s="377">
        <v>13.520034915</v>
      </c>
      <c r="K277" s="376">
        <v>387.83979859999999</v>
      </c>
      <c r="L277" s="377">
        <v>29.255921387000001</v>
      </c>
      <c r="M277" s="338">
        <v>201.42516359999999</v>
      </c>
      <c r="N277" s="376">
        <v>52.907765380999997</v>
      </c>
      <c r="O277" s="377">
        <v>7.7416618841</v>
      </c>
      <c r="P277" s="376">
        <v>68.031999415000001</v>
      </c>
      <c r="Q277" s="377">
        <v>10.950690079999999</v>
      </c>
      <c r="R277" s="376">
        <v>28.793555022</v>
      </c>
      <c r="S277" s="377">
        <v>11.270564553</v>
      </c>
      <c r="T277" s="376">
        <v>46.816464427</v>
      </c>
      <c r="U277" s="377">
        <v>7.3675177846000004</v>
      </c>
      <c r="V277" s="376">
        <v>209.87994347</v>
      </c>
      <c r="W277" s="377">
        <v>53.451465485</v>
      </c>
      <c r="X277" s="376">
        <v>2.2565634627</v>
      </c>
      <c r="Y277" s="377">
        <v>0.77706248580000004</v>
      </c>
      <c r="Z277" s="376">
        <v>52.578405361000002</v>
      </c>
      <c r="AA277" s="377">
        <v>18.604855519000001</v>
      </c>
      <c r="AB277" s="376">
        <v>105.81776495</v>
      </c>
      <c r="AC277" s="377">
        <v>115.51865465</v>
      </c>
      <c r="AD277" s="376">
        <v>14.046536412</v>
      </c>
      <c r="AE277" s="377">
        <v>2.4866081801000002</v>
      </c>
      <c r="AF277" s="338">
        <v>6.029300621</v>
      </c>
      <c r="AG277" s="378">
        <v>178.72556692000001</v>
      </c>
      <c r="AH277" s="338">
        <v>67.657922540000001</v>
      </c>
      <c r="AI277" s="378">
        <v>73.412108649999993</v>
      </c>
      <c r="AJ277" s="338">
        <v>143.04652161999999</v>
      </c>
      <c r="AK277" s="379">
        <v>6.3630802868999998</v>
      </c>
      <c r="AL277" s="472">
        <v>253</v>
      </c>
    </row>
    <row r="278" spans="1:38" x14ac:dyDescent="0.2">
      <c r="A278" s="380" t="s">
        <v>1219</v>
      </c>
      <c r="B278" s="373" t="s">
        <v>1220</v>
      </c>
      <c r="C278" s="374">
        <v>1.2743498258999999</v>
      </c>
      <c r="D278" s="73">
        <v>10652</v>
      </c>
      <c r="E278" s="375">
        <v>4.28</v>
      </c>
      <c r="F278" s="376">
        <v>6225.6932806000004</v>
      </c>
      <c r="G278" s="338">
        <v>4597.8309288</v>
      </c>
      <c r="H278" s="377">
        <v>1627.8623517999999</v>
      </c>
      <c r="I278" s="376">
        <v>921.62299873999996</v>
      </c>
      <c r="J278" s="377">
        <v>42.061453489000002</v>
      </c>
      <c r="K278" s="376">
        <v>1633.1038080999999</v>
      </c>
      <c r="L278" s="377">
        <v>111.88353865000001</v>
      </c>
      <c r="M278" s="338">
        <v>616.47120193000001</v>
      </c>
      <c r="N278" s="376">
        <v>166.82898574000001</v>
      </c>
      <c r="O278" s="377">
        <v>23.973684086999999</v>
      </c>
      <c r="P278" s="376">
        <v>163.99477555000001</v>
      </c>
      <c r="Q278" s="377">
        <v>24.872235709000002</v>
      </c>
      <c r="R278" s="376">
        <v>328.88694901999997</v>
      </c>
      <c r="S278" s="377">
        <v>91.510794290000007</v>
      </c>
      <c r="T278" s="376">
        <v>154.16469602999999</v>
      </c>
      <c r="U278" s="377">
        <v>18.357704935000001</v>
      </c>
      <c r="V278" s="376">
        <v>176.72300655000001</v>
      </c>
      <c r="W278" s="377">
        <v>48.472933638000001</v>
      </c>
      <c r="X278" s="376">
        <v>15.125259940999999</v>
      </c>
      <c r="Y278" s="377">
        <v>3.2665568442000001</v>
      </c>
      <c r="Z278" s="376">
        <v>46.212738399999999</v>
      </c>
      <c r="AA278" s="377">
        <v>17.222073728000002</v>
      </c>
      <c r="AB278" s="376">
        <v>181.26369324999999</v>
      </c>
      <c r="AC278" s="377">
        <v>360.46806194999999</v>
      </c>
      <c r="AD278" s="376">
        <v>19.652111485999999</v>
      </c>
      <c r="AE278" s="377">
        <v>3.9796326034999998</v>
      </c>
      <c r="AF278" s="338">
        <v>24.596266979999999</v>
      </c>
      <c r="AG278" s="378">
        <v>539.38604024000006</v>
      </c>
      <c r="AH278" s="338">
        <v>245.13511554999999</v>
      </c>
      <c r="AI278" s="378">
        <v>203.61873285999999</v>
      </c>
      <c r="AJ278" s="338">
        <v>31.674419791999998</v>
      </c>
      <c r="AK278" s="379">
        <v>11.163810568000001</v>
      </c>
      <c r="AL278" s="472">
        <v>260</v>
      </c>
    </row>
    <row r="279" spans="1:38" x14ac:dyDescent="0.2">
      <c r="A279" s="380" t="s">
        <v>1221</v>
      </c>
      <c r="B279" s="373" t="s">
        <v>1222</v>
      </c>
      <c r="C279" s="374">
        <v>0.37544678059999997</v>
      </c>
      <c r="D279" s="73">
        <v>29742</v>
      </c>
      <c r="E279" s="375">
        <v>1.46</v>
      </c>
      <c r="F279" s="376">
        <v>1834.2031769</v>
      </c>
      <c r="G279" s="338">
        <v>1383.3862154000001</v>
      </c>
      <c r="H279" s="377">
        <v>450.81696156999999</v>
      </c>
      <c r="I279" s="376">
        <v>282.16037384999998</v>
      </c>
      <c r="J279" s="377">
        <v>11.527859675</v>
      </c>
      <c r="K279" s="376">
        <v>370.31933021999998</v>
      </c>
      <c r="L279" s="377">
        <v>26.05802216</v>
      </c>
      <c r="M279" s="338">
        <v>173.94388187000001</v>
      </c>
      <c r="N279" s="376">
        <v>39.081513395999998</v>
      </c>
      <c r="O279" s="377">
        <v>5.7274151733999998</v>
      </c>
      <c r="P279" s="376">
        <v>69.608241054999993</v>
      </c>
      <c r="Q279" s="377">
        <v>10.887547753</v>
      </c>
      <c r="R279" s="376">
        <v>58.439460691000001</v>
      </c>
      <c r="S279" s="377">
        <v>18.051426206999999</v>
      </c>
      <c r="T279" s="376">
        <v>31.094587644000001</v>
      </c>
      <c r="U279" s="377">
        <v>5.0366475481000004</v>
      </c>
      <c r="V279" s="376">
        <v>56.035447296999997</v>
      </c>
      <c r="W279" s="377">
        <v>17.028292156999999</v>
      </c>
      <c r="X279" s="376">
        <v>12.201158271000001</v>
      </c>
      <c r="Y279" s="377">
        <v>1.7772384157000001</v>
      </c>
      <c r="Z279" s="376">
        <v>65.937114288000004</v>
      </c>
      <c r="AA279" s="377">
        <v>20.470670376000001</v>
      </c>
      <c r="AB279" s="376">
        <v>49.779963299999999</v>
      </c>
      <c r="AC279" s="377">
        <v>93.956683388000002</v>
      </c>
      <c r="AD279" s="376">
        <v>35.894969344000003</v>
      </c>
      <c r="AE279" s="377">
        <v>7.7917089334999998</v>
      </c>
      <c r="AF279" s="338">
        <v>77.248483450999998</v>
      </c>
      <c r="AG279" s="378">
        <v>154.28627026000001</v>
      </c>
      <c r="AH279" s="338">
        <v>57.726450604999997</v>
      </c>
      <c r="AI279" s="378">
        <v>59.327822345000001</v>
      </c>
      <c r="AJ279" s="338">
        <v>19.375831182999999</v>
      </c>
      <c r="AK279" s="379">
        <v>3.4287660796999999</v>
      </c>
      <c r="AL279" s="472">
        <v>285</v>
      </c>
    </row>
    <row r="280" spans="1:38" x14ac:dyDescent="0.2">
      <c r="A280" s="380" t="s">
        <v>1223</v>
      </c>
      <c r="B280" s="373" t="s">
        <v>1224</v>
      </c>
      <c r="C280" s="374">
        <v>0.54120996889999995</v>
      </c>
      <c r="D280" s="73">
        <v>15968</v>
      </c>
      <c r="E280" s="375">
        <v>1.86</v>
      </c>
      <c r="F280" s="376">
        <v>2644.0206594000001</v>
      </c>
      <c r="G280" s="338">
        <v>1990.0783845000001</v>
      </c>
      <c r="H280" s="377">
        <v>653.94227483999998</v>
      </c>
      <c r="I280" s="376">
        <v>439.54282626000003</v>
      </c>
      <c r="J280" s="377">
        <v>16.307458613000001</v>
      </c>
      <c r="K280" s="376">
        <v>533.66778318000001</v>
      </c>
      <c r="L280" s="377">
        <v>36.000691412999998</v>
      </c>
      <c r="M280" s="338">
        <v>272.74819970999999</v>
      </c>
      <c r="N280" s="376">
        <v>85.398365828999999</v>
      </c>
      <c r="O280" s="377">
        <v>10.208079591000001</v>
      </c>
      <c r="P280" s="376">
        <v>143.14096171</v>
      </c>
      <c r="Q280" s="377">
        <v>22.822858793999998</v>
      </c>
      <c r="R280" s="376">
        <v>75.068247714999998</v>
      </c>
      <c r="S280" s="377">
        <v>22.921364659000002</v>
      </c>
      <c r="T280" s="376">
        <v>68.919927482000006</v>
      </c>
      <c r="U280" s="377">
        <v>10.488076391</v>
      </c>
      <c r="V280" s="376">
        <v>123.49755748</v>
      </c>
      <c r="W280" s="377">
        <v>35.513956745000002</v>
      </c>
      <c r="X280" s="376">
        <v>13.406431647</v>
      </c>
      <c r="Y280" s="377">
        <v>3.1692735750000001</v>
      </c>
      <c r="Z280" s="376">
        <v>48.693869501000002</v>
      </c>
      <c r="AA280" s="377">
        <v>17.156887225999998</v>
      </c>
      <c r="AB280" s="376">
        <v>83.395336618000002</v>
      </c>
      <c r="AC280" s="377">
        <v>141.02925388</v>
      </c>
      <c r="AD280" s="376">
        <v>13.521806195</v>
      </c>
      <c r="AE280" s="377">
        <v>2.7866849327000001</v>
      </c>
      <c r="AF280" s="338">
        <v>3.2830615743</v>
      </c>
      <c r="AG280" s="378">
        <v>215.47943928999999</v>
      </c>
      <c r="AH280" s="338">
        <v>74.923873963000005</v>
      </c>
      <c r="AI280" s="378">
        <v>96.354675854999996</v>
      </c>
      <c r="AJ280" s="338">
        <v>28.862111913</v>
      </c>
      <c r="AK280" s="379">
        <v>5.7115976400999999</v>
      </c>
      <c r="AL280" s="472">
        <v>271</v>
      </c>
    </row>
    <row r="281" spans="1:38" x14ac:dyDescent="0.2">
      <c r="A281" s="380" t="s">
        <v>1225</v>
      </c>
      <c r="B281" s="373" t="s">
        <v>1226</v>
      </c>
      <c r="C281" s="374">
        <v>0.17672852350000001</v>
      </c>
      <c r="D281" s="73">
        <v>108001</v>
      </c>
      <c r="E281" s="375">
        <v>1.07</v>
      </c>
      <c r="F281" s="376">
        <v>863.38739856999996</v>
      </c>
      <c r="G281" s="338">
        <v>658.04754851999996</v>
      </c>
      <c r="H281" s="377">
        <v>205.33985005</v>
      </c>
      <c r="I281" s="376">
        <v>144.22435820999999</v>
      </c>
      <c r="J281" s="377">
        <v>4.8101915005000002</v>
      </c>
      <c r="K281" s="376">
        <v>142.39738106999999</v>
      </c>
      <c r="L281" s="377">
        <v>10.34118247</v>
      </c>
      <c r="M281" s="338">
        <v>86.609667748999996</v>
      </c>
      <c r="N281" s="376">
        <v>25.353955026000001</v>
      </c>
      <c r="O281" s="377">
        <v>3.0341178986999999</v>
      </c>
      <c r="P281" s="376">
        <v>61.597996262999999</v>
      </c>
      <c r="Q281" s="377">
        <v>9.4458974716000004</v>
      </c>
      <c r="R281" s="376">
        <v>15.791336756</v>
      </c>
      <c r="S281" s="377">
        <v>4.9235049444000003</v>
      </c>
      <c r="T281" s="376">
        <v>16.063559326</v>
      </c>
      <c r="U281" s="377">
        <v>3.1927474307999999</v>
      </c>
      <c r="V281" s="376">
        <v>28.574884186999999</v>
      </c>
      <c r="W281" s="377">
        <v>8.1294267343000008</v>
      </c>
      <c r="X281" s="376">
        <v>2.0389221941</v>
      </c>
      <c r="Y281" s="377">
        <v>0.46049273200000002</v>
      </c>
      <c r="Z281" s="376">
        <v>68.009481026000003</v>
      </c>
      <c r="AA281" s="377">
        <v>21.579612091000001</v>
      </c>
      <c r="AB281" s="376">
        <v>25.839045022000001</v>
      </c>
      <c r="AC281" s="377">
        <v>39.906584160000001</v>
      </c>
      <c r="AD281" s="376">
        <v>3.7981103024</v>
      </c>
      <c r="AE281" s="377">
        <v>0.80638031769999996</v>
      </c>
      <c r="AF281" s="338">
        <v>1.2796237233000001</v>
      </c>
      <c r="AG281" s="378">
        <v>70.908435789999999</v>
      </c>
      <c r="AH281" s="338">
        <v>23.150994054000002</v>
      </c>
      <c r="AI281" s="378">
        <v>27.491909854999999</v>
      </c>
      <c r="AJ281" s="338">
        <v>11.951741345</v>
      </c>
      <c r="AK281" s="379">
        <v>1.6758589122000001</v>
      </c>
      <c r="AL281" s="472">
        <v>292</v>
      </c>
    </row>
    <row r="282" spans="1:38" x14ac:dyDescent="0.2">
      <c r="A282" s="380" t="s">
        <v>1227</v>
      </c>
      <c r="B282" s="373" t="s">
        <v>1228</v>
      </c>
      <c r="C282" s="374">
        <v>2.4661010019999998</v>
      </c>
      <c r="D282" s="73">
        <v>6791</v>
      </c>
      <c r="E282" s="375">
        <v>6.48</v>
      </c>
      <c r="F282" s="376">
        <v>12047.860113000001</v>
      </c>
      <c r="G282" s="338">
        <v>9102.0456871999995</v>
      </c>
      <c r="H282" s="377">
        <v>2945.8144259000001</v>
      </c>
      <c r="I282" s="376">
        <v>1597.1879465</v>
      </c>
      <c r="J282" s="377">
        <v>67.965831172999998</v>
      </c>
      <c r="K282" s="376">
        <v>2537.8576558999998</v>
      </c>
      <c r="L282" s="377">
        <v>167.87248424000001</v>
      </c>
      <c r="M282" s="338">
        <v>977.98157227000002</v>
      </c>
      <c r="N282" s="376">
        <v>498.65609620999999</v>
      </c>
      <c r="O282" s="377">
        <v>68.673094934999995</v>
      </c>
      <c r="P282" s="376">
        <v>352.83724810000001</v>
      </c>
      <c r="Q282" s="377">
        <v>59.921086574999997</v>
      </c>
      <c r="R282" s="376">
        <v>324.19036675000001</v>
      </c>
      <c r="S282" s="377">
        <v>94.086138524000006</v>
      </c>
      <c r="T282" s="376">
        <v>525.86043787000006</v>
      </c>
      <c r="U282" s="377">
        <v>46.524582180000003</v>
      </c>
      <c r="V282" s="376">
        <v>1170.4042904999999</v>
      </c>
      <c r="W282" s="377">
        <v>293.78035691000002</v>
      </c>
      <c r="X282" s="376">
        <v>158.32914045000001</v>
      </c>
      <c r="Y282" s="377">
        <v>35.513513605999997</v>
      </c>
      <c r="Z282" s="376">
        <v>26.727936850999999</v>
      </c>
      <c r="AA282" s="377">
        <v>9.7766972110000001</v>
      </c>
      <c r="AB282" s="376">
        <v>398.95816480000002</v>
      </c>
      <c r="AC282" s="377">
        <v>603.23553514000002</v>
      </c>
      <c r="AD282" s="376">
        <v>97.428400949999997</v>
      </c>
      <c r="AE282" s="377">
        <v>17.925994529</v>
      </c>
      <c r="AF282" s="338">
        <v>23.010210109999999</v>
      </c>
      <c r="AG282" s="378">
        <v>955.52722384000003</v>
      </c>
      <c r="AH282" s="338">
        <v>402.07397086999998</v>
      </c>
      <c r="AI282" s="378">
        <v>425.84234178000003</v>
      </c>
      <c r="AJ282" s="338">
        <v>94.962244232000003</v>
      </c>
      <c r="AK282" s="379">
        <v>14.749550062999999</v>
      </c>
      <c r="AL282" s="472">
        <v>239</v>
      </c>
    </row>
    <row r="283" spans="1:38" x14ac:dyDescent="0.2">
      <c r="A283" s="380" t="s">
        <v>1229</v>
      </c>
      <c r="B283" s="373" t="s">
        <v>1230</v>
      </c>
      <c r="C283" s="374">
        <v>0.65599702609999999</v>
      </c>
      <c r="D283" s="73">
        <v>13576</v>
      </c>
      <c r="E283" s="375">
        <v>1.97</v>
      </c>
      <c r="F283" s="376">
        <v>3204.7999651999999</v>
      </c>
      <c r="G283" s="338">
        <v>2425.6150803999999</v>
      </c>
      <c r="H283" s="377">
        <v>779.18488477000005</v>
      </c>
      <c r="I283" s="376">
        <v>447.49841452999999</v>
      </c>
      <c r="J283" s="377">
        <v>18.572092561000002</v>
      </c>
      <c r="K283" s="376">
        <v>615.13681227999996</v>
      </c>
      <c r="L283" s="377">
        <v>43.057628459</v>
      </c>
      <c r="M283" s="338">
        <v>271.4644801</v>
      </c>
      <c r="N283" s="376">
        <v>94.827847417000001</v>
      </c>
      <c r="O283" s="377">
        <v>15.661962299000001</v>
      </c>
      <c r="P283" s="376">
        <v>141.96112119</v>
      </c>
      <c r="Q283" s="377">
        <v>24.834938185999999</v>
      </c>
      <c r="R283" s="376">
        <v>67.670175467999996</v>
      </c>
      <c r="S283" s="377">
        <v>22.388451423999999</v>
      </c>
      <c r="T283" s="376">
        <v>109.62750454</v>
      </c>
      <c r="U283" s="377">
        <v>11.706352445</v>
      </c>
      <c r="V283" s="376">
        <v>183.31018732000001</v>
      </c>
      <c r="W283" s="377">
        <v>51.946889839000001</v>
      </c>
      <c r="X283" s="376">
        <v>86.956227835000007</v>
      </c>
      <c r="Y283" s="377">
        <v>21.015015789</v>
      </c>
      <c r="Z283" s="376">
        <v>33.930632656</v>
      </c>
      <c r="AA283" s="377">
        <v>11.98716967</v>
      </c>
      <c r="AB283" s="376">
        <v>109.79548658</v>
      </c>
      <c r="AC283" s="377">
        <v>161.18436206000001</v>
      </c>
      <c r="AD283" s="376">
        <v>77.466094143999996</v>
      </c>
      <c r="AE283" s="377">
        <v>14.794508326000001</v>
      </c>
      <c r="AF283" s="338">
        <v>39.939147353999999</v>
      </c>
      <c r="AG283" s="378">
        <v>252.81138343999999</v>
      </c>
      <c r="AH283" s="338">
        <v>92.327035561000002</v>
      </c>
      <c r="AI283" s="378">
        <v>115.07504999</v>
      </c>
      <c r="AJ283" s="338">
        <v>63.720658671999999</v>
      </c>
      <c r="AK283" s="379">
        <v>4.1323350714</v>
      </c>
      <c r="AL283" s="472">
        <v>281</v>
      </c>
    </row>
    <row r="284" spans="1:38" x14ac:dyDescent="0.2">
      <c r="A284" s="380" t="s">
        <v>1231</v>
      </c>
      <c r="B284" s="373" t="s">
        <v>2140</v>
      </c>
      <c r="C284" s="374">
        <v>1.1924438307</v>
      </c>
      <c r="D284" s="73">
        <v>19326</v>
      </c>
      <c r="E284" s="375">
        <v>3.56</v>
      </c>
      <c r="F284" s="376">
        <v>5825.5507188000001</v>
      </c>
      <c r="G284" s="338">
        <v>4339.6417444999997</v>
      </c>
      <c r="H284" s="377">
        <v>1485.9089743</v>
      </c>
      <c r="I284" s="376">
        <v>841.04561756999999</v>
      </c>
      <c r="J284" s="377">
        <v>33.943902012999999</v>
      </c>
      <c r="K284" s="376">
        <v>1157.9622976999999</v>
      </c>
      <c r="L284" s="377">
        <v>83.025266619999996</v>
      </c>
      <c r="M284" s="338">
        <v>512.84355397000002</v>
      </c>
      <c r="N284" s="376">
        <v>171.90149160000001</v>
      </c>
      <c r="O284" s="377">
        <v>23.42320243</v>
      </c>
      <c r="P284" s="376">
        <v>104.59949942999999</v>
      </c>
      <c r="Q284" s="377">
        <v>16.127157958000002</v>
      </c>
      <c r="R284" s="376">
        <v>165.40064253</v>
      </c>
      <c r="S284" s="377">
        <v>50.42648647</v>
      </c>
      <c r="T284" s="376">
        <v>153.39789350000001</v>
      </c>
      <c r="U284" s="377">
        <v>18.916164663</v>
      </c>
      <c r="V284" s="376">
        <v>657.50335388999997</v>
      </c>
      <c r="W284" s="377">
        <v>184.7701788</v>
      </c>
      <c r="X284" s="376">
        <v>48.503578140999998</v>
      </c>
      <c r="Y284" s="377">
        <v>10.956053520999999</v>
      </c>
      <c r="Z284" s="376">
        <v>29.190967748999999</v>
      </c>
      <c r="AA284" s="377">
        <v>10.737854483</v>
      </c>
      <c r="AB284" s="376">
        <v>172.93287647</v>
      </c>
      <c r="AC284" s="377">
        <v>295.20425017999997</v>
      </c>
      <c r="AD284" s="376">
        <v>52.429464590000002</v>
      </c>
      <c r="AE284" s="377">
        <v>10.586998783</v>
      </c>
      <c r="AF284" s="338">
        <v>13.648752426</v>
      </c>
      <c r="AG284" s="378">
        <v>490.92732231999997</v>
      </c>
      <c r="AH284" s="338">
        <v>203.52946539999999</v>
      </c>
      <c r="AI284" s="378">
        <v>200.89009243999999</v>
      </c>
      <c r="AJ284" s="338">
        <v>99.157728688000006</v>
      </c>
      <c r="AK284" s="379">
        <v>11.568604480999999</v>
      </c>
      <c r="AL284" s="472">
        <v>280</v>
      </c>
    </row>
    <row r="285" spans="1:38" x14ac:dyDescent="0.2">
      <c r="A285" s="380" t="s">
        <v>1232</v>
      </c>
      <c r="B285" s="373" t="s">
        <v>2141</v>
      </c>
      <c r="C285" s="374">
        <v>0.38720369859999998</v>
      </c>
      <c r="D285" s="73">
        <v>33685</v>
      </c>
      <c r="E285" s="375">
        <v>1.4</v>
      </c>
      <c r="F285" s="376">
        <v>1891.6402826999999</v>
      </c>
      <c r="G285" s="338">
        <v>1424.6454163000001</v>
      </c>
      <c r="H285" s="377">
        <v>466.99486633999999</v>
      </c>
      <c r="I285" s="376">
        <v>289.35986922000001</v>
      </c>
      <c r="J285" s="377">
        <v>10.64340206</v>
      </c>
      <c r="K285" s="376">
        <v>273.91324270000001</v>
      </c>
      <c r="L285" s="377">
        <v>21.517891067000001</v>
      </c>
      <c r="M285" s="338">
        <v>163.38861294</v>
      </c>
      <c r="N285" s="376">
        <v>38.714867259000002</v>
      </c>
      <c r="O285" s="377">
        <v>5.4559557948000004</v>
      </c>
      <c r="P285" s="376">
        <v>36.886297896000002</v>
      </c>
      <c r="Q285" s="377">
        <v>6.7533558334999997</v>
      </c>
      <c r="R285" s="376">
        <v>33.211258135000001</v>
      </c>
      <c r="S285" s="377">
        <v>10.423914469</v>
      </c>
      <c r="T285" s="376">
        <v>38.961242923</v>
      </c>
      <c r="U285" s="377">
        <v>6.4368611000999998</v>
      </c>
      <c r="V285" s="376">
        <v>178.98180834999999</v>
      </c>
      <c r="W285" s="377">
        <v>53.262743729</v>
      </c>
      <c r="X285" s="376">
        <v>58.802751806000003</v>
      </c>
      <c r="Y285" s="377">
        <v>13.769269612</v>
      </c>
      <c r="Z285" s="376">
        <v>39.710472385999999</v>
      </c>
      <c r="AA285" s="377">
        <v>13.115859174000001</v>
      </c>
      <c r="AB285" s="376">
        <v>60.321768198999997</v>
      </c>
      <c r="AC285" s="377">
        <v>88.619124416000005</v>
      </c>
      <c r="AD285" s="376">
        <v>65.698166139999998</v>
      </c>
      <c r="AE285" s="377">
        <v>14.245792508999999</v>
      </c>
      <c r="AF285" s="338">
        <v>34.670001016000001</v>
      </c>
      <c r="AG285" s="378">
        <v>161.60551113</v>
      </c>
      <c r="AH285" s="338">
        <v>53.054387712</v>
      </c>
      <c r="AI285" s="378">
        <v>64.275706043</v>
      </c>
      <c r="AJ285" s="338">
        <v>51.532901232</v>
      </c>
      <c r="AK285" s="379">
        <v>4.3072477976999997</v>
      </c>
      <c r="AL285" s="472">
        <v>291</v>
      </c>
    </row>
    <row r="286" spans="1:38" x14ac:dyDescent="0.2">
      <c r="A286" s="380" t="s">
        <v>1233</v>
      </c>
      <c r="B286" s="373" t="s">
        <v>1234</v>
      </c>
      <c r="C286" s="374">
        <v>13.490540208000001</v>
      </c>
      <c r="D286" s="73">
        <v>1181</v>
      </c>
      <c r="E286" s="375">
        <v>23.56</v>
      </c>
      <c r="F286" s="376">
        <v>65906.522538999998</v>
      </c>
      <c r="G286" s="338">
        <v>50283.594821999999</v>
      </c>
      <c r="H286" s="377">
        <v>15622.927717</v>
      </c>
      <c r="I286" s="376">
        <v>5708.2446180999996</v>
      </c>
      <c r="J286" s="377">
        <v>251.57233092000001</v>
      </c>
      <c r="K286" s="376">
        <v>9322.3776512999993</v>
      </c>
      <c r="L286" s="377">
        <v>609.18569464999996</v>
      </c>
      <c r="M286" s="338">
        <v>3122.4256884000001</v>
      </c>
      <c r="N286" s="376">
        <v>2502.1302958000001</v>
      </c>
      <c r="O286" s="377">
        <v>323.63702867000001</v>
      </c>
      <c r="P286" s="376">
        <v>1343.0344399999999</v>
      </c>
      <c r="Q286" s="377">
        <v>237.48499701</v>
      </c>
      <c r="R286" s="376">
        <v>1620.9355621</v>
      </c>
      <c r="S286" s="377">
        <v>565.81659048999995</v>
      </c>
      <c r="T286" s="376">
        <v>1691.3763303000001</v>
      </c>
      <c r="U286" s="377">
        <v>131.12990961</v>
      </c>
      <c r="V286" s="376">
        <v>7319.1729108999998</v>
      </c>
      <c r="W286" s="377">
        <v>1696.7203228000001</v>
      </c>
      <c r="X286" s="376">
        <v>12035.545110999999</v>
      </c>
      <c r="Y286" s="377">
        <v>2587.1258913000001</v>
      </c>
      <c r="Z286" s="376">
        <v>32.61389484</v>
      </c>
      <c r="AA286" s="377">
        <v>6.9005246715000004</v>
      </c>
      <c r="AB286" s="376">
        <v>1381.3265643</v>
      </c>
      <c r="AC286" s="377">
        <v>2290.312962</v>
      </c>
      <c r="AD286" s="376">
        <v>88.800458402000004</v>
      </c>
      <c r="AE286" s="377">
        <v>18.848354603000001</v>
      </c>
      <c r="AF286" s="338">
        <v>1440.7583942000001</v>
      </c>
      <c r="AG286" s="378">
        <v>4834.6053381000002</v>
      </c>
      <c r="AH286" s="338">
        <v>2421.3445464000001</v>
      </c>
      <c r="AI286" s="378">
        <v>2194.2667154000001</v>
      </c>
      <c r="AJ286" s="338">
        <v>56.858773386000003</v>
      </c>
      <c r="AK286" s="379">
        <v>71.970639395999996</v>
      </c>
      <c r="AL286" s="472">
        <v>107</v>
      </c>
    </row>
    <row r="287" spans="1:38" x14ac:dyDescent="0.2">
      <c r="A287" s="380" t="s">
        <v>1235</v>
      </c>
      <c r="B287" s="373" t="s">
        <v>1236</v>
      </c>
      <c r="C287" s="374">
        <v>7.5423024938000003</v>
      </c>
      <c r="D287" s="73">
        <v>978</v>
      </c>
      <c r="E287" s="375">
        <v>12.3</v>
      </c>
      <c r="F287" s="376">
        <v>36847.073701000001</v>
      </c>
      <c r="G287" s="338">
        <v>28388.700830999998</v>
      </c>
      <c r="H287" s="377">
        <v>8458.3728702000008</v>
      </c>
      <c r="I287" s="376">
        <v>3036.3739274</v>
      </c>
      <c r="J287" s="377">
        <v>125.05155031</v>
      </c>
      <c r="K287" s="376">
        <v>5164.6297556</v>
      </c>
      <c r="L287" s="377">
        <v>335.96480665000001</v>
      </c>
      <c r="M287" s="338">
        <v>1740.2879475</v>
      </c>
      <c r="N287" s="376">
        <v>1151.7449498000001</v>
      </c>
      <c r="O287" s="377">
        <v>167.12528924</v>
      </c>
      <c r="P287" s="376">
        <v>407.89220590999997</v>
      </c>
      <c r="Q287" s="377">
        <v>70.079294236999999</v>
      </c>
      <c r="R287" s="376">
        <v>654.10094013000003</v>
      </c>
      <c r="S287" s="377">
        <v>262.35293684999999</v>
      </c>
      <c r="T287" s="376">
        <v>525.32749944</v>
      </c>
      <c r="U287" s="377">
        <v>46.825865561000001</v>
      </c>
      <c r="V287" s="376">
        <v>2042.0432212000001</v>
      </c>
      <c r="W287" s="377">
        <v>483.49476294999999</v>
      </c>
      <c r="X287" s="376">
        <v>10167.481831999999</v>
      </c>
      <c r="Y287" s="377">
        <v>2140.4475341000002</v>
      </c>
      <c r="Z287" s="376">
        <v>15.83555555</v>
      </c>
      <c r="AA287" s="377">
        <v>6.0166130072000001</v>
      </c>
      <c r="AB287" s="376">
        <v>705.78824947999999</v>
      </c>
      <c r="AC287" s="377">
        <v>1225.0418829</v>
      </c>
      <c r="AD287" s="376">
        <v>21.833176301999998</v>
      </c>
      <c r="AE287" s="377">
        <v>4.5484919590999997</v>
      </c>
      <c r="AF287" s="338">
        <v>1169.9970387000001</v>
      </c>
      <c r="AG287" s="378">
        <v>2793.1392578999998</v>
      </c>
      <c r="AH287" s="338">
        <v>1119.6556375</v>
      </c>
      <c r="AI287" s="378">
        <v>1178.7565728</v>
      </c>
      <c r="AJ287" s="338">
        <v>51.749359566000003</v>
      </c>
      <c r="AK287" s="379">
        <v>33.487546993999999</v>
      </c>
      <c r="AL287" s="472">
        <v>105</v>
      </c>
    </row>
    <row r="288" spans="1:38" x14ac:dyDescent="0.2">
      <c r="A288" s="380" t="s">
        <v>1237</v>
      </c>
      <c r="B288" s="373" t="s">
        <v>1238</v>
      </c>
      <c r="C288" s="374">
        <v>5.2390142093999996</v>
      </c>
      <c r="D288" s="73">
        <v>2560</v>
      </c>
      <c r="E288" s="375">
        <v>7.44</v>
      </c>
      <c r="F288" s="376">
        <v>25594.616877</v>
      </c>
      <c r="G288" s="338">
        <v>19871.444944999999</v>
      </c>
      <c r="H288" s="377">
        <v>5723.1719310999997</v>
      </c>
      <c r="I288" s="376">
        <v>1885.733009</v>
      </c>
      <c r="J288" s="377">
        <v>78.306930652999995</v>
      </c>
      <c r="K288" s="376">
        <v>3002.9270428</v>
      </c>
      <c r="L288" s="377">
        <v>206.51119216999999</v>
      </c>
      <c r="M288" s="338">
        <v>1068.0679436</v>
      </c>
      <c r="N288" s="376">
        <v>713.98661835999997</v>
      </c>
      <c r="O288" s="377">
        <v>111.82691401</v>
      </c>
      <c r="P288" s="376">
        <v>137.80688182</v>
      </c>
      <c r="Q288" s="377">
        <v>23.471764129</v>
      </c>
      <c r="R288" s="376">
        <v>316.53518056000001</v>
      </c>
      <c r="S288" s="377">
        <v>159.06361884</v>
      </c>
      <c r="T288" s="376">
        <v>287.52605057</v>
      </c>
      <c r="U288" s="377">
        <v>29.276038853999999</v>
      </c>
      <c r="V288" s="376">
        <v>728.87627821000001</v>
      </c>
      <c r="W288" s="377">
        <v>176.51614018999999</v>
      </c>
      <c r="X288" s="376">
        <v>8822.1719312999994</v>
      </c>
      <c r="Y288" s="377">
        <v>1863.0624717999999</v>
      </c>
      <c r="Z288" s="376">
        <v>7.9437724030999997</v>
      </c>
      <c r="AA288" s="377">
        <v>2.7428636237999999</v>
      </c>
      <c r="AB288" s="376">
        <v>547.68008479000002</v>
      </c>
      <c r="AC288" s="377">
        <v>706.65158969000004</v>
      </c>
      <c r="AD288" s="376">
        <v>12.728940248000001</v>
      </c>
      <c r="AE288" s="377">
        <v>2.7417891145</v>
      </c>
      <c r="AF288" s="338">
        <v>1197.8769192</v>
      </c>
      <c r="AG288" s="378">
        <v>1875.3129719999999</v>
      </c>
      <c r="AH288" s="338">
        <v>790.38468195999997</v>
      </c>
      <c r="AI288" s="378">
        <v>794.22935386999995</v>
      </c>
      <c r="AJ288" s="338">
        <v>20.240188634999999</v>
      </c>
      <c r="AK288" s="379">
        <v>24.417714179000001</v>
      </c>
      <c r="AL288" s="472">
        <v>128</v>
      </c>
    </row>
    <row r="289" spans="1:38" x14ac:dyDescent="0.2">
      <c r="A289" s="380" t="s">
        <v>1239</v>
      </c>
      <c r="B289" s="373" t="s">
        <v>2142</v>
      </c>
      <c r="C289" s="374">
        <v>12.793762553000001</v>
      </c>
      <c r="D289" s="73">
        <v>2772</v>
      </c>
      <c r="E289" s="375">
        <v>23.33</v>
      </c>
      <c r="F289" s="376">
        <v>62502.49338</v>
      </c>
      <c r="G289" s="338">
        <v>48206.829324999999</v>
      </c>
      <c r="H289" s="377">
        <v>14295.664054999999</v>
      </c>
      <c r="I289" s="376">
        <v>5417.5602958999998</v>
      </c>
      <c r="J289" s="377">
        <v>221.50526488</v>
      </c>
      <c r="K289" s="376">
        <v>9184.7912336999998</v>
      </c>
      <c r="L289" s="377">
        <v>595.71287887000005</v>
      </c>
      <c r="M289" s="338">
        <v>3192.8887626000001</v>
      </c>
      <c r="N289" s="376">
        <v>2326.6243801999999</v>
      </c>
      <c r="O289" s="377">
        <v>304.86405035000001</v>
      </c>
      <c r="P289" s="376">
        <v>1347.2542644</v>
      </c>
      <c r="Q289" s="377">
        <v>227.17240039000001</v>
      </c>
      <c r="R289" s="376">
        <v>1705.5511627999999</v>
      </c>
      <c r="S289" s="377">
        <v>569.13542315999996</v>
      </c>
      <c r="T289" s="376">
        <v>2141.2179814000001</v>
      </c>
      <c r="U289" s="377">
        <v>181.01776896999999</v>
      </c>
      <c r="V289" s="376">
        <v>8441.7259095000009</v>
      </c>
      <c r="W289" s="377">
        <v>1887.4446975999999</v>
      </c>
      <c r="X289" s="376">
        <v>9114.0234306999992</v>
      </c>
      <c r="Y289" s="377">
        <v>1910.7614715</v>
      </c>
      <c r="Z289" s="376">
        <v>31.406352489</v>
      </c>
      <c r="AA289" s="377">
        <v>6.9879691817999996</v>
      </c>
      <c r="AB289" s="376">
        <v>1456.3222419000001</v>
      </c>
      <c r="AC289" s="377">
        <v>2091.8231953</v>
      </c>
      <c r="AD289" s="376">
        <v>88.841960581999999</v>
      </c>
      <c r="AE289" s="377">
        <v>19.090615959000001</v>
      </c>
      <c r="AF289" s="338">
        <v>955.32286331</v>
      </c>
      <c r="AG289" s="378">
        <v>4821.4021002999998</v>
      </c>
      <c r="AH289" s="338">
        <v>2128.4013310999999</v>
      </c>
      <c r="AI289" s="378">
        <v>1992.6531620000001</v>
      </c>
      <c r="AJ289" s="338">
        <v>78.144883448000002</v>
      </c>
      <c r="AK289" s="379">
        <v>62.845327281000003</v>
      </c>
      <c r="AL289" s="472">
        <v>120</v>
      </c>
    </row>
    <row r="290" spans="1:38" x14ac:dyDescent="0.2">
      <c r="A290" s="380" t="s">
        <v>1240</v>
      </c>
      <c r="B290" s="373" t="s">
        <v>2143</v>
      </c>
      <c r="C290" s="374">
        <v>5.8295833757000004</v>
      </c>
      <c r="D290" s="73">
        <v>4509</v>
      </c>
      <c r="E290" s="375">
        <v>10.210000000000001</v>
      </c>
      <c r="F290" s="376">
        <v>28479.776364000001</v>
      </c>
      <c r="G290" s="338">
        <v>21860.670129999999</v>
      </c>
      <c r="H290" s="377">
        <v>6619.1062344000002</v>
      </c>
      <c r="I290" s="376">
        <v>2539.3288561999998</v>
      </c>
      <c r="J290" s="377">
        <v>102.64296342</v>
      </c>
      <c r="K290" s="376">
        <v>4280.5687783000003</v>
      </c>
      <c r="L290" s="377">
        <v>277.34843559000001</v>
      </c>
      <c r="M290" s="338">
        <v>1450.4461329000001</v>
      </c>
      <c r="N290" s="376">
        <v>889.02057248999995</v>
      </c>
      <c r="O290" s="377">
        <v>134.00919622000001</v>
      </c>
      <c r="P290" s="376">
        <v>417.81463616999997</v>
      </c>
      <c r="Q290" s="377">
        <v>71.801539039999994</v>
      </c>
      <c r="R290" s="376">
        <v>543.40040813999997</v>
      </c>
      <c r="S290" s="377">
        <v>208.84666268999999</v>
      </c>
      <c r="T290" s="376">
        <v>529.81401923999999</v>
      </c>
      <c r="U290" s="377">
        <v>49.291114385</v>
      </c>
      <c r="V290" s="376">
        <v>1879.2615447999999</v>
      </c>
      <c r="W290" s="377">
        <v>435.70369240999997</v>
      </c>
      <c r="X290" s="376">
        <v>6732.2668467000003</v>
      </c>
      <c r="Y290" s="377">
        <v>1454.8906793000001</v>
      </c>
      <c r="Z290" s="376">
        <v>14.919229366</v>
      </c>
      <c r="AA290" s="377">
        <v>4.9063997639999997</v>
      </c>
      <c r="AB290" s="376">
        <v>613.36831916000006</v>
      </c>
      <c r="AC290" s="377">
        <v>997.20363416999999</v>
      </c>
      <c r="AD290" s="376">
        <v>47.274384388000001</v>
      </c>
      <c r="AE290" s="377">
        <v>10.627650195999999</v>
      </c>
      <c r="AF290" s="338">
        <v>761.42049840000004</v>
      </c>
      <c r="AG290" s="378">
        <v>2157.7013882000001</v>
      </c>
      <c r="AH290" s="338">
        <v>896.80075251000005</v>
      </c>
      <c r="AI290" s="378">
        <v>908.80661816999998</v>
      </c>
      <c r="AJ290" s="338">
        <v>41.173592540000001</v>
      </c>
      <c r="AK290" s="379">
        <v>29.117819140000002</v>
      </c>
      <c r="AL290" s="472">
        <v>141</v>
      </c>
    </row>
    <row r="291" spans="1:38" x14ac:dyDescent="0.2">
      <c r="A291" s="380" t="s">
        <v>1241</v>
      </c>
      <c r="B291" s="373" t="s">
        <v>2144</v>
      </c>
      <c r="C291" s="374">
        <v>3.4772875452999998</v>
      </c>
      <c r="D291" s="73">
        <v>6210</v>
      </c>
      <c r="E291" s="375">
        <v>5.49</v>
      </c>
      <c r="F291" s="376">
        <v>16987.898664</v>
      </c>
      <c r="G291" s="338">
        <v>13127.730852000001</v>
      </c>
      <c r="H291" s="377">
        <v>3860.1678127</v>
      </c>
      <c r="I291" s="376">
        <v>1434.0805826999999</v>
      </c>
      <c r="J291" s="377">
        <v>57.201747071</v>
      </c>
      <c r="K291" s="376">
        <v>2323.7240568000002</v>
      </c>
      <c r="L291" s="377">
        <v>156.46152409000001</v>
      </c>
      <c r="M291" s="338">
        <v>812.19906792999996</v>
      </c>
      <c r="N291" s="376">
        <v>445.99791241000003</v>
      </c>
      <c r="O291" s="377">
        <v>66.970813774000007</v>
      </c>
      <c r="P291" s="376">
        <v>162.07790854999999</v>
      </c>
      <c r="Q291" s="377">
        <v>28.529352058000001</v>
      </c>
      <c r="R291" s="376">
        <v>205.98354806</v>
      </c>
      <c r="S291" s="377">
        <v>103.21816724</v>
      </c>
      <c r="T291" s="376">
        <v>223.73904883</v>
      </c>
      <c r="U291" s="377">
        <v>23.775383972</v>
      </c>
      <c r="V291" s="376">
        <v>443.49741938</v>
      </c>
      <c r="W291" s="377">
        <v>105.97603511</v>
      </c>
      <c r="X291" s="376">
        <v>5267.1713123</v>
      </c>
      <c r="Y291" s="377">
        <v>1134.3920410999999</v>
      </c>
      <c r="Z291" s="376">
        <v>8.5254484374999997</v>
      </c>
      <c r="AA291" s="377">
        <v>3.4944368257999998</v>
      </c>
      <c r="AB291" s="376">
        <v>353.75700346999997</v>
      </c>
      <c r="AC291" s="377">
        <v>535.98002806</v>
      </c>
      <c r="AD291" s="376">
        <v>42.258527612000002</v>
      </c>
      <c r="AE291" s="377">
        <v>8.9914728340999996</v>
      </c>
      <c r="AF291" s="338">
        <v>685.30486298999995</v>
      </c>
      <c r="AG291" s="378">
        <v>1237.1230115999999</v>
      </c>
      <c r="AH291" s="338">
        <v>529.05236400000001</v>
      </c>
      <c r="AI291" s="378">
        <v>543.21698016000005</v>
      </c>
      <c r="AJ291" s="338">
        <v>27.741009518999999</v>
      </c>
      <c r="AK291" s="379">
        <v>17.457597486000001</v>
      </c>
      <c r="AL291" s="472">
        <v>167</v>
      </c>
    </row>
    <row r="292" spans="1:38" x14ac:dyDescent="0.2">
      <c r="A292" s="380" t="s">
        <v>1242</v>
      </c>
      <c r="B292" s="373" t="s">
        <v>2145</v>
      </c>
      <c r="C292" s="374">
        <v>12.756274016000001</v>
      </c>
      <c r="D292" s="73">
        <v>928</v>
      </c>
      <c r="E292" s="375">
        <v>19.12</v>
      </c>
      <c r="F292" s="376">
        <v>62319.347336999999</v>
      </c>
      <c r="G292" s="338">
        <v>48211.456399000002</v>
      </c>
      <c r="H292" s="377">
        <v>14107.890938</v>
      </c>
      <c r="I292" s="376">
        <v>4248.5109123000002</v>
      </c>
      <c r="J292" s="377">
        <v>175.32496637</v>
      </c>
      <c r="K292" s="376">
        <v>7228.8799349000001</v>
      </c>
      <c r="L292" s="377">
        <v>452.94228584000001</v>
      </c>
      <c r="M292" s="338">
        <v>2444.1588185000001</v>
      </c>
      <c r="N292" s="376">
        <v>2059.8858954000002</v>
      </c>
      <c r="O292" s="377">
        <v>257.65725958000002</v>
      </c>
      <c r="P292" s="376">
        <v>1318.9385192</v>
      </c>
      <c r="Q292" s="377">
        <v>232.41238181</v>
      </c>
      <c r="R292" s="376">
        <v>1522.3382016</v>
      </c>
      <c r="S292" s="377">
        <v>492.67703655000003</v>
      </c>
      <c r="T292" s="376">
        <v>1571.1002800000001</v>
      </c>
      <c r="U292" s="377">
        <v>121.19960935</v>
      </c>
      <c r="V292" s="376">
        <v>9971.9043328000007</v>
      </c>
      <c r="W292" s="377">
        <v>2252.9714269000001</v>
      </c>
      <c r="X292" s="376">
        <v>11668.496582</v>
      </c>
      <c r="Y292" s="377">
        <v>2556.8978907999999</v>
      </c>
      <c r="Z292" s="376">
        <v>16.323399137999999</v>
      </c>
      <c r="AA292" s="377">
        <v>3.7272538793000001</v>
      </c>
      <c r="AB292" s="376">
        <v>1091.7835889999999</v>
      </c>
      <c r="AC292" s="377">
        <v>1669.1485596</v>
      </c>
      <c r="AD292" s="376">
        <v>87.752543897999999</v>
      </c>
      <c r="AE292" s="377">
        <v>20.009824196</v>
      </c>
      <c r="AF292" s="338">
        <v>1721.6396890000001</v>
      </c>
      <c r="AG292" s="378">
        <v>4885.8103442000001</v>
      </c>
      <c r="AH292" s="338">
        <v>1954.8944713000001</v>
      </c>
      <c r="AI292" s="378">
        <v>2169.5524848</v>
      </c>
      <c r="AJ292" s="338">
        <v>72.856876204000002</v>
      </c>
      <c r="AK292" s="379">
        <v>49.551967355000002</v>
      </c>
      <c r="AL292" s="472">
        <v>90</v>
      </c>
    </row>
    <row r="293" spans="1:38" x14ac:dyDescent="0.2">
      <c r="A293" s="380" t="s">
        <v>1243</v>
      </c>
      <c r="B293" s="373" t="s">
        <v>2146</v>
      </c>
      <c r="C293" s="374">
        <v>5.4709602567999998</v>
      </c>
      <c r="D293" s="73">
        <v>993</v>
      </c>
      <c r="E293" s="375">
        <v>7.9</v>
      </c>
      <c r="F293" s="376">
        <v>26727.763300999999</v>
      </c>
      <c r="G293" s="338">
        <v>20323.36248</v>
      </c>
      <c r="H293" s="377">
        <v>6404.4008209000003</v>
      </c>
      <c r="I293" s="376">
        <v>2084.1969113</v>
      </c>
      <c r="J293" s="377">
        <v>84.959997138000006</v>
      </c>
      <c r="K293" s="376">
        <v>3302.9247611000001</v>
      </c>
      <c r="L293" s="377">
        <v>222.61690820000001</v>
      </c>
      <c r="M293" s="338">
        <v>1125.1347604</v>
      </c>
      <c r="N293" s="376">
        <v>687.00009899999998</v>
      </c>
      <c r="O293" s="377">
        <v>124.98649912</v>
      </c>
      <c r="P293" s="376">
        <v>388.19084801999998</v>
      </c>
      <c r="Q293" s="377">
        <v>78.187304233000006</v>
      </c>
      <c r="R293" s="376">
        <v>467.81186403999999</v>
      </c>
      <c r="S293" s="377">
        <v>186.07293984</v>
      </c>
      <c r="T293" s="376">
        <v>436.35394095999999</v>
      </c>
      <c r="U293" s="377">
        <v>40.517026315999999</v>
      </c>
      <c r="V293" s="376">
        <v>2448.1053694000002</v>
      </c>
      <c r="W293" s="377">
        <v>584.78532724000002</v>
      </c>
      <c r="X293" s="376">
        <v>6886.3062900000004</v>
      </c>
      <c r="Y293" s="377">
        <v>1568.8423969999999</v>
      </c>
      <c r="Z293" s="376">
        <v>10.88535136</v>
      </c>
      <c r="AA293" s="377">
        <v>3.1384382678999998</v>
      </c>
      <c r="AB293" s="376">
        <v>507.09358844000002</v>
      </c>
      <c r="AC293" s="377">
        <v>821.28234038000005</v>
      </c>
      <c r="AD293" s="376">
        <v>61.579617509000002</v>
      </c>
      <c r="AE293" s="377">
        <v>15.043955298</v>
      </c>
      <c r="AF293" s="338">
        <v>688.52024890999996</v>
      </c>
      <c r="AG293" s="378">
        <v>1988.8048217999999</v>
      </c>
      <c r="AH293" s="338">
        <v>849.36003194</v>
      </c>
      <c r="AI293" s="378">
        <v>996.37723198000003</v>
      </c>
      <c r="AJ293" s="338">
        <v>46.065330856999999</v>
      </c>
      <c r="AK293" s="379">
        <v>22.619101042</v>
      </c>
      <c r="AL293" s="472">
        <v>108</v>
      </c>
    </row>
    <row r="294" spans="1:38" x14ac:dyDescent="0.2">
      <c r="A294" s="380" t="s">
        <v>1244</v>
      </c>
      <c r="B294" s="373" t="s">
        <v>2147</v>
      </c>
      <c r="C294" s="374">
        <v>2.5062303030000002</v>
      </c>
      <c r="D294" s="73">
        <v>2145</v>
      </c>
      <c r="E294" s="375">
        <v>3.12</v>
      </c>
      <c r="F294" s="376">
        <v>12243.907316999999</v>
      </c>
      <c r="G294" s="338">
        <v>9521.1858785000004</v>
      </c>
      <c r="H294" s="377">
        <v>2722.721438</v>
      </c>
      <c r="I294" s="376">
        <v>953.08267307999995</v>
      </c>
      <c r="J294" s="377">
        <v>35.133025486999998</v>
      </c>
      <c r="K294" s="376">
        <v>1393.9402711</v>
      </c>
      <c r="L294" s="377">
        <v>99.133340055000005</v>
      </c>
      <c r="M294" s="338">
        <v>512.99022104999995</v>
      </c>
      <c r="N294" s="376">
        <v>153.62460791000001</v>
      </c>
      <c r="O294" s="377">
        <v>26.341988423</v>
      </c>
      <c r="P294" s="376">
        <v>126.59135264</v>
      </c>
      <c r="Q294" s="377">
        <v>23.365741175</v>
      </c>
      <c r="R294" s="376">
        <v>123.94394556</v>
      </c>
      <c r="S294" s="377">
        <v>59.690039401</v>
      </c>
      <c r="T294" s="376">
        <v>128.08603546000001</v>
      </c>
      <c r="U294" s="377">
        <v>12.126649606000001</v>
      </c>
      <c r="V294" s="376">
        <v>291.93247158999998</v>
      </c>
      <c r="W294" s="377">
        <v>66.296823133999993</v>
      </c>
      <c r="X294" s="376">
        <v>4545.9212416</v>
      </c>
      <c r="Y294" s="377">
        <v>938.01258368000003</v>
      </c>
      <c r="Z294" s="376">
        <v>4.1497794923000004</v>
      </c>
      <c r="AA294" s="377">
        <v>1.8870134727000001</v>
      </c>
      <c r="AB294" s="376">
        <v>248.48568370000001</v>
      </c>
      <c r="AC294" s="377">
        <v>331.80164587000002</v>
      </c>
      <c r="AD294" s="376">
        <v>73.768431890000002</v>
      </c>
      <c r="AE294" s="377">
        <v>18.641082225000002</v>
      </c>
      <c r="AF294" s="338">
        <v>362.80265270000001</v>
      </c>
      <c r="AG294" s="378">
        <v>931.99294299999997</v>
      </c>
      <c r="AH294" s="338">
        <v>351.43396424999997</v>
      </c>
      <c r="AI294" s="378">
        <v>401.54577431000001</v>
      </c>
      <c r="AJ294" s="338">
        <v>14.859303212</v>
      </c>
      <c r="AK294" s="379">
        <v>12.326031475000001</v>
      </c>
      <c r="AL294" s="472">
        <v>124</v>
      </c>
    </row>
    <row r="295" spans="1:38" x14ac:dyDescent="0.2">
      <c r="A295" s="380" t="s">
        <v>1245</v>
      </c>
      <c r="B295" s="373" t="s">
        <v>1246</v>
      </c>
      <c r="C295" s="374">
        <v>7.5229697168999996</v>
      </c>
      <c r="D295" s="73">
        <v>1206</v>
      </c>
      <c r="E295" s="375">
        <v>14.59</v>
      </c>
      <c r="F295" s="376">
        <v>36752.625586000002</v>
      </c>
      <c r="G295" s="338">
        <v>28048.177183</v>
      </c>
      <c r="H295" s="377">
        <v>8704.4484025000002</v>
      </c>
      <c r="I295" s="376">
        <v>3496.8734949999998</v>
      </c>
      <c r="J295" s="377">
        <v>138.49026495999999</v>
      </c>
      <c r="K295" s="376">
        <v>5815.2681091000004</v>
      </c>
      <c r="L295" s="377">
        <v>381.27860576</v>
      </c>
      <c r="M295" s="338">
        <v>1956.9653412</v>
      </c>
      <c r="N295" s="376">
        <v>1125.8696373</v>
      </c>
      <c r="O295" s="377">
        <v>165.53929840999999</v>
      </c>
      <c r="P295" s="376">
        <v>761.18637860000001</v>
      </c>
      <c r="Q295" s="377">
        <v>129.01033301999999</v>
      </c>
      <c r="R295" s="376">
        <v>959.54839850999997</v>
      </c>
      <c r="S295" s="377">
        <v>337.24526567999999</v>
      </c>
      <c r="T295" s="376">
        <v>1126.604781</v>
      </c>
      <c r="U295" s="377">
        <v>97.462243658000006</v>
      </c>
      <c r="V295" s="376">
        <v>4184.8406406000004</v>
      </c>
      <c r="W295" s="377">
        <v>965.95756592999999</v>
      </c>
      <c r="X295" s="376">
        <v>5823.8655587000003</v>
      </c>
      <c r="Y295" s="377">
        <v>1239.0131567000001</v>
      </c>
      <c r="Z295" s="376">
        <v>18.847717619000001</v>
      </c>
      <c r="AA295" s="377">
        <v>7.4420481534</v>
      </c>
      <c r="AB295" s="376">
        <v>876.02988789999995</v>
      </c>
      <c r="AC295" s="377">
        <v>1323.1051769000001</v>
      </c>
      <c r="AD295" s="376">
        <v>17.702082848</v>
      </c>
      <c r="AE295" s="377">
        <v>5.2147799709999996</v>
      </c>
      <c r="AF295" s="338">
        <v>350.04451587</v>
      </c>
      <c r="AG295" s="378">
        <v>2898.3526763999998</v>
      </c>
      <c r="AH295" s="338">
        <v>1322.1343548</v>
      </c>
      <c r="AI295" s="378">
        <v>1133.7626819</v>
      </c>
      <c r="AJ295" s="338">
        <v>48.011246186999998</v>
      </c>
      <c r="AK295" s="379">
        <v>46.959343218999997</v>
      </c>
      <c r="AL295" s="472">
        <v>128</v>
      </c>
    </row>
    <row r="296" spans="1:38" x14ac:dyDescent="0.2">
      <c r="A296" s="380" t="s">
        <v>1247</v>
      </c>
      <c r="B296" s="373" t="s">
        <v>1248</v>
      </c>
      <c r="C296" s="374">
        <v>3.5285620762000001</v>
      </c>
      <c r="D296" s="73">
        <v>2323</v>
      </c>
      <c r="E296" s="375">
        <v>6.56</v>
      </c>
      <c r="F296" s="376">
        <v>17238.394639999999</v>
      </c>
      <c r="G296" s="338">
        <v>13150.998466999999</v>
      </c>
      <c r="H296" s="377">
        <v>4087.3961724000001</v>
      </c>
      <c r="I296" s="376">
        <v>1667.2692185999999</v>
      </c>
      <c r="J296" s="377">
        <v>63.291715873000001</v>
      </c>
      <c r="K296" s="376">
        <v>2736.8385348000002</v>
      </c>
      <c r="L296" s="377">
        <v>184.44553667</v>
      </c>
      <c r="M296" s="338">
        <v>956.67110341</v>
      </c>
      <c r="N296" s="376">
        <v>338.88956489999998</v>
      </c>
      <c r="O296" s="377">
        <v>55.923957037000001</v>
      </c>
      <c r="P296" s="376">
        <v>217.92132885999999</v>
      </c>
      <c r="Q296" s="377">
        <v>34.902501735999998</v>
      </c>
      <c r="R296" s="376">
        <v>238.09232607000001</v>
      </c>
      <c r="S296" s="377">
        <v>105.77005495</v>
      </c>
      <c r="T296" s="376">
        <v>296.62274418999999</v>
      </c>
      <c r="U296" s="377">
        <v>31.337467919000002</v>
      </c>
      <c r="V296" s="376">
        <v>589.77447476999998</v>
      </c>
      <c r="W296" s="377">
        <v>150.38774319999999</v>
      </c>
      <c r="X296" s="376">
        <v>4660.2965393000004</v>
      </c>
      <c r="Y296" s="377">
        <v>1021.298368</v>
      </c>
      <c r="Z296" s="376">
        <v>13.166724767</v>
      </c>
      <c r="AA296" s="377">
        <v>5.0025780533999997</v>
      </c>
      <c r="AB296" s="376">
        <v>401.11146128000001</v>
      </c>
      <c r="AC296" s="377">
        <v>618.63104780000003</v>
      </c>
      <c r="AD296" s="376">
        <v>8.5514175036999998</v>
      </c>
      <c r="AE296" s="377">
        <v>1.6872196775999999</v>
      </c>
      <c r="AF296" s="338">
        <v>327.72654774</v>
      </c>
      <c r="AG296" s="378">
        <v>1330.0530583</v>
      </c>
      <c r="AH296" s="338">
        <v>574.38091936000001</v>
      </c>
      <c r="AI296" s="378">
        <v>550.63506124000003</v>
      </c>
      <c r="AJ296" s="338">
        <v>35.797706447000003</v>
      </c>
      <c r="AK296" s="379">
        <v>21.917717393</v>
      </c>
      <c r="AL296" s="472">
        <v>143</v>
      </c>
    </row>
    <row r="297" spans="1:38" x14ac:dyDescent="0.2">
      <c r="A297" s="380" t="s">
        <v>1249</v>
      </c>
      <c r="B297" s="373" t="s">
        <v>1250</v>
      </c>
      <c r="C297" s="374">
        <v>1.9774697964000001</v>
      </c>
      <c r="D297" s="73">
        <v>5737</v>
      </c>
      <c r="E297" s="375">
        <v>2.76</v>
      </c>
      <c r="F297" s="376">
        <v>9660.7071102000009</v>
      </c>
      <c r="G297" s="338">
        <v>7471.8705096000003</v>
      </c>
      <c r="H297" s="377">
        <v>2188.8366006000001</v>
      </c>
      <c r="I297" s="376">
        <v>869.02275665000002</v>
      </c>
      <c r="J297" s="377">
        <v>31.202637512999999</v>
      </c>
      <c r="K297" s="376">
        <v>1149.0392535000001</v>
      </c>
      <c r="L297" s="377">
        <v>83.268094241</v>
      </c>
      <c r="M297" s="338">
        <v>443.2312053</v>
      </c>
      <c r="N297" s="376">
        <v>142.41332163999999</v>
      </c>
      <c r="O297" s="377">
        <v>22.201303122999999</v>
      </c>
      <c r="P297" s="376">
        <v>59.286817999</v>
      </c>
      <c r="Q297" s="377">
        <v>9.4489361555000002</v>
      </c>
      <c r="R297" s="376">
        <v>45.211879955999997</v>
      </c>
      <c r="S297" s="377">
        <v>40.183090227999998</v>
      </c>
      <c r="T297" s="376">
        <v>93.789966972000002</v>
      </c>
      <c r="U297" s="377">
        <v>12.050808706</v>
      </c>
      <c r="V297" s="376">
        <v>69.471304196999995</v>
      </c>
      <c r="W297" s="377">
        <v>17.644689279000001</v>
      </c>
      <c r="X297" s="376">
        <v>3626.3183414999999</v>
      </c>
      <c r="Y297" s="377">
        <v>806.20281659</v>
      </c>
      <c r="Z297" s="376">
        <v>10.735794225999999</v>
      </c>
      <c r="AA297" s="377">
        <v>3.7466369172</v>
      </c>
      <c r="AB297" s="376">
        <v>180.86441117999999</v>
      </c>
      <c r="AC297" s="377">
        <v>274.37847126999998</v>
      </c>
      <c r="AD297" s="376">
        <v>10.019179477</v>
      </c>
      <c r="AE297" s="377">
        <v>1.8451650023999999</v>
      </c>
      <c r="AF297" s="338">
        <v>346.68911095999999</v>
      </c>
      <c r="AG297" s="378">
        <v>734.06397561999995</v>
      </c>
      <c r="AH297" s="338">
        <v>258.93661448</v>
      </c>
      <c r="AI297" s="378">
        <v>301.36093054999998</v>
      </c>
      <c r="AJ297" s="338">
        <v>6.5691115885000002</v>
      </c>
      <c r="AK297" s="379">
        <v>11.510485354</v>
      </c>
      <c r="AL297" s="472">
        <v>185</v>
      </c>
    </row>
    <row r="298" spans="1:38" x14ac:dyDescent="0.2">
      <c r="A298" s="380" t="s">
        <v>1251</v>
      </c>
      <c r="B298" s="373" t="s">
        <v>2148</v>
      </c>
      <c r="C298" s="374">
        <v>4.9190327015999999</v>
      </c>
      <c r="D298" s="73">
        <v>309</v>
      </c>
      <c r="E298" s="375">
        <v>10.06</v>
      </c>
      <c r="F298" s="376">
        <v>24031.383075000002</v>
      </c>
      <c r="G298" s="338">
        <v>18195.720864999999</v>
      </c>
      <c r="H298" s="377">
        <v>5835.6622094000004</v>
      </c>
      <c r="I298" s="376">
        <v>2699.6384518</v>
      </c>
      <c r="J298" s="377">
        <v>121.94985465000001</v>
      </c>
      <c r="K298" s="376">
        <v>4396.6883463000004</v>
      </c>
      <c r="L298" s="377">
        <v>299.69739941</v>
      </c>
      <c r="M298" s="338">
        <v>1548.942403</v>
      </c>
      <c r="N298" s="376">
        <v>745.26750595999999</v>
      </c>
      <c r="O298" s="377">
        <v>130.42663970000001</v>
      </c>
      <c r="P298" s="376">
        <v>326.67075313999999</v>
      </c>
      <c r="Q298" s="377">
        <v>60.018247725000002</v>
      </c>
      <c r="R298" s="376">
        <v>505.23054711999998</v>
      </c>
      <c r="S298" s="377">
        <v>211.51916889</v>
      </c>
      <c r="T298" s="376">
        <v>644.70547909000004</v>
      </c>
      <c r="U298" s="377">
        <v>56.255944556999999</v>
      </c>
      <c r="V298" s="376">
        <v>1175.8384031000001</v>
      </c>
      <c r="W298" s="377">
        <v>259.46289851</v>
      </c>
      <c r="X298" s="376">
        <v>4262.1574048000002</v>
      </c>
      <c r="Y298" s="377">
        <v>946.76562268999999</v>
      </c>
      <c r="Z298" s="376">
        <v>9.3607986214000007</v>
      </c>
      <c r="AA298" s="377">
        <v>2.6089883721999998</v>
      </c>
      <c r="AB298" s="376">
        <v>660.37845575999995</v>
      </c>
      <c r="AC298" s="377">
        <v>1041.5434943</v>
      </c>
      <c r="AD298" s="376">
        <v>33.753002317000004</v>
      </c>
      <c r="AE298" s="377">
        <v>7.7123894304</v>
      </c>
      <c r="AF298" s="338">
        <v>400.18811289000001</v>
      </c>
      <c r="AG298" s="378">
        <v>1748.6393353999999</v>
      </c>
      <c r="AH298" s="338">
        <v>874.30068890999996</v>
      </c>
      <c r="AI298" s="378">
        <v>810.58466994000003</v>
      </c>
      <c r="AJ298" s="338">
        <v>29.65953756</v>
      </c>
      <c r="AK298" s="379">
        <v>21.418530858</v>
      </c>
      <c r="AL298" s="472">
        <v>94</v>
      </c>
    </row>
    <row r="299" spans="1:38" x14ac:dyDescent="0.2">
      <c r="A299" s="380" t="s">
        <v>1252</v>
      </c>
      <c r="B299" s="373" t="s">
        <v>2149</v>
      </c>
      <c r="C299" s="374">
        <v>2.1582602265999999</v>
      </c>
      <c r="D299" s="73">
        <v>1032</v>
      </c>
      <c r="E299" s="375">
        <v>3.82</v>
      </c>
      <c r="F299" s="376">
        <v>10543.938499</v>
      </c>
      <c r="G299" s="338">
        <v>8098.3217173000003</v>
      </c>
      <c r="H299" s="377">
        <v>2445.6167819000002</v>
      </c>
      <c r="I299" s="376">
        <v>1031.8100133999999</v>
      </c>
      <c r="J299" s="377">
        <v>43.117317784999997</v>
      </c>
      <c r="K299" s="376">
        <v>1547.0817294000001</v>
      </c>
      <c r="L299" s="377">
        <v>109.67394985999999</v>
      </c>
      <c r="M299" s="338">
        <v>590.12639268999999</v>
      </c>
      <c r="N299" s="376">
        <v>247.25426046999999</v>
      </c>
      <c r="O299" s="377">
        <v>40.221161963999997</v>
      </c>
      <c r="P299" s="376">
        <v>37.828784104999997</v>
      </c>
      <c r="Q299" s="377">
        <v>7.2361310736000002</v>
      </c>
      <c r="R299" s="376">
        <v>82.489832652000004</v>
      </c>
      <c r="S299" s="377">
        <v>51.433532683000003</v>
      </c>
      <c r="T299" s="376">
        <v>134.21914464</v>
      </c>
      <c r="U299" s="377">
        <v>12.62218094</v>
      </c>
      <c r="V299" s="376">
        <v>103.9653928</v>
      </c>
      <c r="W299" s="377">
        <v>20.271347806000001</v>
      </c>
      <c r="X299" s="376">
        <v>3281.6247699</v>
      </c>
      <c r="Y299" s="377">
        <v>704.99450243000001</v>
      </c>
      <c r="Z299" s="376">
        <v>1.1789435077999999</v>
      </c>
      <c r="AA299" s="377">
        <v>0.48310872090000001</v>
      </c>
      <c r="AB299" s="376">
        <v>296.13188607000001</v>
      </c>
      <c r="AC299" s="377">
        <v>368.95673511000001</v>
      </c>
      <c r="AD299" s="376">
        <v>3.6742015649000002</v>
      </c>
      <c r="AE299" s="377">
        <v>0.87579287019999996</v>
      </c>
      <c r="AF299" s="338">
        <v>358.37294078999997</v>
      </c>
      <c r="AG299" s="378">
        <v>785.23828785000001</v>
      </c>
      <c r="AH299" s="338">
        <v>348.01628818</v>
      </c>
      <c r="AI299" s="378">
        <v>316.85852667</v>
      </c>
      <c r="AJ299" s="338">
        <v>9.6601959427999997</v>
      </c>
      <c r="AK299" s="379">
        <v>8.5211472917000002</v>
      </c>
      <c r="AL299" s="472">
        <v>122</v>
      </c>
    </row>
    <row r="300" spans="1:38" x14ac:dyDescent="0.2">
      <c r="A300" s="380" t="s">
        <v>1253</v>
      </c>
      <c r="B300" s="373" t="s">
        <v>1254</v>
      </c>
      <c r="C300" s="374">
        <v>2.1133990253000001</v>
      </c>
      <c r="D300" s="73">
        <v>142</v>
      </c>
      <c r="E300" s="375">
        <v>3.31</v>
      </c>
      <c r="F300" s="376">
        <v>10324.774127000001</v>
      </c>
      <c r="G300" s="338">
        <v>8028.6541115</v>
      </c>
      <c r="H300" s="377">
        <v>2296.1200153999998</v>
      </c>
      <c r="I300" s="376">
        <v>1511.5625869999999</v>
      </c>
      <c r="J300" s="377">
        <v>56.063739478999999</v>
      </c>
      <c r="K300" s="376">
        <v>2097.2312800999998</v>
      </c>
      <c r="L300" s="377">
        <v>134.81846788999999</v>
      </c>
      <c r="M300" s="338">
        <v>647.93100279999999</v>
      </c>
      <c r="N300" s="376">
        <v>123.82352965</v>
      </c>
      <c r="O300" s="377">
        <v>24.314188380000001</v>
      </c>
      <c r="P300" s="376">
        <v>74.184761085000005</v>
      </c>
      <c r="Q300" s="377">
        <v>12.429330085</v>
      </c>
      <c r="R300" s="376">
        <v>101.84173652</v>
      </c>
      <c r="S300" s="377">
        <v>53.197484422999999</v>
      </c>
      <c r="T300" s="376">
        <v>49.453122626999999</v>
      </c>
      <c r="U300" s="377">
        <v>2.7787132887000001</v>
      </c>
      <c r="V300" s="376">
        <v>423.46728385</v>
      </c>
      <c r="W300" s="377">
        <v>84.434398711</v>
      </c>
      <c r="X300" s="376">
        <v>2382.4438506000001</v>
      </c>
      <c r="Y300" s="377">
        <v>469.86278855</v>
      </c>
      <c r="Z300" s="376">
        <v>2.2450754366000001</v>
      </c>
      <c r="AA300" s="377">
        <v>0.39535626060000001</v>
      </c>
      <c r="AB300" s="376">
        <v>297.24442405000002</v>
      </c>
      <c r="AC300" s="377">
        <v>430.35944874</v>
      </c>
      <c r="AD300" s="376">
        <v>0</v>
      </c>
      <c r="AE300" s="377">
        <v>0</v>
      </c>
      <c r="AF300" s="338">
        <v>1.2812429366</v>
      </c>
      <c r="AG300" s="378">
        <v>691.90805819000002</v>
      </c>
      <c r="AH300" s="338">
        <v>339.89674901000001</v>
      </c>
      <c r="AI300" s="378">
        <v>298.84992779999999</v>
      </c>
      <c r="AJ300" s="338">
        <v>8.7808657182999994</v>
      </c>
      <c r="AK300" s="379">
        <v>3.9747136901000002</v>
      </c>
      <c r="AL300" s="472">
        <v>15</v>
      </c>
    </row>
    <row r="301" spans="1:38" x14ac:dyDescent="0.2">
      <c r="A301" s="380" t="s">
        <v>1255</v>
      </c>
      <c r="B301" s="373" t="s">
        <v>1256</v>
      </c>
      <c r="C301" s="374">
        <v>2.6996852968999998</v>
      </c>
      <c r="D301" s="73">
        <v>2902</v>
      </c>
      <c r="E301" s="375">
        <v>4.72</v>
      </c>
      <c r="F301" s="376">
        <v>13189.010012000001</v>
      </c>
      <c r="G301" s="338">
        <v>10026.253812999999</v>
      </c>
      <c r="H301" s="377">
        <v>3162.7561992999999</v>
      </c>
      <c r="I301" s="376">
        <v>1344.5035912000001</v>
      </c>
      <c r="J301" s="377">
        <v>53.568589658</v>
      </c>
      <c r="K301" s="376">
        <v>2146.1519380999998</v>
      </c>
      <c r="L301" s="377">
        <v>146.57924642</v>
      </c>
      <c r="M301" s="338">
        <v>747.06387897000002</v>
      </c>
      <c r="N301" s="376">
        <v>314.72681685999999</v>
      </c>
      <c r="O301" s="377">
        <v>53.864779548999998</v>
      </c>
      <c r="P301" s="376">
        <v>220.25871136999999</v>
      </c>
      <c r="Q301" s="377">
        <v>36.605725878999998</v>
      </c>
      <c r="R301" s="376">
        <v>109.8750019</v>
      </c>
      <c r="S301" s="377">
        <v>60.014754981000003</v>
      </c>
      <c r="T301" s="376">
        <v>213.57733221999999</v>
      </c>
      <c r="U301" s="377">
        <v>22.800224150999998</v>
      </c>
      <c r="V301" s="376">
        <v>530.18284201999995</v>
      </c>
      <c r="W301" s="377">
        <v>118.28815422</v>
      </c>
      <c r="X301" s="376">
        <v>3459.9546561000002</v>
      </c>
      <c r="Y301" s="377">
        <v>763.15971965999995</v>
      </c>
      <c r="Z301" s="376">
        <v>21.781657899999999</v>
      </c>
      <c r="AA301" s="377">
        <v>8.5613460183000001</v>
      </c>
      <c r="AB301" s="376">
        <v>277.27607761000002</v>
      </c>
      <c r="AC301" s="377">
        <v>496.98774476</v>
      </c>
      <c r="AD301" s="376">
        <v>16.663820886</v>
      </c>
      <c r="AE301" s="377">
        <v>4.0500782628999996</v>
      </c>
      <c r="AF301" s="338">
        <v>118.42776821</v>
      </c>
      <c r="AG301" s="378">
        <v>998.12166840999998</v>
      </c>
      <c r="AH301" s="338">
        <v>413.86553027000002</v>
      </c>
      <c r="AI301" s="378">
        <v>458.07381779999997</v>
      </c>
      <c r="AJ301" s="338">
        <v>18.482588166999999</v>
      </c>
      <c r="AK301" s="379">
        <v>15.541950319</v>
      </c>
      <c r="AL301" s="472">
        <v>146</v>
      </c>
    </row>
    <row r="302" spans="1:38" x14ac:dyDescent="0.2">
      <c r="A302" s="380" t="s">
        <v>1257</v>
      </c>
      <c r="B302" s="373" t="s">
        <v>1258</v>
      </c>
      <c r="C302" s="374">
        <v>1.4555120192</v>
      </c>
      <c r="D302" s="73">
        <v>23338</v>
      </c>
      <c r="E302" s="375">
        <v>2.15</v>
      </c>
      <c r="F302" s="376">
        <v>7110.7408763000003</v>
      </c>
      <c r="G302" s="338">
        <v>5452.8028586</v>
      </c>
      <c r="H302" s="377">
        <v>1657.9380177</v>
      </c>
      <c r="I302" s="376">
        <v>694.14963217000002</v>
      </c>
      <c r="J302" s="377">
        <v>25.220915609999999</v>
      </c>
      <c r="K302" s="376">
        <v>944.72735912999997</v>
      </c>
      <c r="L302" s="377">
        <v>66.134516194</v>
      </c>
      <c r="M302" s="338">
        <v>358.87707619000003</v>
      </c>
      <c r="N302" s="376">
        <v>118.90243885</v>
      </c>
      <c r="O302" s="377">
        <v>19.461824508999999</v>
      </c>
      <c r="P302" s="376">
        <v>66.779571942999993</v>
      </c>
      <c r="Q302" s="377">
        <v>10.181575616</v>
      </c>
      <c r="R302" s="376">
        <v>19.413605776000001</v>
      </c>
      <c r="S302" s="377">
        <v>20.741639790000001</v>
      </c>
      <c r="T302" s="376">
        <v>57.830570412</v>
      </c>
      <c r="U302" s="377">
        <v>8.3075162094999992</v>
      </c>
      <c r="V302" s="376">
        <v>9.6813341129000001</v>
      </c>
      <c r="W302" s="377">
        <v>2.5112823722000002</v>
      </c>
      <c r="X302" s="376">
        <v>2633.3874985000002</v>
      </c>
      <c r="Y302" s="377">
        <v>578.02353857000003</v>
      </c>
      <c r="Z302" s="376">
        <v>17.366429480000001</v>
      </c>
      <c r="AA302" s="377">
        <v>6.5578872929000003</v>
      </c>
      <c r="AB302" s="376">
        <v>113.13369916000001</v>
      </c>
      <c r="AC302" s="377">
        <v>223.57937215999999</v>
      </c>
      <c r="AD302" s="376">
        <v>12.852922418</v>
      </c>
      <c r="AE302" s="377">
        <v>2.9978319696</v>
      </c>
      <c r="AF302" s="338">
        <v>104.57015804</v>
      </c>
      <c r="AG302" s="378">
        <v>539.82289479999997</v>
      </c>
      <c r="AH302" s="338">
        <v>200.04699966000001</v>
      </c>
      <c r="AI302" s="378">
        <v>241.74038847</v>
      </c>
      <c r="AJ302" s="338">
        <v>5.1609416152999996</v>
      </c>
      <c r="AK302" s="379">
        <v>8.5794552991999993</v>
      </c>
      <c r="AL302" s="472">
        <v>179</v>
      </c>
    </row>
    <row r="303" spans="1:38" x14ac:dyDescent="0.2">
      <c r="A303" s="380" t="s">
        <v>1259</v>
      </c>
      <c r="B303" s="373" t="s">
        <v>2150</v>
      </c>
      <c r="C303" s="374">
        <v>2.5857571519999998</v>
      </c>
      <c r="D303" s="73">
        <v>3323</v>
      </c>
      <c r="E303" s="375">
        <v>3.98</v>
      </c>
      <c r="F303" s="376">
        <v>12632.426826000001</v>
      </c>
      <c r="G303" s="338">
        <v>9750.0197365999993</v>
      </c>
      <c r="H303" s="377">
        <v>2882.4070897000001</v>
      </c>
      <c r="I303" s="376">
        <v>1121.0639699000001</v>
      </c>
      <c r="J303" s="377">
        <v>41.509878499999999</v>
      </c>
      <c r="K303" s="376">
        <v>1596.9757708</v>
      </c>
      <c r="L303" s="377">
        <v>111.35001278999999</v>
      </c>
      <c r="M303" s="338">
        <v>583.40686474999995</v>
      </c>
      <c r="N303" s="376">
        <v>284.72469364</v>
      </c>
      <c r="O303" s="377">
        <v>34.233108022000003</v>
      </c>
      <c r="P303" s="376">
        <v>121.11766822</v>
      </c>
      <c r="Q303" s="377">
        <v>20.022632101999999</v>
      </c>
      <c r="R303" s="376">
        <v>156.32191589999999</v>
      </c>
      <c r="S303" s="377">
        <v>72.506034170999996</v>
      </c>
      <c r="T303" s="376">
        <v>136.61882439999999</v>
      </c>
      <c r="U303" s="377">
        <v>14.719863714000001</v>
      </c>
      <c r="V303" s="376">
        <v>724.99556440000003</v>
      </c>
      <c r="W303" s="377">
        <v>165.02290531</v>
      </c>
      <c r="X303" s="376">
        <v>3787.7589377999998</v>
      </c>
      <c r="Y303" s="377">
        <v>856.49742906999995</v>
      </c>
      <c r="Z303" s="376">
        <v>7.9320290080999998</v>
      </c>
      <c r="AA303" s="377">
        <v>3.5228470092999999</v>
      </c>
      <c r="AB303" s="376">
        <v>219.75059064999999</v>
      </c>
      <c r="AC303" s="377">
        <v>377.60600457999999</v>
      </c>
      <c r="AD303" s="376">
        <v>9.8875645245000001</v>
      </c>
      <c r="AE303" s="377">
        <v>1.9284808950000001</v>
      </c>
      <c r="AF303" s="338">
        <v>447.42049982999998</v>
      </c>
      <c r="AG303" s="378">
        <v>953.58017968000001</v>
      </c>
      <c r="AH303" s="338">
        <v>342.73446497999998</v>
      </c>
      <c r="AI303" s="378">
        <v>407.19973432</v>
      </c>
      <c r="AJ303" s="338">
        <v>15.961265300999999</v>
      </c>
      <c r="AK303" s="379">
        <v>16.057092050000001</v>
      </c>
      <c r="AL303" s="472">
        <v>192</v>
      </c>
    </row>
    <row r="304" spans="1:38" x14ac:dyDescent="0.2">
      <c r="A304" s="380" t="s">
        <v>1260</v>
      </c>
      <c r="B304" s="373" t="s">
        <v>2151</v>
      </c>
      <c r="C304" s="374">
        <v>1.2251028273</v>
      </c>
      <c r="D304" s="73">
        <v>26918</v>
      </c>
      <c r="E304" s="375">
        <v>1.28</v>
      </c>
      <c r="F304" s="376">
        <v>5985.1025870000003</v>
      </c>
      <c r="G304" s="338">
        <v>4629.2076196999997</v>
      </c>
      <c r="H304" s="377">
        <v>1355.8949673</v>
      </c>
      <c r="I304" s="376">
        <v>491.78813527</v>
      </c>
      <c r="J304" s="377">
        <v>16.271570383</v>
      </c>
      <c r="K304" s="376">
        <v>447.56985204</v>
      </c>
      <c r="L304" s="377">
        <v>38.835957012000001</v>
      </c>
      <c r="M304" s="338">
        <v>217.06217340000001</v>
      </c>
      <c r="N304" s="376">
        <v>24.294362121999999</v>
      </c>
      <c r="O304" s="377">
        <v>4.2797824139999996</v>
      </c>
      <c r="P304" s="376">
        <v>9.0191598253999992</v>
      </c>
      <c r="Q304" s="377">
        <v>1.4906111781</v>
      </c>
      <c r="R304" s="376">
        <v>18.264244879</v>
      </c>
      <c r="S304" s="377">
        <v>22.714443845000002</v>
      </c>
      <c r="T304" s="376">
        <v>35.064074271999999</v>
      </c>
      <c r="U304" s="377">
        <v>6.0571798751000001</v>
      </c>
      <c r="V304" s="376">
        <v>23.112107737999999</v>
      </c>
      <c r="W304" s="377">
        <v>5.8706555566</v>
      </c>
      <c r="X304" s="376">
        <v>2624.6588499999998</v>
      </c>
      <c r="Y304" s="377">
        <v>624.57375462000005</v>
      </c>
      <c r="Z304" s="376">
        <v>1.4811199685000001</v>
      </c>
      <c r="AA304" s="377">
        <v>0.60103858840000002</v>
      </c>
      <c r="AB304" s="376">
        <v>104.35342622</v>
      </c>
      <c r="AC304" s="377">
        <v>134.11814211000001</v>
      </c>
      <c r="AD304" s="376">
        <v>4.7430449576999996</v>
      </c>
      <c r="AE304" s="377">
        <v>0.83156533789999998</v>
      </c>
      <c r="AF304" s="338">
        <v>334.94120174</v>
      </c>
      <c r="AG304" s="378">
        <v>431.78234549000001</v>
      </c>
      <c r="AH304" s="338">
        <v>152.47852538000001</v>
      </c>
      <c r="AI304" s="378">
        <v>197.59898662000001</v>
      </c>
      <c r="AJ304" s="338">
        <v>4.2829611391000002</v>
      </c>
      <c r="AK304" s="379">
        <v>6.9633150664999999</v>
      </c>
      <c r="AL304" s="472">
        <v>222</v>
      </c>
    </row>
    <row r="305" spans="1:38" x14ac:dyDescent="0.2">
      <c r="A305" s="380" t="s">
        <v>1261</v>
      </c>
      <c r="B305" s="373" t="s">
        <v>2152</v>
      </c>
      <c r="C305" s="374">
        <v>2.0162203926000002</v>
      </c>
      <c r="D305" s="73">
        <v>2003</v>
      </c>
      <c r="E305" s="375">
        <v>4.43</v>
      </c>
      <c r="F305" s="376">
        <v>9850.0188058000003</v>
      </c>
      <c r="G305" s="338">
        <v>7486.3084986000003</v>
      </c>
      <c r="H305" s="377">
        <v>2363.7103072</v>
      </c>
      <c r="I305" s="376">
        <v>1067.048356</v>
      </c>
      <c r="J305" s="377">
        <v>42.488611923999997</v>
      </c>
      <c r="K305" s="376">
        <v>1608.1207982000001</v>
      </c>
      <c r="L305" s="377">
        <v>110.87103413</v>
      </c>
      <c r="M305" s="338">
        <v>631.26965225000004</v>
      </c>
      <c r="N305" s="376">
        <v>280.85937167999998</v>
      </c>
      <c r="O305" s="377">
        <v>40.228579187000001</v>
      </c>
      <c r="P305" s="376">
        <v>134.88028582000001</v>
      </c>
      <c r="Q305" s="377">
        <v>23.097868733999999</v>
      </c>
      <c r="R305" s="376">
        <v>120.12236916000001</v>
      </c>
      <c r="S305" s="377">
        <v>53.845108283999998</v>
      </c>
      <c r="T305" s="376">
        <v>220.04909258999999</v>
      </c>
      <c r="U305" s="377">
        <v>20.133472094999998</v>
      </c>
      <c r="V305" s="376">
        <v>416.89019891999999</v>
      </c>
      <c r="W305" s="377">
        <v>89.923780528999998</v>
      </c>
      <c r="X305" s="376">
        <v>2281.9783425000001</v>
      </c>
      <c r="Y305" s="377">
        <v>515.78041033</v>
      </c>
      <c r="Z305" s="376">
        <v>11.471880132000001</v>
      </c>
      <c r="AA305" s="377">
        <v>4.3482701871999998</v>
      </c>
      <c r="AB305" s="376">
        <v>216.92317055999999</v>
      </c>
      <c r="AC305" s="377">
        <v>382.78841598999998</v>
      </c>
      <c r="AD305" s="376">
        <v>37.511755542000003</v>
      </c>
      <c r="AE305" s="377">
        <v>10.239907439</v>
      </c>
      <c r="AF305" s="338">
        <v>92.531302076000003</v>
      </c>
      <c r="AG305" s="378">
        <v>788.57529776000001</v>
      </c>
      <c r="AH305" s="338">
        <v>277.75361650999997</v>
      </c>
      <c r="AI305" s="378">
        <v>340.70719672000001</v>
      </c>
      <c r="AJ305" s="338">
        <v>18.550720420000001</v>
      </c>
      <c r="AK305" s="379">
        <v>11.029940182000001</v>
      </c>
      <c r="AL305" s="472">
        <v>159</v>
      </c>
    </row>
    <row r="306" spans="1:38" x14ac:dyDescent="0.2">
      <c r="A306" s="380" t="s">
        <v>1262</v>
      </c>
      <c r="B306" s="373" t="s">
        <v>2153</v>
      </c>
      <c r="C306" s="374">
        <v>0.79780568750000003</v>
      </c>
      <c r="D306" s="73">
        <v>15065</v>
      </c>
      <c r="E306" s="375">
        <v>1.48</v>
      </c>
      <c r="F306" s="376">
        <v>3897.5902904999998</v>
      </c>
      <c r="G306" s="338">
        <v>2978.6728214</v>
      </c>
      <c r="H306" s="377">
        <v>918.91746906000003</v>
      </c>
      <c r="I306" s="376">
        <v>394.05253683000001</v>
      </c>
      <c r="J306" s="377">
        <v>14.062322225999999</v>
      </c>
      <c r="K306" s="376">
        <v>407.63274543</v>
      </c>
      <c r="L306" s="377">
        <v>31.454321542999999</v>
      </c>
      <c r="M306" s="338">
        <v>192.70058109999999</v>
      </c>
      <c r="N306" s="376">
        <v>62.823289096000003</v>
      </c>
      <c r="O306" s="377">
        <v>10.428111693</v>
      </c>
      <c r="P306" s="376">
        <v>9.7673626429000002</v>
      </c>
      <c r="Q306" s="377">
        <v>1.6159839381000001</v>
      </c>
      <c r="R306" s="376">
        <v>11.721213713999999</v>
      </c>
      <c r="S306" s="377">
        <v>10.183964818</v>
      </c>
      <c r="T306" s="376">
        <v>55.987916943999998</v>
      </c>
      <c r="U306" s="377">
        <v>7.8376975209999999</v>
      </c>
      <c r="V306" s="376">
        <v>4.5902449909999996</v>
      </c>
      <c r="W306" s="377">
        <v>1.3238496814</v>
      </c>
      <c r="X306" s="376">
        <v>1513.2759904</v>
      </c>
      <c r="Y306" s="377">
        <v>361.76400834999998</v>
      </c>
      <c r="Z306" s="376">
        <v>4.1849715928000002</v>
      </c>
      <c r="AA306" s="377">
        <v>1.8382679905999999</v>
      </c>
      <c r="AB306" s="376">
        <v>72.976234284</v>
      </c>
      <c r="AC306" s="377">
        <v>111.50319521999999</v>
      </c>
      <c r="AD306" s="376">
        <v>14.869756028999999</v>
      </c>
      <c r="AE306" s="377">
        <v>3.8879741347999999</v>
      </c>
      <c r="AF306" s="338">
        <v>43.274902736000001</v>
      </c>
      <c r="AG306" s="378">
        <v>321.28490096000002</v>
      </c>
      <c r="AH306" s="338">
        <v>104.38807577999999</v>
      </c>
      <c r="AI306" s="378">
        <v>120.95020114</v>
      </c>
      <c r="AJ306" s="338">
        <v>2.7770635958000001</v>
      </c>
      <c r="AK306" s="379">
        <v>4.4326060971999999</v>
      </c>
      <c r="AL306" s="472">
        <v>223</v>
      </c>
    </row>
    <row r="307" spans="1:38" x14ac:dyDescent="0.2">
      <c r="A307" s="380" t="s">
        <v>1263</v>
      </c>
      <c r="B307" s="373" t="s">
        <v>1264</v>
      </c>
      <c r="C307" s="374">
        <v>8.6902203217</v>
      </c>
      <c r="D307" s="73">
        <v>628</v>
      </c>
      <c r="E307" s="375">
        <v>19.11</v>
      </c>
      <c r="F307" s="376">
        <v>42455.097622000001</v>
      </c>
      <c r="G307" s="338">
        <v>32734.827153999999</v>
      </c>
      <c r="H307" s="377">
        <v>9720.2704685000008</v>
      </c>
      <c r="I307" s="376">
        <v>4008.1962573000001</v>
      </c>
      <c r="J307" s="377">
        <v>172.70209789</v>
      </c>
      <c r="K307" s="376">
        <v>7710.1909237</v>
      </c>
      <c r="L307" s="377">
        <v>453.22289246000003</v>
      </c>
      <c r="M307" s="338">
        <v>2615.8615208000001</v>
      </c>
      <c r="N307" s="376">
        <v>2138.1677433999998</v>
      </c>
      <c r="O307" s="377">
        <v>210.85781899</v>
      </c>
      <c r="P307" s="376">
        <v>1877.5687832000001</v>
      </c>
      <c r="Q307" s="377">
        <v>310.56549242</v>
      </c>
      <c r="R307" s="376">
        <v>1143.5868625000001</v>
      </c>
      <c r="S307" s="377">
        <v>377.33245392999999</v>
      </c>
      <c r="T307" s="376">
        <v>2384.513539</v>
      </c>
      <c r="U307" s="377">
        <v>170.28827261000001</v>
      </c>
      <c r="V307" s="376">
        <v>4297.4366953999997</v>
      </c>
      <c r="W307" s="377">
        <v>946.11252690000003</v>
      </c>
      <c r="X307" s="376">
        <v>3301.4139183000002</v>
      </c>
      <c r="Y307" s="377">
        <v>702.06624338999995</v>
      </c>
      <c r="Z307" s="376">
        <v>30.686363704000001</v>
      </c>
      <c r="AA307" s="377">
        <v>7.3634854554000002</v>
      </c>
      <c r="AB307" s="376">
        <v>1132.2635224999999</v>
      </c>
      <c r="AC307" s="377">
        <v>1633.3266096</v>
      </c>
      <c r="AD307" s="376">
        <v>158.27535159999999</v>
      </c>
      <c r="AE307" s="377">
        <v>35.589505369000001</v>
      </c>
      <c r="AF307" s="338">
        <v>353.16987102000002</v>
      </c>
      <c r="AG307" s="378">
        <v>3279.4001214999998</v>
      </c>
      <c r="AH307" s="338">
        <v>1448.7824747</v>
      </c>
      <c r="AI307" s="378">
        <v>1435.4858956</v>
      </c>
      <c r="AJ307" s="338">
        <v>75.496375556000004</v>
      </c>
      <c r="AK307" s="379">
        <v>45.174003657999997</v>
      </c>
      <c r="AL307" s="472">
        <v>94</v>
      </c>
    </row>
    <row r="308" spans="1:38" x14ac:dyDescent="0.2">
      <c r="A308" s="380" t="s">
        <v>1265</v>
      </c>
      <c r="B308" s="373" t="s">
        <v>1266</v>
      </c>
      <c r="C308" s="374">
        <v>3.1997747076</v>
      </c>
      <c r="D308" s="73">
        <v>1721</v>
      </c>
      <c r="E308" s="375">
        <v>7.31</v>
      </c>
      <c r="F308" s="376">
        <v>15632.140792</v>
      </c>
      <c r="G308" s="338">
        <v>12033.440425000001</v>
      </c>
      <c r="H308" s="377">
        <v>3598.7003669999999</v>
      </c>
      <c r="I308" s="376">
        <v>1702.9227567999999</v>
      </c>
      <c r="J308" s="377">
        <v>68.136295595999997</v>
      </c>
      <c r="K308" s="376">
        <v>2765.6374730000002</v>
      </c>
      <c r="L308" s="377">
        <v>181.40778718000001</v>
      </c>
      <c r="M308" s="338">
        <v>1007.9238041</v>
      </c>
      <c r="N308" s="376">
        <v>561.57889279000005</v>
      </c>
      <c r="O308" s="377">
        <v>68.884963529000004</v>
      </c>
      <c r="P308" s="376">
        <v>854.83333193999999</v>
      </c>
      <c r="Q308" s="377">
        <v>143.89506917</v>
      </c>
      <c r="R308" s="376">
        <v>255.82327906</v>
      </c>
      <c r="S308" s="377">
        <v>109.34744293999999</v>
      </c>
      <c r="T308" s="376">
        <v>361.92469906000002</v>
      </c>
      <c r="U308" s="377">
        <v>32.388394130999998</v>
      </c>
      <c r="V308" s="376">
        <v>777.76092302999996</v>
      </c>
      <c r="W308" s="377">
        <v>171.02061803000001</v>
      </c>
      <c r="X308" s="376">
        <v>2083.1036190999998</v>
      </c>
      <c r="Y308" s="377">
        <v>453.72778547000001</v>
      </c>
      <c r="Z308" s="376">
        <v>20.201239235999999</v>
      </c>
      <c r="AA308" s="377">
        <v>7.1069015346000004</v>
      </c>
      <c r="AB308" s="376">
        <v>387.50135309000001</v>
      </c>
      <c r="AC308" s="377">
        <v>627.26147410999999</v>
      </c>
      <c r="AD308" s="376">
        <v>58.154043973</v>
      </c>
      <c r="AE308" s="377">
        <v>10.972847890000001</v>
      </c>
      <c r="AF308" s="338">
        <v>611.88113224999995</v>
      </c>
      <c r="AG308" s="378">
        <v>1241.303494</v>
      </c>
      <c r="AH308" s="338">
        <v>490.94963622</v>
      </c>
      <c r="AI308" s="378">
        <v>511.52452182000002</v>
      </c>
      <c r="AJ308" s="338">
        <v>48.67497126</v>
      </c>
      <c r="AK308" s="379">
        <v>16.292041306000002</v>
      </c>
      <c r="AL308" s="472">
        <v>138</v>
      </c>
    </row>
    <row r="309" spans="1:38" x14ac:dyDescent="0.2">
      <c r="A309" s="380" t="s">
        <v>1267</v>
      </c>
      <c r="B309" s="373" t="s">
        <v>1268</v>
      </c>
      <c r="C309" s="374">
        <v>1.5049173953999999</v>
      </c>
      <c r="D309" s="73">
        <v>2230</v>
      </c>
      <c r="E309" s="375">
        <v>2.75</v>
      </c>
      <c r="F309" s="376">
        <v>7352.1053056999999</v>
      </c>
      <c r="G309" s="338">
        <v>5558.4237856</v>
      </c>
      <c r="H309" s="377">
        <v>1793.6815200999999</v>
      </c>
      <c r="I309" s="376">
        <v>694.86737819999996</v>
      </c>
      <c r="J309" s="377">
        <v>28.203270109999998</v>
      </c>
      <c r="K309" s="376">
        <v>1009.5274593</v>
      </c>
      <c r="L309" s="377">
        <v>74.916406695000006</v>
      </c>
      <c r="M309" s="338">
        <v>411.50175289999999</v>
      </c>
      <c r="N309" s="376">
        <v>231.14169145</v>
      </c>
      <c r="O309" s="377">
        <v>44.333271496000002</v>
      </c>
      <c r="P309" s="376">
        <v>298.25543671999998</v>
      </c>
      <c r="Q309" s="377">
        <v>51.030913034999998</v>
      </c>
      <c r="R309" s="376">
        <v>75.070455147000004</v>
      </c>
      <c r="S309" s="377">
        <v>35.392050621999999</v>
      </c>
      <c r="T309" s="376">
        <v>104.15696661</v>
      </c>
      <c r="U309" s="377">
        <v>10.627429309</v>
      </c>
      <c r="V309" s="376">
        <v>76.719732067999999</v>
      </c>
      <c r="W309" s="377">
        <v>19.372134974000002</v>
      </c>
      <c r="X309" s="376">
        <v>2040.2110441</v>
      </c>
      <c r="Y309" s="377">
        <v>479.58964774999998</v>
      </c>
      <c r="Z309" s="376">
        <v>8.4220523470999993</v>
      </c>
      <c r="AA309" s="377">
        <v>2.9510110282999999</v>
      </c>
      <c r="AB309" s="376">
        <v>151.45924263000001</v>
      </c>
      <c r="AC309" s="377">
        <v>264.73776015999999</v>
      </c>
      <c r="AD309" s="376">
        <v>39.560530112000002</v>
      </c>
      <c r="AE309" s="377">
        <v>10.527970548000001</v>
      </c>
      <c r="AF309" s="338">
        <v>107.08131258</v>
      </c>
      <c r="AG309" s="378">
        <v>572.67044453999995</v>
      </c>
      <c r="AH309" s="338">
        <v>222.26583557999999</v>
      </c>
      <c r="AI309" s="378">
        <v>265.89994644000001</v>
      </c>
      <c r="AJ309" s="338">
        <v>14.875357935</v>
      </c>
      <c r="AK309" s="379">
        <v>6.7368012672999997</v>
      </c>
      <c r="AL309" s="472">
        <v>172</v>
      </c>
    </row>
    <row r="310" spans="1:38" x14ac:dyDescent="0.2">
      <c r="A310" s="380" t="s">
        <v>1269</v>
      </c>
      <c r="B310" s="373" t="s">
        <v>1270</v>
      </c>
      <c r="C310" s="374">
        <v>2.5243103574000001</v>
      </c>
      <c r="D310" s="73">
        <v>7677</v>
      </c>
      <c r="E310" s="375">
        <v>5.75</v>
      </c>
      <c r="F310" s="376">
        <v>12332.235396</v>
      </c>
      <c r="G310" s="338">
        <v>9322.0339098000004</v>
      </c>
      <c r="H310" s="377">
        <v>3010.2014866</v>
      </c>
      <c r="I310" s="376">
        <v>1424.7224664</v>
      </c>
      <c r="J310" s="377">
        <v>62.296187279999998</v>
      </c>
      <c r="K310" s="376">
        <v>2387.6072966000002</v>
      </c>
      <c r="L310" s="377">
        <v>154.12524955999999</v>
      </c>
      <c r="M310" s="338">
        <v>869.59339667999996</v>
      </c>
      <c r="N310" s="376">
        <v>751.17580793000002</v>
      </c>
      <c r="O310" s="377">
        <v>81.104100727000002</v>
      </c>
      <c r="P310" s="376">
        <v>249.76116922</v>
      </c>
      <c r="Q310" s="377">
        <v>42.527381106999997</v>
      </c>
      <c r="R310" s="376">
        <v>304.41876359000003</v>
      </c>
      <c r="S310" s="377">
        <v>105.13128571999999</v>
      </c>
      <c r="T310" s="376">
        <v>430.22741381999998</v>
      </c>
      <c r="U310" s="377">
        <v>37.569360484000001</v>
      </c>
      <c r="V310" s="376">
        <v>554.78457772000002</v>
      </c>
      <c r="W310" s="377">
        <v>127.06149447999999</v>
      </c>
      <c r="X310" s="376">
        <v>1170.2305692</v>
      </c>
      <c r="Y310" s="377">
        <v>297.05978642999997</v>
      </c>
      <c r="Z310" s="376">
        <v>16.406908827999999</v>
      </c>
      <c r="AA310" s="377">
        <v>6.3843288566999998</v>
      </c>
      <c r="AB310" s="376">
        <v>388.78902644999999</v>
      </c>
      <c r="AC310" s="377">
        <v>561.96064225999999</v>
      </c>
      <c r="AD310" s="376">
        <v>251.26488549999999</v>
      </c>
      <c r="AE310" s="377">
        <v>62.216342478000001</v>
      </c>
      <c r="AF310" s="338">
        <v>104.71335417</v>
      </c>
      <c r="AG310" s="378">
        <v>956.75113037999995</v>
      </c>
      <c r="AH310" s="338">
        <v>477.74175592</v>
      </c>
      <c r="AI310" s="378">
        <v>412.57430569000002</v>
      </c>
      <c r="AJ310" s="338">
        <v>32.213889348999999</v>
      </c>
      <c r="AK310" s="379">
        <v>11.822519581</v>
      </c>
      <c r="AL310" s="472">
        <v>199</v>
      </c>
    </row>
    <row r="311" spans="1:38" x14ac:dyDescent="0.2">
      <c r="A311" s="380" t="s">
        <v>1271</v>
      </c>
      <c r="B311" s="373" t="s">
        <v>1272</v>
      </c>
      <c r="C311" s="374">
        <v>0.54778059729999995</v>
      </c>
      <c r="D311" s="73">
        <v>41523</v>
      </c>
      <c r="E311" s="375">
        <v>1.1000000000000001</v>
      </c>
      <c r="F311" s="376">
        <v>2676.1207279</v>
      </c>
      <c r="G311" s="338">
        <v>2049.4374183</v>
      </c>
      <c r="H311" s="377">
        <v>626.68330962000005</v>
      </c>
      <c r="I311" s="376">
        <v>294.48105459999999</v>
      </c>
      <c r="J311" s="377">
        <v>10.564249031999999</v>
      </c>
      <c r="K311" s="376">
        <v>164.54656205000001</v>
      </c>
      <c r="L311" s="377">
        <v>14.379710104000001</v>
      </c>
      <c r="M311" s="338">
        <v>89.621994979999997</v>
      </c>
      <c r="N311" s="376">
        <v>131.60999262999999</v>
      </c>
      <c r="O311" s="377">
        <v>26.812543514000001</v>
      </c>
      <c r="P311" s="376">
        <v>15.26932184</v>
      </c>
      <c r="Q311" s="377">
        <v>2.3896143321999999</v>
      </c>
      <c r="R311" s="376">
        <v>10.285594131</v>
      </c>
      <c r="S311" s="377">
        <v>6.7513595357999998</v>
      </c>
      <c r="T311" s="376">
        <v>43.407189653000003</v>
      </c>
      <c r="U311" s="377">
        <v>6.7319585828999999</v>
      </c>
      <c r="V311" s="376">
        <v>2.1273874243000002</v>
      </c>
      <c r="W311" s="377">
        <v>0.50327866399999999</v>
      </c>
      <c r="X311" s="376">
        <v>926.55037479999999</v>
      </c>
      <c r="Y311" s="377">
        <v>242.57368638</v>
      </c>
      <c r="Z311" s="376">
        <v>0.87293082659999999</v>
      </c>
      <c r="AA311" s="377">
        <v>0.28232146619999998</v>
      </c>
      <c r="AB311" s="376">
        <v>66.660069902000004</v>
      </c>
      <c r="AC311" s="377">
        <v>62.888754628000001</v>
      </c>
      <c r="AD311" s="376">
        <v>139.06309096999999</v>
      </c>
      <c r="AE311" s="377">
        <v>35.297840860000001</v>
      </c>
      <c r="AF311" s="338">
        <v>22.512394196999999</v>
      </c>
      <c r="AG311" s="378">
        <v>183.26975669999999</v>
      </c>
      <c r="AH311" s="338">
        <v>73.685569349999994</v>
      </c>
      <c r="AI311" s="378">
        <v>93.054217416</v>
      </c>
      <c r="AJ311" s="338">
        <v>7.0572097588</v>
      </c>
      <c r="AK311" s="379">
        <v>2.8706995897000001</v>
      </c>
      <c r="AL311" s="472">
        <v>214</v>
      </c>
    </row>
    <row r="312" spans="1:38" x14ac:dyDescent="0.2">
      <c r="A312" s="380" t="s">
        <v>1273</v>
      </c>
      <c r="B312" s="373" t="s">
        <v>1274</v>
      </c>
      <c r="C312" s="374">
        <v>2.4930564074000001</v>
      </c>
      <c r="D312" s="73">
        <v>7264</v>
      </c>
      <c r="E312" s="375">
        <v>6.09</v>
      </c>
      <c r="F312" s="376">
        <v>12179.547726000001</v>
      </c>
      <c r="G312" s="338">
        <v>9101.9417420000009</v>
      </c>
      <c r="H312" s="377">
        <v>3077.6059839</v>
      </c>
      <c r="I312" s="376">
        <v>1512.8200850000001</v>
      </c>
      <c r="J312" s="377">
        <v>64.059655995</v>
      </c>
      <c r="K312" s="376">
        <v>2528.2852134</v>
      </c>
      <c r="L312" s="377">
        <v>164.47544556</v>
      </c>
      <c r="M312" s="338">
        <v>923.22653276999995</v>
      </c>
      <c r="N312" s="376">
        <v>644.01292653999997</v>
      </c>
      <c r="O312" s="377">
        <v>76.821199214000004</v>
      </c>
      <c r="P312" s="376">
        <v>294.85835700000001</v>
      </c>
      <c r="Q312" s="377">
        <v>49.427465877000003</v>
      </c>
      <c r="R312" s="376">
        <v>388.84230151999998</v>
      </c>
      <c r="S312" s="377">
        <v>126.95395937000001</v>
      </c>
      <c r="T312" s="376">
        <v>393.17853624999998</v>
      </c>
      <c r="U312" s="377">
        <v>34.039333417999998</v>
      </c>
      <c r="V312" s="376">
        <v>571.71604919000004</v>
      </c>
      <c r="W312" s="377">
        <v>137.17215480999999</v>
      </c>
      <c r="X312" s="376">
        <v>848.73118081999996</v>
      </c>
      <c r="Y312" s="377">
        <v>206.81354342</v>
      </c>
      <c r="Z312" s="376">
        <v>22.686072212999999</v>
      </c>
      <c r="AA312" s="377">
        <v>8.8288888811999993</v>
      </c>
      <c r="AB312" s="376">
        <v>371.65012809000001</v>
      </c>
      <c r="AC312" s="377">
        <v>604.09845611000003</v>
      </c>
      <c r="AD312" s="376">
        <v>181.7577292</v>
      </c>
      <c r="AE312" s="377">
        <v>47.134575310000002</v>
      </c>
      <c r="AF312" s="338">
        <v>24.979278385000001</v>
      </c>
      <c r="AG312" s="378">
        <v>978.47951367999997</v>
      </c>
      <c r="AH312" s="338">
        <v>480.13133412000002</v>
      </c>
      <c r="AI312" s="378">
        <v>437.68685541000002</v>
      </c>
      <c r="AJ312" s="338">
        <v>44.475050365999998</v>
      </c>
      <c r="AK312" s="379">
        <v>12.205904009999999</v>
      </c>
      <c r="AL312" s="472">
        <v>175</v>
      </c>
    </row>
    <row r="313" spans="1:38" x14ac:dyDescent="0.2">
      <c r="A313" s="380" t="s">
        <v>1275</v>
      </c>
      <c r="B313" s="373" t="s">
        <v>1276</v>
      </c>
      <c r="C313" s="374">
        <v>0.84471373829999996</v>
      </c>
      <c r="D313" s="73">
        <v>8229</v>
      </c>
      <c r="E313" s="375">
        <v>1.94</v>
      </c>
      <c r="F313" s="376">
        <v>4126.7543161000003</v>
      </c>
      <c r="G313" s="338">
        <v>3081.9359322999999</v>
      </c>
      <c r="H313" s="377">
        <v>1044.8183838</v>
      </c>
      <c r="I313" s="376">
        <v>500.93283072999998</v>
      </c>
      <c r="J313" s="377">
        <v>19.019637896999999</v>
      </c>
      <c r="K313" s="376">
        <v>616.12561604999996</v>
      </c>
      <c r="L313" s="377">
        <v>42.609963495999999</v>
      </c>
      <c r="M313" s="338">
        <v>275.76255756</v>
      </c>
      <c r="N313" s="376">
        <v>166.51252475999999</v>
      </c>
      <c r="O313" s="377">
        <v>27.267694806000002</v>
      </c>
      <c r="P313" s="376">
        <v>77.558649442000004</v>
      </c>
      <c r="Q313" s="377">
        <v>13.09364197</v>
      </c>
      <c r="R313" s="376">
        <v>58.050905190999998</v>
      </c>
      <c r="S313" s="377">
        <v>24.576851520000002</v>
      </c>
      <c r="T313" s="376">
        <v>73.800740043999994</v>
      </c>
      <c r="U313" s="377">
        <v>8.6845642407000003</v>
      </c>
      <c r="V313" s="376">
        <v>36.423060044000003</v>
      </c>
      <c r="W313" s="377">
        <v>8.2538532434</v>
      </c>
      <c r="X313" s="376">
        <v>810.47114366999995</v>
      </c>
      <c r="Y313" s="377">
        <v>203.85714819</v>
      </c>
      <c r="Z313" s="376">
        <v>12.309749832</v>
      </c>
      <c r="AA313" s="377">
        <v>5.2548904374000003</v>
      </c>
      <c r="AB313" s="376">
        <v>103.25989772</v>
      </c>
      <c r="AC313" s="377">
        <v>171.84146218999999</v>
      </c>
      <c r="AD313" s="376">
        <v>167.89581919</v>
      </c>
      <c r="AE313" s="377">
        <v>43.15672387</v>
      </c>
      <c r="AF313" s="338">
        <v>10.23434086</v>
      </c>
      <c r="AG313" s="378">
        <v>321.50438623000002</v>
      </c>
      <c r="AH313" s="338">
        <v>142.46582115999999</v>
      </c>
      <c r="AI313" s="378">
        <v>158.98763251</v>
      </c>
      <c r="AJ313" s="338">
        <v>22.599882693000001</v>
      </c>
      <c r="AK313" s="379">
        <v>4.2423265855999999</v>
      </c>
      <c r="AL313" s="472">
        <v>195</v>
      </c>
    </row>
    <row r="314" spans="1:38" x14ac:dyDescent="0.2">
      <c r="A314" s="380" t="s">
        <v>1277</v>
      </c>
      <c r="B314" s="373" t="s">
        <v>1278</v>
      </c>
      <c r="C314" s="374">
        <v>0.39681545060000001</v>
      </c>
      <c r="D314" s="73">
        <v>40138</v>
      </c>
      <c r="E314" s="375">
        <v>1.1200000000000001</v>
      </c>
      <c r="F314" s="376">
        <v>1938.5974200000001</v>
      </c>
      <c r="G314" s="338">
        <v>1468.0226603000001</v>
      </c>
      <c r="H314" s="377">
        <v>470.57475977000001</v>
      </c>
      <c r="I314" s="376">
        <v>226.54788746</v>
      </c>
      <c r="J314" s="377">
        <v>7.1441666858000001</v>
      </c>
      <c r="K314" s="376">
        <v>132.00741525000001</v>
      </c>
      <c r="L314" s="377">
        <v>11.278038584000001</v>
      </c>
      <c r="M314" s="338">
        <v>86.969950081999997</v>
      </c>
      <c r="N314" s="376">
        <v>106.69861604</v>
      </c>
      <c r="O314" s="377">
        <v>23.670819654999999</v>
      </c>
      <c r="P314" s="376">
        <v>16.652522470000001</v>
      </c>
      <c r="Q314" s="377">
        <v>2.7828897144</v>
      </c>
      <c r="R314" s="376">
        <v>10.295978453</v>
      </c>
      <c r="S314" s="377">
        <v>6.0386810412000003</v>
      </c>
      <c r="T314" s="376">
        <v>19.482106854000001</v>
      </c>
      <c r="U314" s="377">
        <v>2.9597823941999999</v>
      </c>
      <c r="V314" s="376">
        <v>1.8526464789999999</v>
      </c>
      <c r="W314" s="377">
        <v>0.57122477140000005</v>
      </c>
      <c r="X314" s="376">
        <v>545.11807134000003</v>
      </c>
      <c r="Y314" s="377">
        <v>141.56390956000001</v>
      </c>
      <c r="Z314" s="376">
        <v>2.0252783869000002</v>
      </c>
      <c r="AA314" s="377">
        <v>0.81809620540000005</v>
      </c>
      <c r="AB314" s="376">
        <v>40.535194979000003</v>
      </c>
      <c r="AC314" s="377">
        <v>58.24692787</v>
      </c>
      <c r="AD314" s="376">
        <v>160.72716303000001</v>
      </c>
      <c r="AE314" s="377">
        <v>40.830270003000003</v>
      </c>
      <c r="AF314" s="338">
        <v>9.2413796213000001</v>
      </c>
      <c r="AG314" s="378">
        <v>144.06580324000001</v>
      </c>
      <c r="AH314" s="338">
        <v>52.996245463999998</v>
      </c>
      <c r="AI314" s="378">
        <v>74.033474734999999</v>
      </c>
      <c r="AJ314" s="338">
        <v>11.583842569</v>
      </c>
      <c r="AK314" s="379">
        <v>1.8590370908</v>
      </c>
      <c r="AL314" s="472">
        <v>214</v>
      </c>
    </row>
    <row r="315" spans="1:38" x14ac:dyDescent="0.2">
      <c r="A315" s="380" t="s">
        <v>1279</v>
      </c>
      <c r="B315" s="373" t="s">
        <v>1280</v>
      </c>
      <c r="C315" s="374">
        <v>1.3055971306</v>
      </c>
      <c r="D315" s="73">
        <v>12758</v>
      </c>
      <c r="E315" s="375">
        <v>3.3</v>
      </c>
      <c r="F315" s="376">
        <v>6378.3484865</v>
      </c>
      <c r="G315" s="338">
        <v>4810.6313302999997</v>
      </c>
      <c r="H315" s="377">
        <v>1567.7171562999999</v>
      </c>
      <c r="I315" s="376">
        <v>803.90857387999995</v>
      </c>
      <c r="J315" s="377">
        <v>32.991205954000002</v>
      </c>
      <c r="K315" s="376">
        <v>1221.6512822</v>
      </c>
      <c r="L315" s="377">
        <v>82.908267202999994</v>
      </c>
      <c r="M315" s="338">
        <v>458.50428732</v>
      </c>
      <c r="N315" s="376">
        <v>314.59402936999999</v>
      </c>
      <c r="O315" s="377">
        <v>51.927341835</v>
      </c>
      <c r="P315" s="376">
        <v>127.02277673</v>
      </c>
      <c r="Q315" s="377">
        <v>21.525134761</v>
      </c>
      <c r="R315" s="376">
        <v>107.82103377</v>
      </c>
      <c r="S315" s="377">
        <v>41.057767673000001</v>
      </c>
      <c r="T315" s="376">
        <v>262.29173293000002</v>
      </c>
      <c r="U315" s="377">
        <v>23.941597614999999</v>
      </c>
      <c r="V315" s="376">
        <v>95.350848631999995</v>
      </c>
      <c r="W315" s="377">
        <v>22.667382067999998</v>
      </c>
      <c r="X315" s="376">
        <v>757.90300203000004</v>
      </c>
      <c r="Y315" s="377">
        <v>193.55585456</v>
      </c>
      <c r="Z315" s="376">
        <v>10.641665091</v>
      </c>
      <c r="AA315" s="377">
        <v>4.0419983119999996</v>
      </c>
      <c r="AB315" s="376">
        <v>195.12420033999999</v>
      </c>
      <c r="AC315" s="377">
        <v>293.42415822999999</v>
      </c>
      <c r="AD315" s="376">
        <v>205.93595864</v>
      </c>
      <c r="AE315" s="377">
        <v>50.983719932</v>
      </c>
      <c r="AF315" s="338">
        <v>16.138352168000001</v>
      </c>
      <c r="AG315" s="378">
        <v>505.67942959999999</v>
      </c>
      <c r="AH315" s="338">
        <v>230.93199761</v>
      </c>
      <c r="AI315" s="378">
        <v>220.4713036</v>
      </c>
      <c r="AJ315" s="338">
        <v>18.293475832999999</v>
      </c>
      <c r="AK315" s="379">
        <v>7.0601086684999999</v>
      </c>
      <c r="AL315" s="472">
        <v>211</v>
      </c>
    </row>
    <row r="316" spans="1:38" x14ac:dyDescent="0.2">
      <c r="A316" s="380" t="s">
        <v>1281</v>
      </c>
      <c r="B316" s="373" t="s">
        <v>1282</v>
      </c>
      <c r="C316" s="374">
        <v>0.45379958980000001</v>
      </c>
      <c r="D316" s="73">
        <v>82076</v>
      </c>
      <c r="E316" s="375">
        <v>1.07</v>
      </c>
      <c r="F316" s="376">
        <v>2216.9870464999999</v>
      </c>
      <c r="G316" s="338">
        <v>1698.5397283</v>
      </c>
      <c r="H316" s="377">
        <v>518.44731825999997</v>
      </c>
      <c r="I316" s="376">
        <v>256.57092647000002</v>
      </c>
      <c r="J316" s="377">
        <v>8.1069394019000001</v>
      </c>
      <c r="K316" s="376">
        <v>140.15282784999999</v>
      </c>
      <c r="L316" s="377">
        <v>12.460219771</v>
      </c>
      <c r="M316" s="338">
        <v>77.098153072000002</v>
      </c>
      <c r="N316" s="376">
        <v>76.543038854000002</v>
      </c>
      <c r="O316" s="377">
        <v>15.996419333</v>
      </c>
      <c r="P316" s="376">
        <v>11.681200139</v>
      </c>
      <c r="Q316" s="377">
        <v>1.7355082375999999</v>
      </c>
      <c r="R316" s="376">
        <v>6.6199929584000001</v>
      </c>
      <c r="S316" s="377">
        <v>4.5036728719000001</v>
      </c>
      <c r="T316" s="376">
        <v>24.612255523000002</v>
      </c>
      <c r="U316" s="377">
        <v>4.2674403123999998</v>
      </c>
      <c r="V316" s="376">
        <v>0.72714614060000005</v>
      </c>
      <c r="W316" s="377">
        <v>0.1658733782</v>
      </c>
      <c r="X316" s="376">
        <v>778.57931350000001</v>
      </c>
      <c r="Y316" s="377">
        <v>200.96118419999999</v>
      </c>
      <c r="Z316" s="376">
        <v>0.54039773260000001</v>
      </c>
      <c r="AA316" s="377">
        <v>0.2136717585</v>
      </c>
      <c r="AB316" s="376">
        <v>49.469656151000002</v>
      </c>
      <c r="AC316" s="377">
        <v>55.596000185999998</v>
      </c>
      <c r="AD316" s="376">
        <v>134.97180832999999</v>
      </c>
      <c r="AE316" s="377">
        <v>33.676145132999999</v>
      </c>
      <c r="AF316" s="338">
        <v>11.403484824</v>
      </c>
      <c r="AG316" s="378">
        <v>165.14938391999999</v>
      </c>
      <c r="AH316" s="338">
        <v>59.753994612</v>
      </c>
      <c r="AI316" s="378">
        <v>77.831282123999998</v>
      </c>
      <c r="AJ316" s="338">
        <v>5.2815149532000003</v>
      </c>
      <c r="AK316" s="379">
        <v>2.3175947755999999</v>
      </c>
      <c r="AL316" s="472">
        <v>222</v>
      </c>
    </row>
    <row r="317" spans="1:38" x14ac:dyDescent="0.2">
      <c r="A317" s="380" t="s">
        <v>1283</v>
      </c>
      <c r="B317" s="373" t="s">
        <v>1284</v>
      </c>
      <c r="C317" s="374">
        <v>2.0632905163999999</v>
      </c>
      <c r="D317" s="73">
        <v>3273</v>
      </c>
      <c r="E317" s="375">
        <v>6.34</v>
      </c>
      <c r="F317" s="376">
        <v>10079.974620999999</v>
      </c>
      <c r="G317" s="338">
        <v>7431.1324789999999</v>
      </c>
      <c r="H317" s="377">
        <v>2648.8421423</v>
      </c>
      <c r="I317" s="376">
        <v>1351.7172505999999</v>
      </c>
      <c r="J317" s="377">
        <v>58.162880223999998</v>
      </c>
      <c r="K317" s="376">
        <v>2485.8571106999998</v>
      </c>
      <c r="L317" s="377">
        <v>190.19465076</v>
      </c>
      <c r="M317" s="338">
        <v>949.79519822999998</v>
      </c>
      <c r="N317" s="376">
        <v>345.56710991</v>
      </c>
      <c r="O317" s="377">
        <v>50.266235563000002</v>
      </c>
      <c r="P317" s="376">
        <v>335.20705914000001</v>
      </c>
      <c r="Q317" s="377">
        <v>51.313135066000001</v>
      </c>
      <c r="R317" s="376">
        <v>489.23643958000002</v>
      </c>
      <c r="S317" s="377">
        <v>132.02505775</v>
      </c>
      <c r="T317" s="376">
        <v>471.88240636</v>
      </c>
      <c r="U317" s="377">
        <v>39.759235054999998</v>
      </c>
      <c r="V317" s="376">
        <v>121.33711695</v>
      </c>
      <c r="W317" s="377">
        <v>26.637236723000001</v>
      </c>
      <c r="X317" s="376">
        <v>159.8527048</v>
      </c>
      <c r="Y317" s="377">
        <v>38.207540684999998</v>
      </c>
      <c r="Z317" s="376">
        <v>21.335662411000001</v>
      </c>
      <c r="AA317" s="377">
        <v>7.7931081994999998</v>
      </c>
      <c r="AB317" s="376">
        <v>360.13398113</v>
      </c>
      <c r="AC317" s="377">
        <v>613.80857588000003</v>
      </c>
      <c r="AD317" s="376">
        <v>102.37469415</v>
      </c>
      <c r="AE317" s="377">
        <v>8.0325694432999999</v>
      </c>
      <c r="AF317" s="338">
        <v>16.876576767</v>
      </c>
      <c r="AG317" s="378">
        <v>850.03568339000003</v>
      </c>
      <c r="AH317" s="338">
        <v>399.34034198000001</v>
      </c>
      <c r="AI317" s="378">
        <v>352.01459066000001</v>
      </c>
      <c r="AJ317" s="338">
        <v>37.437167502999998</v>
      </c>
      <c r="AK317" s="379">
        <v>13.773301676999999</v>
      </c>
      <c r="AL317" s="472">
        <v>228</v>
      </c>
    </row>
    <row r="318" spans="1:38" x14ac:dyDescent="0.2">
      <c r="A318" s="380" t="s">
        <v>1285</v>
      </c>
      <c r="B318" s="373" t="s">
        <v>1286</v>
      </c>
      <c r="C318" s="374">
        <v>0.73066023550000003</v>
      </c>
      <c r="D318" s="73">
        <v>5051</v>
      </c>
      <c r="E318" s="375">
        <v>2.35</v>
      </c>
      <c r="F318" s="376">
        <v>3569.5587083999999</v>
      </c>
      <c r="G318" s="338">
        <v>2801.3967981999999</v>
      </c>
      <c r="H318" s="377">
        <v>768.16191019999997</v>
      </c>
      <c r="I318" s="376">
        <v>423.98180110999999</v>
      </c>
      <c r="J318" s="377">
        <v>18.353057279000002</v>
      </c>
      <c r="K318" s="376">
        <v>734.97059374000003</v>
      </c>
      <c r="L318" s="377">
        <v>62.579361214999999</v>
      </c>
      <c r="M318" s="338">
        <v>326.07472777999999</v>
      </c>
      <c r="N318" s="376">
        <v>97.471021321999999</v>
      </c>
      <c r="O318" s="377">
        <v>15.046602629000001</v>
      </c>
      <c r="P318" s="376">
        <v>171.90583907000001</v>
      </c>
      <c r="Q318" s="377">
        <v>26.134852674000001</v>
      </c>
      <c r="R318" s="376">
        <v>76.634601716000006</v>
      </c>
      <c r="S318" s="377">
        <v>23.678093196999999</v>
      </c>
      <c r="T318" s="376">
        <v>540.19378190999998</v>
      </c>
      <c r="U318" s="377">
        <v>31.851672240999999</v>
      </c>
      <c r="V318" s="376">
        <v>5.5722539841999996</v>
      </c>
      <c r="W318" s="377">
        <v>1.1316053702</v>
      </c>
      <c r="X318" s="376">
        <v>66.012737619999996</v>
      </c>
      <c r="Y318" s="377">
        <v>16.082559409000002</v>
      </c>
      <c r="Z318" s="376">
        <v>13.303045634</v>
      </c>
      <c r="AA318" s="377">
        <v>4.5641909390000004</v>
      </c>
      <c r="AB318" s="376">
        <v>149.98467907</v>
      </c>
      <c r="AC318" s="377">
        <v>172.74149062999999</v>
      </c>
      <c r="AD318" s="376">
        <v>44.520521062999997</v>
      </c>
      <c r="AE318" s="377">
        <v>3.4039507462</v>
      </c>
      <c r="AF318" s="338">
        <v>12.775464951</v>
      </c>
      <c r="AG318" s="378">
        <v>317.36445940999999</v>
      </c>
      <c r="AH318" s="338">
        <v>92.828943691000006</v>
      </c>
      <c r="AI318" s="378">
        <v>102.34913809</v>
      </c>
      <c r="AJ318" s="338">
        <v>14.622024973</v>
      </c>
      <c r="AK318" s="379">
        <v>3.4256369153000001</v>
      </c>
      <c r="AL318" s="472">
        <v>236</v>
      </c>
    </row>
    <row r="319" spans="1:38" x14ac:dyDescent="0.2">
      <c r="A319" s="380" t="s">
        <v>1287</v>
      </c>
      <c r="B319" s="373" t="s">
        <v>1288</v>
      </c>
      <c r="C319" s="374">
        <v>1.3219143841000001</v>
      </c>
      <c r="D319" s="73">
        <v>5348</v>
      </c>
      <c r="E319" s="375">
        <v>4.1900000000000004</v>
      </c>
      <c r="F319" s="376">
        <v>6458.0646000999996</v>
      </c>
      <c r="G319" s="338">
        <v>4792.6591289999997</v>
      </c>
      <c r="H319" s="377">
        <v>1665.405471</v>
      </c>
      <c r="I319" s="376">
        <v>889.56648356999995</v>
      </c>
      <c r="J319" s="377">
        <v>38.477080239000003</v>
      </c>
      <c r="K319" s="376">
        <v>1570.1175780000001</v>
      </c>
      <c r="L319" s="377">
        <v>104.50861774000001</v>
      </c>
      <c r="M319" s="338">
        <v>595.60599100000002</v>
      </c>
      <c r="N319" s="376">
        <v>444.56789565999998</v>
      </c>
      <c r="O319" s="377">
        <v>42.253093720000003</v>
      </c>
      <c r="P319" s="376">
        <v>152.11915153000001</v>
      </c>
      <c r="Q319" s="377">
        <v>25.18916711</v>
      </c>
      <c r="R319" s="376">
        <v>185.64722552000001</v>
      </c>
      <c r="S319" s="377">
        <v>67.892234001999995</v>
      </c>
      <c r="T319" s="376">
        <v>164.44175564</v>
      </c>
      <c r="U319" s="377">
        <v>19.890248306</v>
      </c>
      <c r="V319" s="376">
        <v>290.64306192999999</v>
      </c>
      <c r="W319" s="377">
        <v>74.949848079999995</v>
      </c>
      <c r="X319" s="376">
        <v>50.126068451999998</v>
      </c>
      <c r="Y319" s="377">
        <v>10.458127361000001</v>
      </c>
      <c r="Z319" s="376">
        <v>27.908686547999999</v>
      </c>
      <c r="AA319" s="377">
        <v>10.622311415</v>
      </c>
      <c r="AB319" s="376">
        <v>200.22024913999999</v>
      </c>
      <c r="AC319" s="377">
        <v>370.08964675999999</v>
      </c>
      <c r="AD319" s="376">
        <v>15.207861806</v>
      </c>
      <c r="AE319" s="377">
        <v>2.6640033032999999</v>
      </c>
      <c r="AF319" s="338">
        <v>5.4049831672000002</v>
      </c>
      <c r="AG319" s="378">
        <v>528.57889870999998</v>
      </c>
      <c r="AH319" s="338">
        <v>237.60540757000001</v>
      </c>
      <c r="AI319" s="378">
        <v>216.05367658</v>
      </c>
      <c r="AJ319" s="338">
        <v>106.04094354999999</v>
      </c>
      <c r="AK319" s="379">
        <v>11.214303705000001</v>
      </c>
      <c r="AL319" s="472">
        <v>243</v>
      </c>
    </row>
    <row r="320" spans="1:38" x14ac:dyDescent="0.2">
      <c r="A320" s="380" t="s">
        <v>1289</v>
      </c>
      <c r="B320" s="373" t="s">
        <v>1290</v>
      </c>
      <c r="C320" s="374">
        <v>0.45560882520000001</v>
      </c>
      <c r="D320" s="73">
        <v>9493</v>
      </c>
      <c r="E320" s="375">
        <v>1.7</v>
      </c>
      <c r="F320" s="376">
        <v>2225.8258633999999</v>
      </c>
      <c r="G320" s="338">
        <v>1665.2731879</v>
      </c>
      <c r="H320" s="377">
        <v>560.55267548999996</v>
      </c>
      <c r="I320" s="376">
        <v>367.01869249999999</v>
      </c>
      <c r="J320" s="377">
        <v>14.429166034</v>
      </c>
      <c r="K320" s="376">
        <v>498.14190227</v>
      </c>
      <c r="L320" s="377">
        <v>34.819226645999997</v>
      </c>
      <c r="M320" s="338">
        <v>223.32686913000001</v>
      </c>
      <c r="N320" s="376">
        <v>176.65471138000001</v>
      </c>
      <c r="O320" s="377">
        <v>14.194051864</v>
      </c>
      <c r="P320" s="376">
        <v>49.505826726999999</v>
      </c>
      <c r="Q320" s="377">
        <v>7.6927183044999996</v>
      </c>
      <c r="R320" s="376">
        <v>32.326330904999999</v>
      </c>
      <c r="S320" s="377">
        <v>15.375613532999999</v>
      </c>
      <c r="T320" s="376">
        <v>52.394464669999998</v>
      </c>
      <c r="U320" s="377">
        <v>7.5052524952999997</v>
      </c>
      <c r="V320" s="376">
        <v>26.509911491</v>
      </c>
      <c r="W320" s="377">
        <v>5.8369102998000004</v>
      </c>
      <c r="X320" s="376">
        <v>28.156807153999999</v>
      </c>
      <c r="Y320" s="377">
        <v>7.1483009595000002</v>
      </c>
      <c r="Z320" s="376">
        <v>39.012488349999998</v>
      </c>
      <c r="AA320" s="377">
        <v>12.763835555</v>
      </c>
      <c r="AB320" s="376">
        <v>84.071940534000007</v>
      </c>
      <c r="AC320" s="377">
        <v>135.11835787000001</v>
      </c>
      <c r="AD320" s="376">
        <v>6.1615534697000003</v>
      </c>
      <c r="AE320" s="377">
        <v>1.6952679037</v>
      </c>
      <c r="AF320" s="338">
        <v>1.3033602391000001</v>
      </c>
      <c r="AG320" s="378">
        <v>177.32681604000001</v>
      </c>
      <c r="AH320" s="338">
        <v>70.433933679000006</v>
      </c>
      <c r="AI320" s="378">
        <v>69.405421421</v>
      </c>
      <c r="AJ320" s="338">
        <v>63.736839852999999</v>
      </c>
      <c r="AK320" s="379">
        <v>3.7592921306</v>
      </c>
      <c r="AL320" s="472">
        <v>274</v>
      </c>
    </row>
    <row r="321" spans="1:38" x14ac:dyDescent="0.2">
      <c r="A321" s="380" t="s">
        <v>2154</v>
      </c>
      <c r="B321" s="373" t="s">
        <v>2155</v>
      </c>
      <c r="C321" s="374">
        <v>0.46964556689999998</v>
      </c>
      <c r="D321" s="73">
        <v>29822</v>
      </c>
      <c r="E321" s="375">
        <v>1.28</v>
      </c>
      <c r="F321" s="376">
        <v>2294.4007922999999</v>
      </c>
      <c r="G321" s="338">
        <v>1930.9935198000001</v>
      </c>
      <c r="H321" s="377">
        <v>363.40727243999999</v>
      </c>
      <c r="I321" s="376">
        <v>195.40050038999999</v>
      </c>
      <c r="J321" s="377">
        <v>7.8801578052999997</v>
      </c>
      <c r="K321" s="376">
        <v>263.11249638999999</v>
      </c>
      <c r="L321" s="377">
        <v>17.738613812000001</v>
      </c>
      <c r="M321" s="338">
        <v>132.86821882999999</v>
      </c>
      <c r="N321" s="376">
        <v>57.297142786999999</v>
      </c>
      <c r="O321" s="377">
        <v>8.6910094063999992</v>
      </c>
      <c r="P321" s="376">
        <v>21.240560004999999</v>
      </c>
      <c r="Q321" s="377">
        <v>3.7361973176999999</v>
      </c>
      <c r="R321" s="376">
        <v>25.440877789999998</v>
      </c>
      <c r="S321" s="377">
        <v>10.567112826000001</v>
      </c>
      <c r="T321" s="376">
        <v>1071.0523999</v>
      </c>
      <c r="U321" s="377">
        <v>57.134273616000002</v>
      </c>
      <c r="V321" s="376">
        <v>5.1436666702</v>
      </c>
      <c r="W321" s="377">
        <v>1.26376292</v>
      </c>
      <c r="X321" s="376">
        <v>20.831593624</v>
      </c>
      <c r="Y321" s="377">
        <v>5.6721959864000002</v>
      </c>
      <c r="Z321" s="376">
        <v>4.5608991443000004</v>
      </c>
      <c r="AA321" s="377">
        <v>1.548469066</v>
      </c>
      <c r="AB321" s="376">
        <v>52.896415324000003</v>
      </c>
      <c r="AC321" s="377">
        <v>67.625372858000006</v>
      </c>
      <c r="AD321" s="376">
        <v>52.526211222000001</v>
      </c>
      <c r="AE321" s="377">
        <v>10.229710509</v>
      </c>
      <c r="AF321" s="338">
        <v>3.0235351639000001</v>
      </c>
      <c r="AG321" s="378">
        <v>108.24531628</v>
      </c>
      <c r="AH321" s="338">
        <v>34.647688094999999</v>
      </c>
      <c r="AI321" s="378">
        <v>45.428885891</v>
      </c>
      <c r="AJ321" s="338">
        <v>7.2419379131000001</v>
      </c>
      <c r="AK321" s="379">
        <v>1.3555706712</v>
      </c>
      <c r="AL321" s="472">
        <v>236</v>
      </c>
    </row>
    <row r="322" spans="1:38" x14ac:dyDescent="0.2">
      <c r="A322" s="380" t="s">
        <v>1291</v>
      </c>
      <c r="B322" s="373" t="s">
        <v>1292</v>
      </c>
      <c r="C322" s="374">
        <v>1.7639438059999999</v>
      </c>
      <c r="D322" s="73">
        <v>4451</v>
      </c>
      <c r="E322" s="375">
        <v>5.63</v>
      </c>
      <c r="F322" s="376">
        <v>8617.5498100999994</v>
      </c>
      <c r="G322" s="338">
        <v>6354.8702188999996</v>
      </c>
      <c r="H322" s="377">
        <v>2262.6795911999998</v>
      </c>
      <c r="I322" s="376">
        <v>1256.5491887000001</v>
      </c>
      <c r="J322" s="377">
        <v>54.271830721999997</v>
      </c>
      <c r="K322" s="376">
        <v>2338.5916972999999</v>
      </c>
      <c r="L322" s="377">
        <v>161.46730919000001</v>
      </c>
      <c r="M322" s="338">
        <v>826.75185531</v>
      </c>
      <c r="N322" s="376">
        <v>247.87424171999999</v>
      </c>
      <c r="O322" s="377">
        <v>37.663548427999999</v>
      </c>
      <c r="P322" s="376">
        <v>300.54371399000001</v>
      </c>
      <c r="Q322" s="377">
        <v>49.186025078</v>
      </c>
      <c r="R322" s="376">
        <v>293.02367685000002</v>
      </c>
      <c r="S322" s="377">
        <v>100.95001289</v>
      </c>
      <c r="T322" s="376">
        <v>297.84067451999999</v>
      </c>
      <c r="U322" s="377">
        <v>30.940345681</v>
      </c>
      <c r="V322" s="376">
        <v>247.59844426999999</v>
      </c>
      <c r="W322" s="377">
        <v>56.366551909000002</v>
      </c>
      <c r="X322" s="376">
        <v>63.406974140000003</v>
      </c>
      <c r="Y322" s="377">
        <v>13.340956179999999</v>
      </c>
      <c r="Z322" s="376">
        <v>29.894006975</v>
      </c>
      <c r="AA322" s="377">
        <v>12.066982927</v>
      </c>
      <c r="AB322" s="376">
        <v>283.17369808000001</v>
      </c>
      <c r="AC322" s="377">
        <v>515.21771908999995</v>
      </c>
      <c r="AD322" s="376">
        <v>11.695185964</v>
      </c>
      <c r="AE322" s="377">
        <v>1.4010826783000001</v>
      </c>
      <c r="AF322" s="338">
        <v>4.6957604899999996</v>
      </c>
      <c r="AG322" s="378">
        <v>685.86294064000003</v>
      </c>
      <c r="AH322" s="338">
        <v>333.09936734000001</v>
      </c>
      <c r="AI322" s="378">
        <v>285.34711238</v>
      </c>
      <c r="AJ322" s="338">
        <v>64.080979697000004</v>
      </c>
      <c r="AK322" s="379">
        <v>14.647926891999999</v>
      </c>
      <c r="AL322" s="472">
        <v>230</v>
      </c>
    </row>
    <row r="323" spans="1:38" x14ac:dyDescent="0.2">
      <c r="A323" s="380" t="s">
        <v>1293</v>
      </c>
      <c r="B323" s="373" t="s">
        <v>1294</v>
      </c>
      <c r="C323" s="374">
        <v>0.70771479349999999</v>
      </c>
      <c r="D323" s="73">
        <v>11290</v>
      </c>
      <c r="E323" s="375">
        <v>2.5</v>
      </c>
      <c r="F323" s="376">
        <v>3457.4613224999998</v>
      </c>
      <c r="G323" s="338">
        <v>2548.9459670000001</v>
      </c>
      <c r="H323" s="377">
        <v>908.51535544000001</v>
      </c>
      <c r="I323" s="376">
        <v>591.48823672000003</v>
      </c>
      <c r="J323" s="377">
        <v>22.571767413</v>
      </c>
      <c r="K323" s="376">
        <v>918.12078025999995</v>
      </c>
      <c r="L323" s="377">
        <v>65.515137538000005</v>
      </c>
      <c r="M323" s="338">
        <v>365.29672082000002</v>
      </c>
      <c r="N323" s="376">
        <v>72.695641100000003</v>
      </c>
      <c r="O323" s="377">
        <v>11.913982019000001</v>
      </c>
      <c r="P323" s="376">
        <v>142.75005014999999</v>
      </c>
      <c r="Q323" s="377">
        <v>21.859556755</v>
      </c>
      <c r="R323" s="376">
        <v>51.903411708</v>
      </c>
      <c r="S323" s="377">
        <v>24.378780828</v>
      </c>
      <c r="T323" s="376">
        <v>88.593435216000003</v>
      </c>
      <c r="U323" s="377">
        <v>9.9860995247000002</v>
      </c>
      <c r="V323" s="376">
        <v>13.446962349</v>
      </c>
      <c r="W323" s="377">
        <v>3.4006591742999999</v>
      </c>
      <c r="X323" s="376">
        <v>33.675858271000003</v>
      </c>
      <c r="Y323" s="377">
        <v>7.5418244472999998</v>
      </c>
      <c r="Z323" s="376">
        <v>33.390718442999997</v>
      </c>
      <c r="AA323" s="377">
        <v>11.513673252</v>
      </c>
      <c r="AB323" s="376">
        <v>135.14737524</v>
      </c>
      <c r="AC323" s="377">
        <v>223.08036091</v>
      </c>
      <c r="AD323" s="376">
        <v>6.6360794911000003</v>
      </c>
      <c r="AE323" s="377">
        <v>1.0326438946000001</v>
      </c>
      <c r="AF323" s="338">
        <v>1.3892747749000001</v>
      </c>
      <c r="AG323" s="378">
        <v>279.52395976000003</v>
      </c>
      <c r="AH323" s="338">
        <v>122.19163721</v>
      </c>
      <c r="AI323" s="378">
        <v>111.04104037</v>
      </c>
      <c r="AJ323" s="338">
        <v>81.301856345000004</v>
      </c>
      <c r="AK323" s="379">
        <v>6.0737984794999997</v>
      </c>
      <c r="AL323" s="472">
        <v>275</v>
      </c>
    </row>
    <row r="324" spans="1:38" x14ac:dyDescent="0.2">
      <c r="A324" s="380" t="s">
        <v>1295</v>
      </c>
      <c r="B324" s="373" t="s">
        <v>1296</v>
      </c>
      <c r="C324" s="374">
        <v>0.57527030379999999</v>
      </c>
      <c r="D324" s="73">
        <v>15229</v>
      </c>
      <c r="E324" s="375">
        <v>2.06</v>
      </c>
      <c r="F324" s="376">
        <v>2810.4186089999998</v>
      </c>
      <c r="G324" s="338">
        <v>2079.4273991999999</v>
      </c>
      <c r="H324" s="377">
        <v>730.99120975999995</v>
      </c>
      <c r="I324" s="376">
        <v>504.16503044000001</v>
      </c>
      <c r="J324" s="377">
        <v>19.944152028000001</v>
      </c>
      <c r="K324" s="376">
        <v>657.01294371999995</v>
      </c>
      <c r="L324" s="377">
        <v>44.588781361000002</v>
      </c>
      <c r="M324" s="338">
        <v>294.73752259999998</v>
      </c>
      <c r="N324" s="376">
        <v>86.162434187000002</v>
      </c>
      <c r="O324" s="377">
        <v>12.876902821</v>
      </c>
      <c r="P324" s="376">
        <v>155.74340427999999</v>
      </c>
      <c r="Q324" s="377">
        <v>23.741589499</v>
      </c>
      <c r="R324" s="376">
        <v>64.542171482000001</v>
      </c>
      <c r="S324" s="377">
        <v>22.623817227</v>
      </c>
      <c r="T324" s="376">
        <v>65.785891179999993</v>
      </c>
      <c r="U324" s="377">
        <v>9.2608059695999998</v>
      </c>
      <c r="V324" s="376">
        <v>18.785542894999999</v>
      </c>
      <c r="W324" s="377">
        <v>4.7083644314999997</v>
      </c>
      <c r="X324" s="376">
        <v>20.145624482999999</v>
      </c>
      <c r="Y324" s="377">
        <v>4.8483787013999997</v>
      </c>
      <c r="Z324" s="376">
        <v>45.570362637000002</v>
      </c>
      <c r="AA324" s="377">
        <v>14.239978293</v>
      </c>
      <c r="AB324" s="376">
        <v>91.513706331999998</v>
      </c>
      <c r="AC324" s="377">
        <v>176.24485887</v>
      </c>
      <c r="AD324" s="376">
        <v>10.967557172999999</v>
      </c>
      <c r="AE324" s="377">
        <v>2.1687592566</v>
      </c>
      <c r="AF324" s="338">
        <v>2.3211320503000001</v>
      </c>
      <c r="AG324" s="378">
        <v>244.83279271999999</v>
      </c>
      <c r="AH324" s="338">
        <v>87.322121972000005</v>
      </c>
      <c r="AI324" s="378">
        <v>95.046467477999997</v>
      </c>
      <c r="AJ324" s="338">
        <v>25.693367671000001</v>
      </c>
      <c r="AK324" s="379">
        <v>4.8241472400000003</v>
      </c>
      <c r="AL324" s="472">
        <v>278</v>
      </c>
    </row>
    <row r="325" spans="1:38" x14ac:dyDescent="0.2">
      <c r="A325" s="380" t="s">
        <v>1297</v>
      </c>
      <c r="B325" s="373" t="s">
        <v>1298</v>
      </c>
      <c r="C325" s="374">
        <v>0.2419733292</v>
      </c>
      <c r="D325" s="73">
        <v>59574</v>
      </c>
      <c r="E325" s="375">
        <v>1.21</v>
      </c>
      <c r="F325" s="376">
        <v>1182.1335862999999</v>
      </c>
      <c r="G325" s="338">
        <v>888.47805659999995</v>
      </c>
      <c r="H325" s="377">
        <v>293.65552966000001</v>
      </c>
      <c r="I325" s="376">
        <v>207.05348193</v>
      </c>
      <c r="J325" s="377">
        <v>7.6498350361999998</v>
      </c>
      <c r="K325" s="376">
        <v>236.85123745999999</v>
      </c>
      <c r="L325" s="377">
        <v>16.947815208000002</v>
      </c>
      <c r="M325" s="338">
        <v>116.39795273</v>
      </c>
      <c r="N325" s="376">
        <v>29.579021824000002</v>
      </c>
      <c r="O325" s="377">
        <v>4.2343441883999997</v>
      </c>
      <c r="P325" s="376">
        <v>107.33872584</v>
      </c>
      <c r="Q325" s="377">
        <v>15.717981830999999</v>
      </c>
      <c r="R325" s="376">
        <v>15.309062732999999</v>
      </c>
      <c r="S325" s="377">
        <v>6.6408367158999999</v>
      </c>
      <c r="T325" s="376">
        <v>21.622395554000001</v>
      </c>
      <c r="U325" s="377">
        <v>3.8593195384999999</v>
      </c>
      <c r="V325" s="376">
        <v>2.7711992625000001</v>
      </c>
      <c r="W325" s="377">
        <v>0.65000777909999996</v>
      </c>
      <c r="X325" s="376">
        <v>10.47428566</v>
      </c>
      <c r="Y325" s="377">
        <v>2.3191231906000001</v>
      </c>
      <c r="Z325" s="376">
        <v>61.409746409999997</v>
      </c>
      <c r="AA325" s="377">
        <v>17.727375957</v>
      </c>
      <c r="AB325" s="376">
        <v>37.633336718000002</v>
      </c>
      <c r="AC325" s="377">
        <v>65.540639655999996</v>
      </c>
      <c r="AD325" s="376">
        <v>4.9479796351000003</v>
      </c>
      <c r="AE325" s="377">
        <v>1.0768498041000001</v>
      </c>
      <c r="AF325" s="338">
        <v>0.89050841830000005</v>
      </c>
      <c r="AG325" s="378">
        <v>102.18973093</v>
      </c>
      <c r="AH325" s="338">
        <v>34.836198476</v>
      </c>
      <c r="AI325" s="378">
        <v>37.666351278999997</v>
      </c>
      <c r="AJ325" s="338">
        <v>10.907720078000001</v>
      </c>
      <c r="AK325" s="379">
        <v>1.8905224049</v>
      </c>
      <c r="AL325" s="472">
        <v>299</v>
      </c>
    </row>
    <row r="326" spans="1:38" x14ac:dyDescent="0.2">
      <c r="A326" s="380" t="s">
        <v>1299</v>
      </c>
      <c r="B326" s="373" t="s">
        <v>1300</v>
      </c>
      <c r="C326" s="374">
        <v>0.98542275239999999</v>
      </c>
      <c r="D326" s="73">
        <v>26085</v>
      </c>
      <c r="E326" s="375">
        <v>3.15</v>
      </c>
      <c r="F326" s="376">
        <v>4814.1724381000004</v>
      </c>
      <c r="G326" s="338">
        <v>3539.4349066999998</v>
      </c>
      <c r="H326" s="377">
        <v>1274.7375314000001</v>
      </c>
      <c r="I326" s="376">
        <v>786.43766633999996</v>
      </c>
      <c r="J326" s="377">
        <v>34.334859852000001</v>
      </c>
      <c r="K326" s="376">
        <v>1265.8158301999999</v>
      </c>
      <c r="L326" s="377">
        <v>87.012849689999996</v>
      </c>
      <c r="M326" s="338">
        <v>484.17074883999999</v>
      </c>
      <c r="N326" s="376">
        <v>188.25268939</v>
      </c>
      <c r="O326" s="377">
        <v>31.694653592000002</v>
      </c>
      <c r="P326" s="376">
        <v>92.148352134000007</v>
      </c>
      <c r="Q326" s="377">
        <v>14.886834995999999</v>
      </c>
      <c r="R326" s="376">
        <v>137.62230396000001</v>
      </c>
      <c r="S326" s="377">
        <v>46.329402334999997</v>
      </c>
      <c r="T326" s="376">
        <v>160.58516198000001</v>
      </c>
      <c r="U326" s="377">
        <v>16.856088622000001</v>
      </c>
      <c r="V326" s="376">
        <v>134.19147104000001</v>
      </c>
      <c r="W326" s="377">
        <v>30.934864870999998</v>
      </c>
      <c r="X326" s="376">
        <v>13.432204256</v>
      </c>
      <c r="Y326" s="377">
        <v>2.7285340368000002</v>
      </c>
      <c r="Z326" s="376">
        <v>44.058811716000001</v>
      </c>
      <c r="AA326" s="377">
        <v>15.901415082</v>
      </c>
      <c r="AB326" s="376">
        <v>149.84009477999999</v>
      </c>
      <c r="AC326" s="377">
        <v>301.15822736000001</v>
      </c>
      <c r="AD326" s="376">
        <v>8.6437668707000004</v>
      </c>
      <c r="AE326" s="377">
        <v>1.3672198858</v>
      </c>
      <c r="AF326" s="338">
        <v>1.7983054732999999</v>
      </c>
      <c r="AG326" s="378">
        <v>396.96517281000001</v>
      </c>
      <c r="AH326" s="338">
        <v>175.67164391</v>
      </c>
      <c r="AI326" s="378">
        <v>161.09290666000001</v>
      </c>
      <c r="AJ326" s="338">
        <v>23.184462267000001</v>
      </c>
      <c r="AK326" s="379">
        <v>7.0558950853000004</v>
      </c>
      <c r="AL326" s="472">
        <v>286</v>
      </c>
    </row>
    <row r="327" spans="1:38" x14ac:dyDescent="0.2">
      <c r="A327" s="380" t="s">
        <v>1301</v>
      </c>
      <c r="B327" s="373" t="s">
        <v>1302</v>
      </c>
      <c r="C327" s="374">
        <v>0.27730185899999998</v>
      </c>
      <c r="D327" s="73">
        <v>42976</v>
      </c>
      <c r="E327" s="375">
        <v>1.31</v>
      </c>
      <c r="F327" s="376">
        <v>1354.7271596999999</v>
      </c>
      <c r="G327" s="338">
        <v>1003.5661908</v>
      </c>
      <c r="H327" s="377">
        <v>351.16096897</v>
      </c>
      <c r="I327" s="376">
        <v>259.57394063999999</v>
      </c>
      <c r="J327" s="377">
        <v>10.360130192</v>
      </c>
      <c r="K327" s="376">
        <v>320.07181315000003</v>
      </c>
      <c r="L327" s="377">
        <v>22.434312083999998</v>
      </c>
      <c r="M327" s="338">
        <v>146.24553666</v>
      </c>
      <c r="N327" s="376">
        <v>42.096297333000003</v>
      </c>
      <c r="O327" s="377">
        <v>7.4413587312000002</v>
      </c>
      <c r="P327" s="376">
        <v>38.263474598999998</v>
      </c>
      <c r="Q327" s="377">
        <v>5.9227154217000004</v>
      </c>
      <c r="R327" s="376">
        <v>22.269955838000001</v>
      </c>
      <c r="S327" s="377">
        <v>9.1336195700000005</v>
      </c>
      <c r="T327" s="376">
        <v>29.716247233000001</v>
      </c>
      <c r="U327" s="377">
        <v>4.2570820938000002</v>
      </c>
      <c r="V327" s="376">
        <v>5.9928080220000002</v>
      </c>
      <c r="W327" s="377">
        <v>1.6711366583</v>
      </c>
      <c r="X327" s="376">
        <v>3.4021526655000001</v>
      </c>
      <c r="Y327" s="377">
        <v>0.71832456710000003</v>
      </c>
      <c r="Z327" s="376">
        <v>61.904668332</v>
      </c>
      <c r="AA327" s="377">
        <v>18.316525862999999</v>
      </c>
      <c r="AB327" s="376">
        <v>45.465639914</v>
      </c>
      <c r="AC327" s="377">
        <v>82.700856501000004</v>
      </c>
      <c r="AD327" s="376">
        <v>2.2133580094999998</v>
      </c>
      <c r="AE327" s="377">
        <v>0.53357146499999997</v>
      </c>
      <c r="AF327" s="338">
        <v>0.52575012340000005</v>
      </c>
      <c r="AG327" s="378">
        <v>113.72375615999999</v>
      </c>
      <c r="AH327" s="338">
        <v>44.461627387999997</v>
      </c>
      <c r="AI327" s="378">
        <v>43.980388052000002</v>
      </c>
      <c r="AJ327" s="338">
        <v>8.8849434861999992</v>
      </c>
      <c r="AK327" s="379">
        <v>2.4451689855000001</v>
      </c>
      <c r="AL327" s="472">
        <v>294</v>
      </c>
    </row>
    <row r="328" spans="1:38" x14ac:dyDescent="0.2">
      <c r="A328" s="380" t="s">
        <v>1303</v>
      </c>
      <c r="B328" s="373" t="s">
        <v>1304</v>
      </c>
      <c r="C328" s="374">
        <v>1.7731198623</v>
      </c>
      <c r="D328" s="73">
        <v>12670</v>
      </c>
      <c r="E328" s="375">
        <v>5.57</v>
      </c>
      <c r="F328" s="376">
        <v>8662.3784051000002</v>
      </c>
      <c r="G328" s="338">
        <v>6392.1227644000001</v>
      </c>
      <c r="H328" s="377">
        <v>2270.2556407000002</v>
      </c>
      <c r="I328" s="376">
        <v>1262.2600427</v>
      </c>
      <c r="J328" s="377">
        <v>55.420753220000002</v>
      </c>
      <c r="K328" s="376">
        <v>2199.5398933000001</v>
      </c>
      <c r="L328" s="377">
        <v>152.19969596999999</v>
      </c>
      <c r="M328" s="338">
        <v>820.53172983000002</v>
      </c>
      <c r="N328" s="376">
        <v>310.07331114999999</v>
      </c>
      <c r="O328" s="377">
        <v>45.010038090999998</v>
      </c>
      <c r="P328" s="376">
        <v>253.75364601000001</v>
      </c>
      <c r="Q328" s="377">
        <v>41.917535155000003</v>
      </c>
      <c r="R328" s="376">
        <v>321.16656922999999</v>
      </c>
      <c r="S328" s="377">
        <v>103.41541383000001</v>
      </c>
      <c r="T328" s="376">
        <v>346.00043762000001</v>
      </c>
      <c r="U328" s="377">
        <v>29.962693682000001</v>
      </c>
      <c r="V328" s="376">
        <v>228.88014308000001</v>
      </c>
      <c r="W328" s="377">
        <v>56.567006302000003</v>
      </c>
      <c r="X328" s="376">
        <v>110.49965037</v>
      </c>
      <c r="Y328" s="377">
        <v>24.765752135</v>
      </c>
      <c r="Z328" s="376">
        <v>31.024469100000001</v>
      </c>
      <c r="AA328" s="377">
        <v>11.04336827</v>
      </c>
      <c r="AB328" s="376">
        <v>294.93327323</v>
      </c>
      <c r="AC328" s="377">
        <v>520.99587649</v>
      </c>
      <c r="AD328" s="376">
        <v>24.849985030999999</v>
      </c>
      <c r="AE328" s="377">
        <v>4.9823574104999997</v>
      </c>
      <c r="AF328" s="338">
        <v>9.0010523923000001</v>
      </c>
      <c r="AG328" s="378">
        <v>700.18701167999996</v>
      </c>
      <c r="AH328" s="338">
        <v>322.76298472000002</v>
      </c>
      <c r="AI328" s="378">
        <v>303.93080988000003</v>
      </c>
      <c r="AJ328" s="338">
        <v>63.564523342999998</v>
      </c>
      <c r="AK328" s="379">
        <v>13.138381882999999</v>
      </c>
      <c r="AL328" s="472">
        <v>271</v>
      </c>
    </row>
    <row r="329" spans="1:38" x14ac:dyDescent="0.2">
      <c r="A329" s="380" t="s">
        <v>1305</v>
      </c>
      <c r="B329" s="373" t="s">
        <v>1306</v>
      </c>
      <c r="C329" s="374">
        <v>0.70965853310000004</v>
      </c>
      <c r="D329" s="73">
        <v>30037</v>
      </c>
      <c r="E329" s="375">
        <v>2.4700000000000002</v>
      </c>
      <c r="F329" s="376">
        <v>3466.9572444</v>
      </c>
      <c r="G329" s="338">
        <v>2561.7865287999998</v>
      </c>
      <c r="H329" s="377">
        <v>905.17071555999996</v>
      </c>
      <c r="I329" s="376">
        <v>581.93687226999998</v>
      </c>
      <c r="J329" s="377">
        <v>23.285719146000002</v>
      </c>
      <c r="K329" s="376">
        <v>874.33320876000005</v>
      </c>
      <c r="L329" s="377">
        <v>62.774122251000001</v>
      </c>
      <c r="M329" s="338">
        <v>357.56330214000002</v>
      </c>
      <c r="N329" s="376">
        <v>85.777097877000003</v>
      </c>
      <c r="O329" s="377">
        <v>13.556308035000001</v>
      </c>
      <c r="P329" s="376">
        <v>110.54122819</v>
      </c>
      <c r="Q329" s="377">
        <v>17.266026648</v>
      </c>
      <c r="R329" s="376">
        <v>81.968936048000003</v>
      </c>
      <c r="S329" s="377">
        <v>30.882983144000001</v>
      </c>
      <c r="T329" s="376">
        <v>116.32435726</v>
      </c>
      <c r="U329" s="377">
        <v>12.61342127</v>
      </c>
      <c r="V329" s="376">
        <v>18.067561805</v>
      </c>
      <c r="W329" s="377">
        <v>4.4573278330999999</v>
      </c>
      <c r="X329" s="376">
        <v>69.735746114999998</v>
      </c>
      <c r="Y329" s="377">
        <v>16.121592284999998</v>
      </c>
      <c r="Z329" s="376">
        <v>39.907639893999999</v>
      </c>
      <c r="AA329" s="377">
        <v>13.415626866</v>
      </c>
      <c r="AB329" s="376">
        <v>128.40859914999999</v>
      </c>
      <c r="AC329" s="377">
        <v>212.85882574999999</v>
      </c>
      <c r="AD329" s="376">
        <v>17.467279695999999</v>
      </c>
      <c r="AE329" s="377">
        <v>4.1157864330000002</v>
      </c>
      <c r="AF329" s="338">
        <v>3.0580617788</v>
      </c>
      <c r="AG329" s="378">
        <v>285.25916573000001</v>
      </c>
      <c r="AH329" s="338">
        <v>129.31915849000001</v>
      </c>
      <c r="AI329" s="378">
        <v>112.85491363</v>
      </c>
      <c r="AJ329" s="338">
        <v>37.217080791999997</v>
      </c>
      <c r="AK329" s="379">
        <v>5.8692950652000002</v>
      </c>
      <c r="AL329" s="472">
        <v>302</v>
      </c>
    </row>
    <row r="330" spans="1:38" x14ac:dyDescent="0.2">
      <c r="A330" s="380" t="s">
        <v>1307</v>
      </c>
      <c r="B330" s="373" t="s">
        <v>1308</v>
      </c>
      <c r="C330" s="374">
        <v>0.31859291680000001</v>
      </c>
      <c r="D330" s="73">
        <v>63463</v>
      </c>
      <c r="E330" s="375">
        <v>1.35</v>
      </c>
      <c r="F330" s="376">
        <v>1556.4499960000001</v>
      </c>
      <c r="G330" s="338">
        <v>1163.9922408</v>
      </c>
      <c r="H330" s="377">
        <v>392.45775526</v>
      </c>
      <c r="I330" s="376">
        <v>259.3357714</v>
      </c>
      <c r="J330" s="377">
        <v>10.256744969</v>
      </c>
      <c r="K330" s="376">
        <v>324.68383525000002</v>
      </c>
      <c r="L330" s="377">
        <v>23.569789334999999</v>
      </c>
      <c r="M330" s="338">
        <v>154.51575043</v>
      </c>
      <c r="N330" s="376">
        <v>34.718471336999997</v>
      </c>
      <c r="O330" s="377">
        <v>5.5829216621000004</v>
      </c>
      <c r="P330" s="376">
        <v>60.567836603000003</v>
      </c>
      <c r="Q330" s="377">
        <v>9.4780306687000007</v>
      </c>
      <c r="R330" s="376">
        <v>29.416967144000001</v>
      </c>
      <c r="S330" s="377">
        <v>11.194478719999999</v>
      </c>
      <c r="T330" s="376">
        <v>37.764812962999997</v>
      </c>
      <c r="U330" s="377">
        <v>4.9676931499999997</v>
      </c>
      <c r="V330" s="376">
        <v>4.1562659099000001</v>
      </c>
      <c r="W330" s="377">
        <v>1.1002456317</v>
      </c>
      <c r="X330" s="376">
        <v>70.739611096999994</v>
      </c>
      <c r="Y330" s="377">
        <v>17.080832866000002</v>
      </c>
      <c r="Z330" s="376">
        <v>56.036415681000001</v>
      </c>
      <c r="AA330" s="377">
        <v>17.36481504</v>
      </c>
      <c r="AB330" s="376">
        <v>53.064225376000003</v>
      </c>
      <c r="AC330" s="377">
        <v>85.713816469999998</v>
      </c>
      <c r="AD330" s="376">
        <v>16.314433931</v>
      </c>
      <c r="AE330" s="377">
        <v>3.9760336801</v>
      </c>
      <c r="AF330" s="338">
        <v>2.2665499466000001</v>
      </c>
      <c r="AG330" s="378">
        <v>128.14666478000001</v>
      </c>
      <c r="AH330" s="338">
        <v>49.878606036000001</v>
      </c>
      <c r="AI330" s="378">
        <v>49.996923041000002</v>
      </c>
      <c r="AJ330" s="338">
        <v>31.827015525</v>
      </c>
      <c r="AK330" s="379">
        <v>2.734437411</v>
      </c>
      <c r="AL330" s="472">
        <v>309</v>
      </c>
    </row>
    <row r="331" spans="1:38" x14ac:dyDescent="0.2">
      <c r="A331" s="380" t="s">
        <v>1309</v>
      </c>
      <c r="B331" s="373" t="s">
        <v>2156</v>
      </c>
      <c r="C331" s="374">
        <v>15.082620117999999</v>
      </c>
      <c r="D331" s="73">
        <v>450</v>
      </c>
      <c r="E331" s="375">
        <v>25.28</v>
      </c>
      <c r="F331" s="376">
        <v>73684.450545999993</v>
      </c>
      <c r="G331" s="338">
        <v>57111.257896000003</v>
      </c>
      <c r="H331" s="377">
        <v>16573.192650000001</v>
      </c>
      <c r="I331" s="376">
        <v>5521.8189761000003</v>
      </c>
      <c r="J331" s="377">
        <v>234.67439651999999</v>
      </c>
      <c r="K331" s="376">
        <v>9205.2367969999996</v>
      </c>
      <c r="L331" s="377">
        <v>516.64157392000004</v>
      </c>
      <c r="M331" s="338">
        <v>3281.8991592000002</v>
      </c>
      <c r="N331" s="376">
        <v>3022.5876122</v>
      </c>
      <c r="O331" s="377">
        <v>379.95409783000002</v>
      </c>
      <c r="P331" s="376">
        <v>1788.3519328</v>
      </c>
      <c r="Q331" s="377">
        <v>301.84548917000001</v>
      </c>
      <c r="R331" s="376">
        <v>1628.3754336</v>
      </c>
      <c r="S331" s="377">
        <v>577.64100368000004</v>
      </c>
      <c r="T331" s="376">
        <v>2172.911384</v>
      </c>
      <c r="U331" s="377">
        <v>154.37180971999999</v>
      </c>
      <c r="V331" s="376">
        <v>9398.2449374000007</v>
      </c>
      <c r="W331" s="377">
        <v>2163.9898484999999</v>
      </c>
      <c r="X331" s="376">
        <v>13310.788425999999</v>
      </c>
      <c r="Y331" s="377">
        <v>2951.1027054000001</v>
      </c>
      <c r="Z331" s="376">
        <v>11.448543333</v>
      </c>
      <c r="AA331" s="377">
        <v>1.6778131111000001</v>
      </c>
      <c r="AB331" s="376">
        <v>1605.2018762</v>
      </c>
      <c r="AC331" s="377">
        <v>2044.0853763</v>
      </c>
      <c r="AD331" s="376">
        <v>140.47088962000001</v>
      </c>
      <c r="AE331" s="377">
        <v>32.708525928999997</v>
      </c>
      <c r="AF331" s="338">
        <v>2275.3956370999999</v>
      </c>
      <c r="AG331" s="378">
        <v>5791.2834034999996</v>
      </c>
      <c r="AH331" s="338">
        <v>2355.9475756000002</v>
      </c>
      <c r="AI331" s="378">
        <v>2720.4574668999999</v>
      </c>
      <c r="AJ331" s="338">
        <v>53.941366496000001</v>
      </c>
      <c r="AK331" s="379">
        <v>41.396489535999997</v>
      </c>
      <c r="AL331" s="472">
        <v>53</v>
      </c>
    </row>
    <row r="332" spans="1:38" x14ac:dyDescent="0.2">
      <c r="A332" s="380" t="s">
        <v>1310</v>
      </c>
      <c r="B332" s="373" t="s">
        <v>2157</v>
      </c>
      <c r="C332" s="374">
        <v>7.5600827993999999</v>
      </c>
      <c r="D332" s="73">
        <v>1070</v>
      </c>
      <c r="E332" s="375">
        <v>9.9700000000000006</v>
      </c>
      <c r="F332" s="376">
        <v>36933.937392</v>
      </c>
      <c r="G332" s="338">
        <v>28779.106057000001</v>
      </c>
      <c r="H332" s="377">
        <v>8154.8313349999999</v>
      </c>
      <c r="I332" s="376">
        <v>2295.3370338999998</v>
      </c>
      <c r="J332" s="377">
        <v>102.30542093</v>
      </c>
      <c r="K332" s="376">
        <v>3792.6152304000002</v>
      </c>
      <c r="L332" s="377">
        <v>238.07131039999999</v>
      </c>
      <c r="M332" s="338">
        <v>1331.3347722999999</v>
      </c>
      <c r="N332" s="376">
        <v>1323.7897177</v>
      </c>
      <c r="O332" s="377">
        <v>186.16283301000001</v>
      </c>
      <c r="P332" s="376">
        <v>638.57662478999998</v>
      </c>
      <c r="Q332" s="377">
        <v>111.66290277</v>
      </c>
      <c r="R332" s="376">
        <v>568.11102020999999</v>
      </c>
      <c r="S332" s="377">
        <v>242.08109464</v>
      </c>
      <c r="T332" s="376">
        <v>692.16464574999998</v>
      </c>
      <c r="U332" s="377">
        <v>49.042941503000002</v>
      </c>
      <c r="V332" s="376">
        <v>4188.8094530999997</v>
      </c>
      <c r="W332" s="377">
        <v>969.98413273000006</v>
      </c>
      <c r="X332" s="376">
        <v>9690.3594864999995</v>
      </c>
      <c r="Y332" s="377">
        <v>2057.1731291999999</v>
      </c>
      <c r="Z332" s="376">
        <v>12.514551728000001</v>
      </c>
      <c r="AA332" s="377">
        <v>3.0562759364000001</v>
      </c>
      <c r="AB332" s="376">
        <v>545.95063593999998</v>
      </c>
      <c r="AC332" s="377">
        <v>927.91519149999999</v>
      </c>
      <c r="AD332" s="376">
        <v>77.174931337999993</v>
      </c>
      <c r="AE332" s="377">
        <v>16.220816229</v>
      </c>
      <c r="AF332" s="338">
        <v>1678.5640797000001</v>
      </c>
      <c r="AG332" s="378">
        <v>2767.6895717000002</v>
      </c>
      <c r="AH332" s="338">
        <v>1044.2072389</v>
      </c>
      <c r="AI332" s="378">
        <v>1347.5363311000001</v>
      </c>
      <c r="AJ332" s="338">
        <v>12.319836818000001</v>
      </c>
      <c r="AK332" s="379">
        <v>23.206181028</v>
      </c>
      <c r="AL332" s="472">
        <v>70</v>
      </c>
    </row>
    <row r="333" spans="1:38" x14ac:dyDescent="0.2">
      <c r="A333" s="380" t="s">
        <v>1311</v>
      </c>
      <c r="B333" s="373" t="s">
        <v>2158</v>
      </c>
      <c r="C333" s="374">
        <v>3.1259005088</v>
      </c>
      <c r="D333" s="73">
        <v>1481</v>
      </c>
      <c r="E333" s="375">
        <v>3.87</v>
      </c>
      <c r="F333" s="376">
        <v>15271.236671000001</v>
      </c>
      <c r="G333" s="338">
        <v>11988.565541</v>
      </c>
      <c r="H333" s="377">
        <v>3282.6711298</v>
      </c>
      <c r="I333" s="376">
        <v>935.38710725999999</v>
      </c>
      <c r="J333" s="377">
        <v>37.577027739000002</v>
      </c>
      <c r="K333" s="376">
        <v>1514.4413695999999</v>
      </c>
      <c r="L333" s="377">
        <v>96.787789441000001</v>
      </c>
      <c r="M333" s="338">
        <v>580.64463633000003</v>
      </c>
      <c r="N333" s="376">
        <v>500.60239747999998</v>
      </c>
      <c r="O333" s="377">
        <v>84.399029287999994</v>
      </c>
      <c r="P333" s="376">
        <v>684.00020274999997</v>
      </c>
      <c r="Q333" s="377">
        <v>120.34300293</v>
      </c>
      <c r="R333" s="376">
        <v>142.01296976</v>
      </c>
      <c r="S333" s="377">
        <v>77.064873677999998</v>
      </c>
      <c r="T333" s="376">
        <v>234.63506741</v>
      </c>
      <c r="U333" s="377">
        <v>17.768582527</v>
      </c>
      <c r="V333" s="376">
        <v>1161.908058</v>
      </c>
      <c r="W333" s="377">
        <v>272.03243708999997</v>
      </c>
      <c r="X333" s="376">
        <v>4348.4921788000001</v>
      </c>
      <c r="Y333" s="377">
        <v>913.12660972000003</v>
      </c>
      <c r="Z333" s="376">
        <v>2.9934392788999999</v>
      </c>
      <c r="AA333" s="377">
        <v>0.96856020590000003</v>
      </c>
      <c r="AB333" s="376">
        <v>230.63277288</v>
      </c>
      <c r="AC333" s="377">
        <v>373.35810834</v>
      </c>
      <c r="AD333" s="376">
        <v>90.522595792999994</v>
      </c>
      <c r="AE333" s="377">
        <v>15.781527431000001</v>
      </c>
      <c r="AF333" s="338">
        <v>739.67300670999998</v>
      </c>
      <c r="AG333" s="378">
        <v>1166.7442845</v>
      </c>
      <c r="AH333" s="338">
        <v>402.91435135</v>
      </c>
      <c r="AI333" s="378">
        <v>509.61099853000002</v>
      </c>
      <c r="AJ333" s="338">
        <v>7.5652256225999999</v>
      </c>
      <c r="AK333" s="379">
        <v>9.2484607886999992</v>
      </c>
      <c r="AL333" s="472">
        <v>103</v>
      </c>
    </row>
    <row r="334" spans="1:38" x14ac:dyDescent="0.2">
      <c r="A334" s="380" t="s">
        <v>1312</v>
      </c>
      <c r="B334" s="373" t="s">
        <v>2159</v>
      </c>
      <c r="C334" s="374">
        <v>10.237868504</v>
      </c>
      <c r="D334" s="73">
        <v>255</v>
      </c>
      <c r="E334" s="375">
        <v>21.36</v>
      </c>
      <c r="F334" s="376">
        <v>50015.9594</v>
      </c>
      <c r="G334" s="338">
        <v>38423.781878000002</v>
      </c>
      <c r="H334" s="377">
        <v>11592.177522</v>
      </c>
      <c r="I334" s="376">
        <v>4485.4621508</v>
      </c>
      <c r="J334" s="377">
        <v>199.36035462000001</v>
      </c>
      <c r="K334" s="376">
        <v>8981.5683399999998</v>
      </c>
      <c r="L334" s="377">
        <v>560.02852699000005</v>
      </c>
      <c r="M334" s="338">
        <v>3106.2485568000002</v>
      </c>
      <c r="N334" s="376">
        <v>1757.9264916</v>
      </c>
      <c r="O334" s="377">
        <v>264.17066426999997</v>
      </c>
      <c r="P334" s="376">
        <v>3600.9349886</v>
      </c>
      <c r="Q334" s="377">
        <v>588.31101908000005</v>
      </c>
      <c r="R334" s="376">
        <v>1146.5024378999999</v>
      </c>
      <c r="S334" s="377">
        <v>413.07034735000002</v>
      </c>
      <c r="T334" s="376">
        <v>1447.5615485000001</v>
      </c>
      <c r="U334" s="377">
        <v>103.73841696</v>
      </c>
      <c r="V334" s="376">
        <v>3881.8644887999999</v>
      </c>
      <c r="W334" s="377">
        <v>889.15749033999998</v>
      </c>
      <c r="X334" s="376">
        <v>5256.9352023000001</v>
      </c>
      <c r="Y334" s="377">
        <v>1035.6530568000001</v>
      </c>
      <c r="Z334" s="376">
        <v>34.186620568999999</v>
      </c>
      <c r="AA334" s="377">
        <v>9.3282901882000004</v>
      </c>
      <c r="AB334" s="376">
        <v>1349.5231782999999</v>
      </c>
      <c r="AC334" s="377">
        <v>1878.4329611000001</v>
      </c>
      <c r="AD334" s="376">
        <v>245.24113628000001</v>
      </c>
      <c r="AE334" s="377">
        <v>48.287597454999997</v>
      </c>
      <c r="AF334" s="338">
        <v>1079.5646801</v>
      </c>
      <c r="AG334" s="378">
        <v>3899.7033928999999</v>
      </c>
      <c r="AH334" s="338">
        <v>1916.1503327</v>
      </c>
      <c r="AI334" s="378">
        <v>1735.1649046</v>
      </c>
      <c r="AJ334" s="338">
        <v>70.343480030999999</v>
      </c>
      <c r="AK334" s="379">
        <v>31.538744153</v>
      </c>
      <c r="AL334" s="472">
        <v>63</v>
      </c>
    </row>
    <row r="335" spans="1:38" x14ac:dyDescent="0.2">
      <c r="A335" s="380" t="s">
        <v>1313</v>
      </c>
      <c r="B335" s="373" t="s">
        <v>2160</v>
      </c>
      <c r="C335" s="374">
        <v>5.5202295988000003</v>
      </c>
      <c r="D335" s="73">
        <v>559</v>
      </c>
      <c r="E335" s="375">
        <v>11.3</v>
      </c>
      <c r="F335" s="376">
        <v>26968.463151</v>
      </c>
      <c r="G335" s="338">
        <v>20577.199273999999</v>
      </c>
      <c r="H335" s="377">
        <v>6391.2638765000002</v>
      </c>
      <c r="I335" s="376">
        <v>2507.2673872</v>
      </c>
      <c r="J335" s="377">
        <v>124.48702095</v>
      </c>
      <c r="K335" s="376">
        <v>4600.3821748</v>
      </c>
      <c r="L335" s="377">
        <v>295.82248977</v>
      </c>
      <c r="M335" s="338">
        <v>1639.3717042999999</v>
      </c>
      <c r="N335" s="376">
        <v>763.94576054000004</v>
      </c>
      <c r="O335" s="377">
        <v>124.34492374</v>
      </c>
      <c r="P335" s="376">
        <v>1993.5704991</v>
      </c>
      <c r="Q335" s="377">
        <v>292.44210634000001</v>
      </c>
      <c r="R335" s="376">
        <v>438.55794379999998</v>
      </c>
      <c r="S335" s="377">
        <v>174.54991544999999</v>
      </c>
      <c r="T335" s="376">
        <v>668.08081794999998</v>
      </c>
      <c r="U335" s="377">
        <v>48.965904322</v>
      </c>
      <c r="V335" s="376">
        <v>1196.9816824</v>
      </c>
      <c r="W335" s="377">
        <v>277.30240365999998</v>
      </c>
      <c r="X335" s="376">
        <v>4025.2493602</v>
      </c>
      <c r="Y335" s="377">
        <v>877.26906546999999</v>
      </c>
      <c r="Z335" s="376">
        <v>17.828636671000002</v>
      </c>
      <c r="AA335" s="377">
        <v>6.3898101949999999</v>
      </c>
      <c r="AB335" s="376">
        <v>718.22524303</v>
      </c>
      <c r="AC335" s="377">
        <v>1064.669903</v>
      </c>
      <c r="AD335" s="376">
        <v>207.48978335000001</v>
      </c>
      <c r="AE335" s="377">
        <v>33.517927896000003</v>
      </c>
      <c r="AF335" s="338">
        <v>671.58276934000003</v>
      </c>
      <c r="AG335" s="378">
        <v>2156.9921444000001</v>
      </c>
      <c r="AH335" s="338">
        <v>1010.3625097</v>
      </c>
      <c r="AI335" s="378">
        <v>964.07902134999995</v>
      </c>
      <c r="AJ335" s="338">
        <v>45.008151363000003</v>
      </c>
      <c r="AK335" s="379">
        <v>23.726090169999999</v>
      </c>
      <c r="AL335" s="472">
        <v>96</v>
      </c>
    </row>
    <row r="336" spans="1:38" x14ac:dyDescent="0.2">
      <c r="A336" s="380" t="s">
        <v>1314</v>
      </c>
      <c r="B336" s="373" t="s">
        <v>2161</v>
      </c>
      <c r="C336" s="374">
        <v>2.5780125563</v>
      </c>
      <c r="D336" s="73">
        <v>723</v>
      </c>
      <c r="E336" s="375">
        <v>4.78</v>
      </c>
      <c r="F336" s="376">
        <v>12594.591472</v>
      </c>
      <c r="G336" s="338">
        <v>9743.2795172999995</v>
      </c>
      <c r="H336" s="377">
        <v>2851.3119545</v>
      </c>
      <c r="I336" s="376">
        <v>1076.9161168000001</v>
      </c>
      <c r="J336" s="377">
        <v>45.057306552999997</v>
      </c>
      <c r="K336" s="376">
        <v>1931.6625959</v>
      </c>
      <c r="L336" s="377">
        <v>119.7131802</v>
      </c>
      <c r="M336" s="338">
        <v>715.80499293000003</v>
      </c>
      <c r="N336" s="376">
        <v>261.70030434</v>
      </c>
      <c r="O336" s="377">
        <v>46.227016743</v>
      </c>
      <c r="P336" s="376">
        <v>817.6944522</v>
      </c>
      <c r="Q336" s="377">
        <v>117.42307983000001</v>
      </c>
      <c r="R336" s="376">
        <v>116.153004</v>
      </c>
      <c r="S336" s="377">
        <v>55.125958676000003</v>
      </c>
      <c r="T336" s="376">
        <v>235.64592526000001</v>
      </c>
      <c r="U336" s="377">
        <v>20.426023043000001</v>
      </c>
      <c r="V336" s="376">
        <v>148.67332211999999</v>
      </c>
      <c r="W336" s="377">
        <v>34.753661270000002</v>
      </c>
      <c r="X336" s="376">
        <v>2863.7263710000002</v>
      </c>
      <c r="Y336" s="377">
        <v>626.35703520000004</v>
      </c>
      <c r="Z336" s="376">
        <v>11.708935837</v>
      </c>
      <c r="AA336" s="377">
        <v>4.6507674938000001</v>
      </c>
      <c r="AB336" s="376">
        <v>297.82705248000002</v>
      </c>
      <c r="AC336" s="377">
        <v>428.13147809999998</v>
      </c>
      <c r="AD336" s="376">
        <v>289.71137458999999</v>
      </c>
      <c r="AE336" s="377">
        <v>56.108189351</v>
      </c>
      <c r="AF336" s="338">
        <v>337.72061392000001</v>
      </c>
      <c r="AG336" s="378">
        <v>1073.5034808</v>
      </c>
      <c r="AH336" s="338">
        <v>389.88534119000002</v>
      </c>
      <c r="AI336" s="378">
        <v>436.20701065999998</v>
      </c>
      <c r="AJ336" s="338">
        <v>25.65466769</v>
      </c>
      <c r="AK336" s="379">
        <v>10.422213455</v>
      </c>
      <c r="AL336" s="472">
        <v>101</v>
      </c>
    </row>
    <row r="337" spans="1:38" x14ac:dyDescent="0.2">
      <c r="A337" s="380" t="s">
        <v>1315</v>
      </c>
      <c r="B337" s="373" t="s">
        <v>2162</v>
      </c>
      <c r="C337" s="374">
        <v>5.6080371592000002</v>
      </c>
      <c r="D337" s="73">
        <v>263</v>
      </c>
      <c r="E337" s="375">
        <v>11.43</v>
      </c>
      <c r="F337" s="376">
        <v>27397.437148000001</v>
      </c>
      <c r="G337" s="338">
        <v>20876.254098000001</v>
      </c>
      <c r="H337" s="377">
        <v>6521.1830496000002</v>
      </c>
      <c r="I337" s="376">
        <v>2397.0441686999998</v>
      </c>
      <c r="J337" s="377">
        <v>112.92335837</v>
      </c>
      <c r="K337" s="376">
        <v>4709.8908826999996</v>
      </c>
      <c r="L337" s="377">
        <v>270.04397098999999</v>
      </c>
      <c r="M337" s="338">
        <v>1603.4864385000001</v>
      </c>
      <c r="N337" s="376">
        <v>1166.2635385000001</v>
      </c>
      <c r="O337" s="377">
        <v>175.29059278</v>
      </c>
      <c r="P337" s="376">
        <v>882.40165723999996</v>
      </c>
      <c r="Q337" s="377">
        <v>142.09105141000001</v>
      </c>
      <c r="R337" s="376">
        <v>464.49100677000001</v>
      </c>
      <c r="S337" s="377">
        <v>202.41184935000001</v>
      </c>
      <c r="T337" s="376">
        <v>807.86308888999997</v>
      </c>
      <c r="U337" s="377">
        <v>70.137277299999994</v>
      </c>
      <c r="V337" s="376">
        <v>1881.3868576</v>
      </c>
      <c r="W337" s="377">
        <v>407.30843417</v>
      </c>
      <c r="X337" s="376">
        <v>4243.3155253000004</v>
      </c>
      <c r="Y337" s="377">
        <v>953.38002882000001</v>
      </c>
      <c r="Z337" s="376">
        <v>30.22715565</v>
      </c>
      <c r="AA337" s="377">
        <v>7.3328859315999999</v>
      </c>
      <c r="AB337" s="376">
        <v>737.55105404000005</v>
      </c>
      <c r="AC337" s="377">
        <v>1004.7688858</v>
      </c>
      <c r="AD337" s="376">
        <v>304.96646521000002</v>
      </c>
      <c r="AE337" s="377">
        <v>72.186777156000005</v>
      </c>
      <c r="AF337" s="338">
        <v>546.06934175000004</v>
      </c>
      <c r="AG337" s="378">
        <v>2263.0502999</v>
      </c>
      <c r="AH337" s="338">
        <v>944.59421886999996</v>
      </c>
      <c r="AI337" s="378">
        <v>943.62438061</v>
      </c>
      <c r="AJ337" s="338">
        <v>28.916694741000001</v>
      </c>
      <c r="AK337" s="379">
        <v>24.419261015</v>
      </c>
      <c r="AL337" s="472">
        <v>89</v>
      </c>
    </row>
    <row r="338" spans="1:38" x14ac:dyDescent="0.2">
      <c r="A338" s="380" t="s">
        <v>1316</v>
      </c>
      <c r="B338" s="373" t="s">
        <v>2163</v>
      </c>
      <c r="C338" s="374">
        <v>2.4917224543000001</v>
      </c>
      <c r="D338" s="73">
        <v>375</v>
      </c>
      <c r="E338" s="375">
        <v>4.6100000000000003</v>
      </c>
      <c r="F338" s="376">
        <v>12173.030847</v>
      </c>
      <c r="G338" s="338">
        <v>9250.5727279999992</v>
      </c>
      <c r="H338" s="377">
        <v>2922.4581194000002</v>
      </c>
      <c r="I338" s="376">
        <v>1106.6807375999999</v>
      </c>
      <c r="J338" s="377">
        <v>45.617184440000003</v>
      </c>
      <c r="K338" s="376">
        <v>1988.2995754000001</v>
      </c>
      <c r="L338" s="377">
        <v>126.24115577000001</v>
      </c>
      <c r="M338" s="338">
        <v>675.22745154999996</v>
      </c>
      <c r="N338" s="376">
        <v>423.39789990999998</v>
      </c>
      <c r="O338" s="377">
        <v>81.489495591999997</v>
      </c>
      <c r="P338" s="376">
        <v>361.10501397000002</v>
      </c>
      <c r="Q338" s="377">
        <v>57.291865092999998</v>
      </c>
      <c r="R338" s="376">
        <v>155.33174460999999</v>
      </c>
      <c r="S338" s="377">
        <v>69.576007426999993</v>
      </c>
      <c r="T338" s="376">
        <v>211.95253984999999</v>
      </c>
      <c r="U338" s="377">
        <v>18.614739693000001</v>
      </c>
      <c r="V338" s="376">
        <v>229.52108233000001</v>
      </c>
      <c r="W338" s="377">
        <v>44.042829328000003</v>
      </c>
      <c r="X338" s="376">
        <v>2767.5799083000002</v>
      </c>
      <c r="Y338" s="377">
        <v>638.68843211000001</v>
      </c>
      <c r="Z338" s="376">
        <v>8.6230058666999998</v>
      </c>
      <c r="AA338" s="377">
        <v>1.8147874666999999</v>
      </c>
      <c r="AB338" s="376">
        <v>276.84775174999999</v>
      </c>
      <c r="AC338" s="377">
        <v>447.87373366000003</v>
      </c>
      <c r="AD338" s="376">
        <v>251.40666347000001</v>
      </c>
      <c r="AE338" s="377">
        <v>65.615637583999998</v>
      </c>
      <c r="AF338" s="338">
        <v>248.15456325</v>
      </c>
      <c r="AG338" s="378">
        <v>940.93553956999995</v>
      </c>
      <c r="AH338" s="338">
        <v>439.79388841999997</v>
      </c>
      <c r="AI338" s="378">
        <v>464.40270319000001</v>
      </c>
      <c r="AJ338" s="338">
        <v>19.354435175999999</v>
      </c>
      <c r="AK338" s="379">
        <v>7.5504749572999996</v>
      </c>
      <c r="AL338" s="472">
        <v>88</v>
      </c>
    </row>
    <row r="339" spans="1:38" x14ac:dyDescent="0.2">
      <c r="A339" s="380" t="s">
        <v>1317</v>
      </c>
      <c r="B339" s="373" t="s">
        <v>2164</v>
      </c>
      <c r="C339" s="374">
        <v>0.9195624174</v>
      </c>
      <c r="D339" s="73">
        <v>552</v>
      </c>
      <c r="E339" s="375">
        <v>1.59</v>
      </c>
      <c r="F339" s="376">
        <v>4492.4191510999999</v>
      </c>
      <c r="G339" s="338">
        <v>3359.5904982000002</v>
      </c>
      <c r="H339" s="377">
        <v>1132.8286528000001</v>
      </c>
      <c r="I339" s="376">
        <v>331.19172884</v>
      </c>
      <c r="J339" s="377">
        <v>11.229183634</v>
      </c>
      <c r="K339" s="376">
        <v>403.57281143</v>
      </c>
      <c r="L339" s="377">
        <v>27.889168573999999</v>
      </c>
      <c r="M339" s="338">
        <v>173.80325035000001</v>
      </c>
      <c r="N339" s="376">
        <v>182.21691503</v>
      </c>
      <c r="O339" s="377">
        <v>64.546965205000006</v>
      </c>
      <c r="P339" s="376">
        <v>87.010973832999994</v>
      </c>
      <c r="Q339" s="377">
        <v>15.095573125</v>
      </c>
      <c r="R339" s="376">
        <v>22.754385875000001</v>
      </c>
      <c r="S339" s="377">
        <v>13.232246870999999</v>
      </c>
      <c r="T339" s="376">
        <v>42.112289373000003</v>
      </c>
      <c r="U339" s="377">
        <v>3.7246506738999998</v>
      </c>
      <c r="V339" s="376">
        <v>18.861197475000001</v>
      </c>
      <c r="W339" s="377">
        <v>5.6193859474999996</v>
      </c>
      <c r="X339" s="376">
        <v>1240.7954758999999</v>
      </c>
      <c r="Y339" s="377">
        <v>304.67496920000002</v>
      </c>
      <c r="Z339" s="376">
        <v>0</v>
      </c>
      <c r="AA339" s="377">
        <v>0</v>
      </c>
      <c r="AB339" s="376">
        <v>67.646083578000002</v>
      </c>
      <c r="AC339" s="377">
        <v>113.52595312</v>
      </c>
      <c r="AD339" s="376">
        <v>389.17067360999999</v>
      </c>
      <c r="AE339" s="377">
        <v>122.41744018999999</v>
      </c>
      <c r="AF339" s="338">
        <v>93.300839870000004</v>
      </c>
      <c r="AG339" s="378">
        <v>378.18765769999999</v>
      </c>
      <c r="AH339" s="338">
        <v>157.69649239</v>
      </c>
      <c r="AI339" s="378">
        <v>212.66889096</v>
      </c>
      <c r="AJ339" s="338">
        <v>6.6710793024999999</v>
      </c>
      <c r="AK339" s="379">
        <v>2.8028690036000001</v>
      </c>
      <c r="AL339" s="472">
        <v>53</v>
      </c>
    </row>
    <row r="340" spans="1:38" x14ac:dyDescent="0.2">
      <c r="A340" s="380" t="s">
        <v>1318</v>
      </c>
      <c r="B340" s="373" t="s">
        <v>1319</v>
      </c>
      <c r="C340" s="374">
        <v>8.6456357413999996</v>
      </c>
      <c r="D340" s="73">
        <v>359</v>
      </c>
      <c r="E340" s="375">
        <v>19.3</v>
      </c>
      <c r="F340" s="376">
        <v>42237.284651000002</v>
      </c>
      <c r="G340" s="338">
        <v>31906.414167999999</v>
      </c>
      <c r="H340" s="377">
        <v>10330.870483000001</v>
      </c>
      <c r="I340" s="376">
        <v>4048.8579826</v>
      </c>
      <c r="J340" s="377">
        <v>198.75380584000001</v>
      </c>
      <c r="K340" s="376">
        <v>7467.2264200999998</v>
      </c>
      <c r="L340" s="377">
        <v>475.55759601</v>
      </c>
      <c r="M340" s="338">
        <v>2589.9351489999999</v>
      </c>
      <c r="N340" s="376">
        <v>2123.7590690000002</v>
      </c>
      <c r="O340" s="377">
        <v>297.75172184000002</v>
      </c>
      <c r="P340" s="376">
        <v>2437.8482675</v>
      </c>
      <c r="Q340" s="377">
        <v>429.65395580000001</v>
      </c>
      <c r="R340" s="376">
        <v>1085.6091481000001</v>
      </c>
      <c r="S340" s="377">
        <v>391.67138377999999</v>
      </c>
      <c r="T340" s="376">
        <v>1684.6156527999999</v>
      </c>
      <c r="U340" s="377">
        <v>121.79474354</v>
      </c>
      <c r="V340" s="376">
        <v>4990.2132508000004</v>
      </c>
      <c r="W340" s="377">
        <v>1113.8525821000001</v>
      </c>
      <c r="X340" s="376">
        <v>2073.2576463</v>
      </c>
      <c r="Y340" s="377">
        <v>457.69505528000002</v>
      </c>
      <c r="Z340" s="376">
        <v>37.773154542999997</v>
      </c>
      <c r="AA340" s="377">
        <v>8.5261152422999995</v>
      </c>
      <c r="AB340" s="376">
        <v>1087.058837</v>
      </c>
      <c r="AC340" s="377">
        <v>1761.1295</v>
      </c>
      <c r="AD340" s="376">
        <v>247.14525191000001</v>
      </c>
      <c r="AE340" s="377">
        <v>48.750301882999999</v>
      </c>
      <c r="AF340" s="338">
        <v>554.32511108999995</v>
      </c>
      <c r="AG340" s="378">
        <v>3148.7538429000001</v>
      </c>
      <c r="AH340" s="338">
        <v>1621.5754649</v>
      </c>
      <c r="AI340" s="378">
        <v>1614.8742576</v>
      </c>
      <c r="AJ340" s="338">
        <v>82.007965741000007</v>
      </c>
      <c r="AK340" s="379">
        <v>37.311418027999999</v>
      </c>
      <c r="AL340" s="472">
        <v>79</v>
      </c>
    </row>
    <row r="341" spans="1:38" x14ac:dyDescent="0.2">
      <c r="A341" s="380" t="s">
        <v>1320</v>
      </c>
      <c r="B341" s="373" t="s">
        <v>1321</v>
      </c>
      <c r="C341" s="374">
        <v>3.2620754968000001</v>
      </c>
      <c r="D341" s="73">
        <v>489</v>
      </c>
      <c r="E341" s="375">
        <v>8.6300000000000008</v>
      </c>
      <c r="F341" s="376">
        <v>15936.504317000001</v>
      </c>
      <c r="G341" s="338">
        <v>12040.438507000001</v>
      </c>
      <c r="H341" s="377">
        <v>3896.0658093000002</v>
      </c>
      <c r="I341" s="376">
        <v>1807.9689283</v>
      </c>
      <c r="J341" s="377">
        <v>74.676492952999993</v>
      </c>
      <c r="K341" s="376">
        <v>3209.4422427999998</v>
      </c>
      <c r="L341" s="377">
        <v>183.53433601</v>
      </c>
      <c r="M341" s="338">
        <v>1174.3910608000001</v>
      </c>
      <c r="N341" s="376">
        <v>571.96701407</v>
      </c>
      <c r="O341" s="377">
        <v>78.776862389000001</v>
      </c>
      <c r="P341" s="376">
        <v>1601.6438443</v>
      </c>
      <c r="Q341" s="377">
        <v>274.27490460000001</v>
      </c>
      <c r="R341" s="376">
        <v>246.40713665999999</v>
      </c>
      <c r="S341" s="377">
        <v>108.34294728</v>
      </c>
      <c r="T341" s="376">
        <v>475.76200561000002</v>
      </c>
      <c r="U341" s="377">
        <v>38.718451625999997</v>
      </c>
      <c r="V341" s="376">
        <v>334.10255818000002</v>
      </c>
      <c r="W341" s="377">
        <v>84.375186968999998</v>
      </c>
      <c r="X341" s="376">
        <v>1144.0713625000001</v>
      </c>
      <c r="Y341" s="377">
        <v>269.69356169000002</v>
      </c>
      <c r="Z341" s="376">
        <v>27.56822863</v>
      </c>
      <c r="AA341" s="377">
        <v>6.2906631902000001</v>
      </c>
      <c r="AB341" s="376">
        <v>454.07824584000002</v>
      </c>
      <c r="AC341" s="377">
        <v>754.04736324999999</v>
      </c>
      <c r="AD341" s="376">
        <v>141.71201406</v>
      </c>
      <c r="AE341" s="377">
        <v>27.937145765</v>
      </c>
      <c r="AF341" s="338">
        <v>332.03068715000001</v>
      </c>
      <c r="AG341" s="378">
        <v>1259.1777823</v>
      </c>
      <c r="AH341" s="338">
        <v>587.43387967000001</v>
      </c>
      <c r="AI341" s="378">
        <v>618.23701377999998</v>
      </c>
      <c r="AJ341" s="338">
        <v>35.033748430999999</v>
      </c>
      <c r="AK341" s="379">
        <v>14.808647993999999</v>
      </c>
      <c r="AL341" s="472">
        <v>93</v>
      </c>
    </row>
    <row r="342" spans="1:38" x14ac:dyDescent="0.2">
      <c r="A342" s="380" t="s">
        <v>1322</v>
      </c>
      <c r="B342" s="373" t="s">
        <v>1323</v>
      </c>
      <c r="C342" s="374">
        <v>1.6506397411</v>
      </c>
      <c r="D342" s="73">
        <v>1460</v>
      </c>
      <c r="E342" s="375">
        <v>1.56</v>
      </c>
      <c r="F342" s="376">
        <v>8064.0154973999997</v>
      </c>
      <c r="G342" s="338">
        <v>6510.6980235000001</v>
      </c>
      <c r="H342" s="377">
        <v>1553.3174739000001</v>
      </c>
      <c r="I342" s="376">
        <v>399.36346512</v>
      </c>
      <c r="J342" s="377">
        <v>17.61884031</v>
      </c>
      <c r="K342" s="376">
        <v>605.44518034999999</v>
      </c>
      <c r="L342" s="377">
        <v>38.076698788000002</v>
      </c>
      <c r="M342" s="338">
        <v>273.69182544</v>
      </c>
      <c r="N342" s="376">
        <v>198.91157620000001</v>
      </c>
      <c r="O342" s="377">
        <v>27.188875373999998</v>
      </c>
      <c r="P342" s="376">
        <v>2981.4930730999999</v>
      </c>
      <c r="Q342" s="377">
        <v>522.00333062000004</v>
      </c>
      <c r="R342" s="376">
        <v>42.112770904000001</v>
      </c>
      <c r="S342" s="377">
        <v>29.255773327</v>
      </c>
      <c r="T342" s="376">
        <v>317.94409651000001</v>
      </c>
      <c r="U342" s="377">
        <v>25.377773851000001</v>
      </c>
      <c r="V342" s="376">
        <v>5.9300723808000004</v>
      </c>
      <c r="W342" s="377">
        <v>1.9420780609999999</v>
      </c>
      <c r="X342" s="376">
        <v>367.50961998000002</v>
      </c>
      <c r="Y342" s="377">
        <v>89.382720159000002</v>
      </c>
      <c r="Z342" s="376">
        <v>1.4564218493000001</v>
      </c>
      <c r="AA342" s="377">
        <v>0.195109589</v>
      </c>
      <c r="AB342" s="376">
        <v>115.8200184</v>
      </c>
      <c r="AC342" s="377">
        <v>167.07948309</v>
      </c>
      <c r="AD342" s="376">
        <v>162.40436467000001</v>
      </c>
      <c r="AE342" s="377">
        <v>35.104348834</v>
      </c>
      <c r="AF342" s="338">
        <v>519.41840166999998</v>
      </c>
      <c r="AG342" s="378">
        <v>563.88071157000002</v>
      </c>
      <c r="AH342" s="338">
        <v>165.96109096000001</v>
      </c>
      <c r="AI342" s="378">
        <v>382.08632225999997</v>
      </c>
      <c r="AJ342" s="338">
        <v>1.8225005726000001</v>
      </c>
      <c r="AK342" s="379">
        <v>5.5389534815000001</v>
      </c>
      <c r="AL342" s="472">
        <v>61</v>
      </c>
    </row>
    <row r="343" spans="1:38" x14ac:dyDescent="0.2">
      <c r="A343" s="380" t="s">
        <v>1324</v>
      </c>
      <c r="B343" s="373" t="s">
        <v>1325</v>
      </c>
      <c r="C343" s="374">
        <v>7.2770642076999996</v>
      </c>
      <c r="D343" s="73">
        <v>255</v>
      </c>
      <c r="E343" s="375">
        <v>13.06</v>
      </c>
      <c r="F343" s="376">
        <v>35551.281775000003</v>
      </c>
      <c r="G343" s="338">
        <v>27086.739400999999</v>
      </c>
      <c r="H343" s="377">
        <v>8464.5423737000001</v>
      </c>
      <c r="I343" s="376">
        <v>2857.1140160999998</v>
      </c>
      <c r="J343" s="377">
        <v>124.03631649</v>
      </c>
      <c r="K343" s="376">
        <v>5127.0582854000004</v>
      </c>
      <c r="L343" s="377">
        <v>323.39159408</v>
      </c>
      <c r="M343" s="338">
        <v>1660.2708825</v>
      </c>
      <c r="N343" s="376">
        <v>1142.3205582999999</v>
      </c>
      <c r="O343" s="377">
        <v>183.14803753999999</v>
      </c>
      <c r="P343" s="376">
        <v>724.89202216000001</v>
      </c>
      <c r="Q343" s="377">
        <v>108.07836533</v>
      </c>
      <c r="R343" s="376">
        <v>700.97813007000002</v>
      </c>
      <c r="S343" s="377">
        <v>257.66902320000003</v>
      </c>
      <c r="T343" s="376">
        <v>902.45257833000005</v>
      </c>
      <c r="U343" s="377">
        <v>70.366866960999999</v>
      </c>
      <c r="V343" s="376">
        <v>4296.8779062000003</v>
      </c>
      <c r="W343" s="377">
        <v>1001.6986529</v>
      </c>
      <c r="X343" s="376">
        <v>6748.1327154000001</v>
      </c>
      <c r="Y343" s="377">
        <v>1515.7062868</v>
      </c>
      <c r="Z343" s="376">
        <v>44.255074901999997</v>
      </c>
      <c r="AA343" s="377">
        <v>12.272323137000001</v>
      </c>
      <c r="AB343" s="376">
        <v>798.80439292999995</v>
      </c>
      <c r="AC343" s="377">
        <v>1183.8082055</v>
      </c>
      <c r="AD343" s="376">
        <v>48.663614924999997</v>
      </c>
      <c r="AE343" s="377">
        <v>8.9554159725000009</v>
      </c>
      <c r="AF343" s="338">
        <v>325.25431128999998</v>
      </c>
      <c r="AG343" s="378">
        <v>2798.1456337</v>
      </c>
      <c r="AH343" s="338">
        <v>1276.4224812</v>
      </c>
      <c r="AI343" s="378">
        <v>1208.8214104000001</v>
      </c>
      <c r="AJ343" s="338">
        <v>57.585947089999998</v>
      </c>
      <c r="AK343" s="379">
        <v>44.100726322</v>
      </c>
      <c r="AL343" s="472">
        <v>87</v>
      </c>
    </row>
    <row r="344" spans="1:38" x14ac:dyDescent="0.2">
      <c r="A344" s="380" t="s">
        <v>1326</v>
      </c>
      <c r="B344" s="373" t="s">
        <v>1327</v>
      </c>
      <c r="C344" s="374">
        <v>4.0754728741999999</v>
      </c>
      <c r="D344" s="73">
        <v>286</v>
      </c>
      <c r="E344" s="375">
        <v>6.62</v>
      </c>
      <c r="F344" s="376">
        <v>19910.266060999998</v>
      </c>
      <c r="G344" s="338">
        <v>14953.646789</v>
      </c>
      <c r="H344" s="377">
        <v>4956.6192719000001</v>
      </c>
      <c r="I344" s="376">
        <v>1715.9624953</v>
      </c>
      <c r="J344" s="377">
        <v>66.500348205999998</v>
      </c>
      <c r="K344" s="376">
        <v>2750.2451089000001</v>
      </c>
      <c r="L344" s="377">
        <v>205.14312731000001</v>
      </c>
      <c r="M344" s="338">
        <v>933.73582111999997</v>
      </c>
      <c r="N344" s="376">
        <v>428.89618240999999</v>
      </c>
      <c r="O344" s="377">
        <v>76.356243731000006</v>
      </c>
      <c r="P344" s="376">
        <v>330.48538671</v>
      </c>
      <c r="Q344" s="377">
        <v>57.080626723999998</v>
      </c>
      <c r="R344" s="376">
        <v>210.24048829</v>
      </c>
      <c r="S344" s="377">
        <v>101.47351322999999</v>
      </c>
      <c r="T344" s="376">
        <v>219.69262569</v>
      </c>
      <c r="U344" s="377">
        <v>19.645609892</v>
      </c>
      <c r="V344" s="376">
        <v>815.05589061000001</v>
      </c>
      <c r="W344" s="377">
        <v>203.94539803999999</v>
      </c>
      <c r="X344" s="376">
        <v>5846.6488927</v>
      </c>
      <c r="Y344" s="377">
        <v>1409.8966545000001</v>
      </c>
      <c r="Z344" s="376">
        <v>20.354737063000002</v>
      </c>
      <c r="AA344" s="377">
        <v>9.4529583915999993</v>
      </c>
      <c r="AB344" s="376">
        <v>483.92787867999999</v>
      </c>
      <c r="AC344" s="377">
        <v>692.09927873000004</v>
      </c>
      <c r="AD344" s="376">
        <v>30.775097821999999</v>
      </c>
      <c r="AE344" s="377">
        <v>7.0328602133000002</v>
      </c>
      <c r="AF344" s="338">
        <v>319.27945599999998</v>
      </c>
      <c r="AG344" s="378">
        <v>1517.9672811999999</v>
      </c>
      <c r="AH344" s="338">
        <v>642.75527365999994</v>
      </c>
      <c r="AI344" s="378">
        <v>752.13064291000001</v>
      </c>
      <c r="AJ344" s="338">
        <v>18.655444674999998</v>
      </c>
      <c r="AK344" s="379">
        <v>24.830738164</v>
      </c>
      <c r="AL344" s="472">
        <v>104</v>
      </c>
    </row>
    <row r="345" spans="1:38" x14ac:dyDescent="0.2">
      <c r="A345" s="380" t="s">
        <v>1328</v>
      </c>
      <c r="B345" s="373" t="s">
        <v>1329</v>
      </c>
      <c r="C345" s="374">
        <v>2.7842416324000001</v>
      </c>
      <c r="D345" s="73">
        <v>327</v>
      </c>
      <c r="E345" s="375">
        <v>4.16</v>
      </c>
      <c r="F345" s="376">
        <v>13602.100515</v>
      </c>
      <c r="G345" s="338">
        <v>10266.171718</v>
      </c>
      <c r="H345" s="377">
        <v>3335.9287966000002</v>
      </c>
      <c r="I345" s="376">
        <v>1288.7259785000001</v>
      </c>
      <c r="J345" s="377">
        <v>38.020359425000002</v>
      </c>
      <c r="K345" s="376">
        <v>1750.9252980000001</v>
      </c>
      <c r="L345" s="377">
        <v>119.74544502000001</v>
      </c>
      <c r="M345" s="338">
        <v>580.55280951999998</v>
      </c>
      <c r="N345" s="376">
        <v>217.10469695</v>
      </c>
      <c r="O345" s="377">
        <v>36.638001213999999</v>
      </c>
      <c r="P345" s="376">
        <v>168.24332974999999</v>
      </c>
      <c r="Q345" s="377">
        <v>25.132057378999999</v>
      </c>
      <c r="R345" s="376">
        <v>112.48036175</v>
      </c>
      <c r="S345" s="377">
        <v>58.561919535000001</v>
      </c>
      <c r="T345" s="376">
        <v>128.25582098000001</v>
      </c>
      <c r="U345" s="377">
        <v>16.577480000000001</v>
      </c>
      <c r="V345" s="376">
        <v>77.104701578000004</v>
      </c>
      <c r="W345" s="377">
        <v>21.758181823000001</v>
      </c>
      <c r="X345" s="376">
        <v>4833.2875500999999</v>
      </c>
      <c r="Y345" s="377">
        <v>1167.0891916999999</v>
      </c>
      <c r="Z345" s="376">
        <v>19.546394495000001</v>
      </c>
      <c r="AA345" s="377">
        <v>5.9654880734000004</v>
      </c>
      <c r="AB345" s="376">
        <v>277.54161081000001</v>
      </c>
      <c r="AC345" s="377">
        <v>458.87119969999998</v>
      </c>
      <c r="AD345" s="376">
        <v>36.784660275</v>
      </c>
      <c r="AE345" s="377">
        <v>4.7114274679000001</v>
      </c>
      <c r="AF345" s="338">
        <v>165.37440000000001</v>
      </c>
      <c r="AG345" s="378">
        <v>1008.8591946</v>
      </c>
      <c r="AH345" s="338">
        <v>444.72384435999999</v>
      </c>
      <c r="AI345" s="378">
        <v>518.71801213000003</v>
      </c>
      <c r="AJ345" s="338">
        <v>5.6283912354999996</v>
      </c>
      <c r="AK345" s="379">
        <v>15.172708242000001</v>
      </c>
      <c r="AL345" s="472">
        <v>114</v>
      </c>
    </row>
    <row r="346" spans="1:38" x14ac:dyDescent="0.2">
      <c r="A346" s="380" t="s">
        <v>1330</v>
      </c>
      <c r="B346" s="373" t="s">
        <v>1331</v>
      </c>
      <c r="C346" s="374">
        <v>3.5076478610000001</v>
      </c>
      <c r="D346" s="73">
        <v>3823</v>
      </c>
      <c r="E346" s="375">
        <v>6.03</v>
      </c>
      <c r="F346" s="376">
        <v>17136.220584999999</v>
      </c>
      <c r="G346" s="338">
        <v>13219.965749999999</v>
      </c>
      <c r="H346" s="377">
        <v>3916.2548353000002</v>
      </c>
      <c r="I346" s="376">
        <v>1518.5841674999999</v>
      </c>
      <c r="J346" s="377">
        <v>58.135662115000002</v>
      </c>
      <c r="K346" s="376">
        <v>2438.4083529999998</v>
      </c>
      <c r="L346" s="377">
        <v>161.88288564999999</v>
      </c>
      <c r="M346" s="338">
        <v>899.71546864000004</v>
      </c>
      <c r="N346" s="376">
        <v>464.11281706</v>
      </c>
      <c r="O346" s="377">
        <v>63.068052674999997</v>
      </c>
      <c r="P346" s="376">
        <v>417.88716149999999</v>
      </c>
      <c r="Q346" s="377">
        <v>62.440947270000002</v>
      </c>
      <c r="R346" s="376">
        <v>167.70266530000001</v>
      </c>
      <c r="S346" s="377">
        <v>80.047631815000003</v>
      </c>
      <c r="T346" s="376">
        <v>232.0179847</v>
      </c>
      <c r="U346" s="377">
        <v>24.346949982999998</v>
      </c>
      <c r="V346" s="376">
        <v>1006.4676294</v>
      </c>
      <c r="W346" s="377">
        <v>235.10587851</v>
      </c>
      <c r="X346" s="376">
        <v>4627.1539727999998</v>
      </c>
      <c r="Y346" s="377">
        <v>1002.6497111</v>
      </c>
      <c r="Z346" s="376">
        <v>19.157060438999999</v>
      </c>
      <c r="AA346" s="377">
        <v>7.0793691689999996</v>
      </c>
      <c r="AB346" s="376">
        <v>328.38207521999999</v>
      </c>
      <c r="AC346" s="377">
        <v>546.16320088999998</v>
      </c>
      <c r="AD346" s="376">
        <v>61.524623105000003</v>
      </c>
      <c r="AE346" s="377">
        <v>13.068175780000001</v>
      </c>
      <c r="AF346" s="338">
        <v>263.59438885999998</v>
      </c>
      <c r="AG346" s="378">
        <v>1358.5903813</v>
      </c>
      <c r="AH346" s="338">
        <v>478.39080493</v>
      </c>
      <c r="AI346" s="378">
        <v>549.57973133999997</v>
      </c>
      <c r="AJ346" s="338">
        <v>31.148032245</v>
      </c>
      <c r="AK346" s="379">
        <v>19.814802547999999</v>
      </c>
      <c r="AL346" s="472">
        <v>159</v>
      </c>
    </row>
    <row r="347" spans="1:38" x14ac:dyDescent="0.2">
      <c r="A347" s="380" t="s">
        <v>1332</v>
      </c>
      <c r="B347" s="373" t="s">
        <v>1333</v>
      </c>
      <c r="C347" s="374">
        <v>1.8025269891</v>
      </c>
      <c r="D347" s="73">
        <v>24994</v>
      </c>
      <c r="E347" s="375">
        <v>2.09</v>
      </c>
      <c r="F347" s="376">
        <v>8806.0436281000002</v>
      </c>
      <c r="G347" s="338">
        <v>6833.1729916000004</v>
      </c>
      <c r="H347" s="377">
        <v>1972.8706365</v>
      </c>
      <c r="I347" s="376">
        <v>731.41164901000002</v>
      </c>
      <c r="J347" s="377">
        <v>25.404181177000002</v>
      </c>
      <c r="K347" s="376">
        <v>871.54534794000006</v>
      </c>
      <c r="L347" s="377">
        <v>65.613748356000002</v>
      </c>
      <c r="M347" s="338">
        <v>362.80380683999999</v>
      </c>
      <c r="N347" s="376">
        <v>154.10961283</v>
      </c>
      <c r="O347" s="377">
        <v>23.881575234</v>
      </c>
      <c r="P347" s="376">
        <v>186.60254924</v>
      </c>
      <c r="Q347" s="377">
        <v>24.960093014000002</v>
      </c>
      <c r="R347" s="376">
        <v>21.549890044000001</v>
      </c>
      <c r="S347" s="377">
        <v>23.194452995999999</v>
      </c>
      <c r="T347" s="376">
        <v>62.207014409999999</v>
      </c>
      <c r="U347" s="377">
        <v>8.6976844646</v>
      </c>
      <c r="V347" s="376">
        <v>25.171885276000001</v>
      </c>
      <c r="W347" s="377">
        <v>6.0395416763999998</v>
      </c>
      <c r="X347" s="376">
        <v>3583.855681</v>
      </c>
      <c r="Y347" s="377">
        <v>807.50102578999997</v>
      </c>
      <c r="Z347" s="376">
        <v>11.473289837999999</v>
      </c>
      <c r="AA347" s="377">
        <v>4.2842468310999999</v>
      </c>
      <c r="AB347" s="376">
        <v>152.94713913000001</v>
      </c>
      <c r="AC347" s="377">
        <v>220.30971237</v>
      </c>
      <c r="AD347" s="376">
        <v>22.409844451000001</v>
      </c>
      <c r="AE347" s="377">
        <v>4.8760457865999998</v>
      </c>
      <c r="AF347" s="338">
        <v>214.47129086000001</v>
      </c>
      <c r="AG347" s="378">
        <v>663.62305205999996</v>
      </c>
      <c r="AH347" s="338">
        <v>225.11416123999999</v>
      </c>
      <c r="AI347" s="378">
        <v>281.87897758000003</v>
      </c>
      <c r="AJ347" s="338">
        <v>10.494817086999999</v>
      </c>
      <c r="AK347" s="379">
        <v>9.6113115986000004</v>
      </c>
      <c r="AL347" s="472">
        <v>195</v>
      </c>
    </row>
    <row r="348" spans="1:38" x14ac:dyDescent="0.2">
      <c r="A348" s="380" t="s">
        <v>1334</v>
      </c>
      <c r="B348" s="373" t="s">
        <v>1335</v>
      </c>
      <c r="C348" s="374">
        <v>34.317514068000001</v>
      </c>
      <c r="D348" s="73">
        <v>289</v>
      </c>
      <c r="E348" s="375">
        <v>27.49</v>
      </c>
      <c r="F348" s="376">
        <v>167654.36962000001</v>
      </c>
      <c r="G348" s="338">
        <v>134998.71254000001</v>
      </c>
      <c r="H348" s="377">
        <v>32655.657089</v>
      </c>
      <c r="I348" s="376">
        <v>13876.002032</v>
      </c>
      <c r="J348" s="377">
        <v>387.11980007</v>
      </c>
      <c r="K348" s="376">
        <v>16781.958652000001</v>
      </c>
      <c r="L348" s="377">
        <v>995.93397415000004</v>
      </c>
      <c r="M348" s="338">
        <v>5074.0437936999997</v>
      </c>
      <c r="N348" s="376">
        <v>14020.031965</v>
      </c>
      <c r="O348" s="377">
        <v>1658.8437859999999</v>
      </c>
      <c r="P348" s="376">
        <v>2985.0953682999998</v>
      </c>
      <c r="Q348" s="377">
        <v>722.75030311</v>
      </c>
      <c r="R348" s="376">
        <v>2896.2913702999999</v>
      </c>
      <c r="S348" s="377">
        <v>819.95477317999996</v>
      </c>
      <c r="T348" s="376">
        <v>8745.6538056000009</v>
      </c>
      <c r="U348" s="377">
        <v>573.99422150999999</v>
      </c>
      <c r="V348" s="376">
        <v>27057.049751999999</v>
      </c>
      <c r="W348" s="377">
        <v>5475.1010945999997</v>
      </c>
      <c r="X348" s="376">
        <v>28951.532289999999</v>
      </c>
      <c r="Y348" s="377">
        <v>5847.0657251000002</v>
      </c>
      <c r="Z348" s="376">
        <v>5.8983931661</v>
      </c>
      <c r="AA348" s="377">
        <v>2.0102807958</v>
      </c>
      <c r="AB348" s="376">
        <v>4774.3029898000004</v>
      </c>
      <c r="AC348" s="377">
        <v>3715.4401590000002</v>
      </c>
      <c r="AD348" s="376">
        <v>108.38460895999999</v>
      </c>
      <c r="AE348" s="377">
        <v>20.242153550000001</v>
      </c>
      <c r="AF348" s="338">
        <v>1711.1159196000001</v>
      </c>
      <c r="AG348" s="378">
        <v>11007.472424</v>
      </c>
      <c r="AH348" s="338">
        <v>5017.3019206999998</v>
      </c>
      <c r="AI348" s="378">
        <v>4321.7996546000004</v>
      </c>
      <c r="AJ348" s="338">
        <v>19.260817619000001</v>
      </c>
      <c r="AK348" s="379">
        <v>82.717596118000003</v>
      </c>
      <c r="AL348" s="472">
        <v>8</v>
      </c>
    </row>
    <row r="349" spans="1:38" x14ac:dyDescent="0.2">
      <c r="A349" s="380" t="s">
        <v>1336</v>
      </c>
      <c r="B349" s="373" t="s">
        <v>1337</v>
      </c>
      <c r="C349" s="374">
        <v>5.6276458662</v>
      </c>
      <c r="D349" s="73">
        <v>879</v>
      </c>
      <c r="E349" s="375">
        <v>14.33</v>
      </c>
      <c r="F349" s="376">
        <v>27493.233289</v>
      </c>
      <c r="G349" s="338">
        <v>20852.227455</v>
      </c>
      <c r="H349" s="377">
        <v>6641.0058337</v>
      </c>
      <c r="I349" s="376">
        <v>3461.1109141000002</v>
      </c>
      <c r="J349" s="377">
        <v>143.38068043000001</v>
      </c>
      <c r="K349" s="376">
        <v>5924.7310030999997</v>
      </c>
      <c r="L349" s="377">
        <v>402.19395241000001</v>
      </c>
      <c r="M349" s="338">
        <v>2061.4228278000001</v>
      </c>
      <c r="N349" s="376">
        <v>2168.8076854000001</v>
      </c>
      <c r="O349" s="377">
        <v>217.18143001000001</v>
      </c>
      <c r="P349" s="376">
        <v>736.32831123000005</v>
      </c>
      <c r="Q349" s="377">
        <v>121.42014559</v>
      </c>
      <c r="R349" s="376">
        <v>1067.0634772999999</v>
      </c>
      <c r="S349" s="377">
        <v>316.64568487999998</v>
      </c>
      <c r="T349" s="376">
        <v>914.38335992999998</v>
      </c>
      <c r="U349" s="377">
        <v>81.671438926999997</v>
      </c>
      <c r="V349" s="376">
        <v>2528.3461925000001</v>
      </c>
      <c r="W349" s="377">
        <v>596.29539487</v>
      </c>
      <c r="X349" s="376">
        <v>142.22736418</v>
      </c>
      <c r="Y349" s="377">
        <v>33.277923495000003</v>
      </c>
      <c r="Z349" s="376">
        <v>36.399946303</v>
      </c>
      <c r="AA349" s="377">
        <v>10.127102617</v>
      </c>
      <c r="AB349" s="376">
        <v>915.04352228000005</v>
      </c>
      <c r="AC349" s="377">
        <v>1341.297826</v>
      </c>
      <c r="AD349" s="376">
        <v>73.318779520999996</v>
      </c>
      <c r="AE349" s="377">
        <v>15.021559679999999</v>
      </c>
      <c r="AF349" s="338">
        <v>28.931294943000001</v>
      </c>
      <c r="AG349" s="378">
        <v>2114.9449033999999</v>
      </c>
      <c r="AH349" s="338">
        <v>1035.4075780000001</v>
      </c>
      <c r="AI349" s="378">
        <v>928.11646242999996</v>
      </c>
      <c r="AJ349" s="338">
        <v>46.985118933000003</v>
      </c>
      <c r="AK349" s="379">
        <v>31.151408734</v>
      </c>
      <c r="AL349" s="472">
        <v>130</v>
      </c>
    </row>
    <row r="350" spans="1:38" x14ac:dyDescent="0.2">
      <c r="A350" s="380" t="s">
        <v>1338</v>
      </c>
      <c r="B350" s="373" t="s">
        <v>1339</v>
      </c>
      <c r="C350" s="374">
        <v>2.2307838771999999</v>
      </c>
      <c r="D350" s="73">
        <v>2083</v>
      </c>
      <c r="E350" s="375">
        <v>6.45</v>
      </c>
      <c r="F350" s="376">
        <v>10898.244667999999</v>
      </c>
      <c r="G350" s="338">
        <v>8186.7236653999998</v>
      </c>
      <c r="H350" s="377">
        <v>2711.5210023</v>
      </c>
      <c r="I350" s="376">
        <v>1579.5666383</v>
      </c>
      <c r="J350" s="377">
        <v>62.355972676999997</v>
      </c>
      <c r="K350" s="376">
        <v>2682.405213</v>
      </c>
      <c r="L350" s="377">
        <v>172.89327105000001</v>
      </c>
      <c r="M350" s="338">
        <v>1000.9297777</v>
      </c>
      <c r="N350" s="376">
        <v>784.95714061000001</v>
      </c>
      <c r="O350" s="377">
        <v>87.607536641999999</v>
      </c>
      <c r="P350" s="376">
        <v>335.50212372999999</v>
      </c>
      <c r="Q350" s="377">
        <v>54.523380144999997</v>
      </c>
      <c r="R350" s="376">
        <v>394.56261982000001</v>
      </c>
      <c r="S350" s="377">
        <v>124.1680688</v>
      </c>
      <c r="T350" s="376">
        <v>382.96405486999998</v>
      </c>
      <c r="U350" s="377">
        <v>37.791497501999999</v>
      </c>
      <c r="V350" s="376">
        <v>209.89569376</v>
      </c>
      <c r="W350" s="377">
        <v>52.834122424</v>
      </c>
      <c r="X350" s="376">
        <v>71.468618902000003</v>
      </c>
      <c r="Y350" s="377">
        <v>19.401062085</v>
      </c>
      <c r="Z350" s="376">
        <v>22.415476857000002</v>
      </c>
      <c r="AA350" s="377">
        <v>8.7953528325000008</v>
      </c>
      <c r="AB350" s="376">
        <v>398.10250553999998</v>
      </c>
      <c r="AC350" s="377">
        <v>618.16816587999995</v>
      </c>
      <c r="AD350" s="376">
        <v>50.953645229000003</v>
      </c>
      <c r="AE350" s="377">
        <v>11.708413741999999</v>
      </c>
      <c r="AF350" s="338">
        <v>14.571958614</v>
      </c>
      <c r="AG350" s="378">
        <v>881.28848206999999</v>
      </c>
      <c r="AH350" s="338">
        <v>434.79644560999998</v>
      </c>
      <c r="AI350" s="378">
        <v>346.76459383999997</v>
      </c>
      <c r="AJ350" s="338">
        <v>44.621733896000002</v>
      </c>
      <c r="AK350" s="379">
        <v>12.231101571</v>
      </c>
      <c r="AL350" s="472">
        <v>183</v>
      </c>
    </row>
    <row r="351" spans="1:38" x14ac:dyDescent="0.2">
      <c r="A351" s="380" t="s">
        <v>1340</v>
      </c>
      <c r="B351" s="373" t="s">
        <v>1341</v>
      </c>
      <c r="C351" s="374">
        <v>0.64077917760000003</v>
      </c>
      <c r="D351" s="73">
        <v>2578</v>
      </c>
      <c r="E351" s="375">
        <v>1.98</v>
      </c>
      <c r="F351" s="376">
        <v>3130.4548713999998</v>
      </c>
      <c r="G351" s="338">
        <v>2375.6905574000002</v>
      </c>
      <c r="H351" s="377">
        <v>754.76431402000003</v>
      </c>
      <c r="I351" s="376">
        <v>422.49607250000003</v>
      </c>
      <c r="J351" s="377">
        <v>15.958801246</v>
      </c>
      <c r="K351" s="376">
        <v>593.20749411999998</v>
      </c>
      <c r="L351" s="377">
        <v>40.985217231</v>
      </c>
      <c r="M351" s="338">
        <v>254.91521408</v>
      </c>
      <c r="N351" s="376">
        <v>222.95636913000001</v>
      </c>
      <c r="O351" s="377">
        <v>31.380078548</v>
      </c>
      <c r="P351" s="376">
        <v>139.06641983</v>
      </c>
      <c r="Q351" s="377">
        <v>22.436215957000002</v>
      </c>
      <c r="R351" s="376">
        <v>63.692370505</v>
      </c>
      <c r="S351" s="377">
        <v>22.615660156000001</v>
      </c>
      <c r="T351" s="376">
        <v>87.021607645000003</v>
      </c>
      <c r="U351" s="377">
        <v>9.4322447551999993</v>
      </c>
      <c r="V351" s="376">
        <v>18.750824075000001</v>
      </c>
      <c r="W351" s="377">
        <v>4.7555233804999997</v>
      </c>
      <c r="X351" s="376">
        <v>188.04977048000001</v>
      </c>
      <c r="Y351" s="377">
        <v>47.627645612999999</v>
      </c>
      <c r="Z351" s="376">
        <v>26.635124351000002</v>
      </c>
      <c r="AA351" s="377">
        <v>13.829701991</v>
      </c>
      <c r="AB351" s="376">
        <v>101.27521077999999</v>
      </c>
      <c r="AC351" s="377">
        <v>154.10050749000001</v>
      </c>
      <c r="AD351" s="376">
        <v>123.26499959</v>
      </c>
      <c r="AE351" s="377">
        <v>29.363680084999999</v>
      </c>
      <c r="AF351" s="338">
        <v>11.636033308</v>
      </c>
      <c r="AG351" s="378">
        <v>260.81329421999999</v>
      </c>
      <c r="AH351" s="338">
        <v>95.339235717999998</v>
      </c>
      <c r="AI351" s="378">
        <v>108.68027204000001</v>
      </c>
      <c r="AJ351" s="338">
        <v>16.513781213000001</v>
      </c>
      <c r="AK351" s="379">
        <v>3.6555013371</v>
      </c>
      <c r="AL351" s="472">
        <v>194</v>
      </c>
    </row>
    <row r="352" spans="1:38" x14ac:dyDescent="0.2">
      <c r="A352" s="380" t="s">
        <v>1342</v>
      </c>
      <c r="B352" s="373" t="s">
        <v>1343</v>
      </c>
      <c r="C352" s="374">
        <v>2.8703131559999999</v>
      </c>
      <c r="D352" s="73">
        <v>2479</v>
      </c>
      <c r="E352" s="375">
        <v>8.33</v>
      </c>
      <c r="F352" s="376">
        <v>14022.593298</v>
      </c>
      <c r="G352" s="338">
        <v>10384.047071000001</v>
      </c>
      <c r="H352" s="377">
        <v>3638.5462277000001</v>
      </c>
      <c r="I352" s="376">
        <v>1776.6925041</v>
      </c>
      <c r="J352" s="377">
        <v>76.676907071000002</v>
      </c>
      <c r="K352" s="376">
        <v>3433.8246215999998</v>
      </c>
      <c r="L352" s="377">
        <v>230.93636753000001</v>
      </c>
      <c r="M352" s="338">
        <v>1268.4561607999999</v>
      </c>
      <c r="N352" s="376">
        <v>559.45810286999995</v>
      </c>
      <c r="O352" s="377">
        <v>83.492714217</v>
      </c>
      <c r="P352" s="376">
        <v>602.14474421</v>
      </c>
      <c r="Q352" s="377">
        <v>100.98487196000001</v>
      </c>
      <c r="R352" s="376">
        <v>511.07992340999999</v>
      </c>
      <c r="S352" s="377">
        <v>161.54903032999999</v>
      </c>
      <c r="T352" s="376">
        <v>438.29856047999999</v>
      </c>
      <c r="U352" s="377">
        <v>37.674913236000002</v>
      </c>
      <c r="V352" s="376">
        <v>226.39257014</v>
      </c>
      <c r="W352" s="377">
        <v>57.377172453</v>
      </c>
      <c r="X352" s="376">
        <v>391.20737795000002</v>
      </c>
      <c r="Y352" s="377">
        <v>94.786860142999998</v>
      </c>
      <c r="Z352" s="376">
        <v>20.559656959000002</v>
      </c>
      <c r="AA352" s="377">
        <v>8.0538525828999994</v>
      </c>
      <c r="AB352" s="376">
        <v>433.97239987</v>
      </c>
      <c r="AC352" s="377">
        <v>803.42238642999996</v>
      </c>
      <c r="AD352" s="376">
        <v>171.06026331999999</v>
      </c>
      <c r="AE352" s="377">
        <v>30.055832021000001</v>
      </c>
      <c r="AF352" s="338">
        <v>177.50121318000001</v>
      </c>
      <c r="AG352" s="378">
        <v>1160.3073323000001</v>
      </c>
      <c r="AH352" s="338">
        <v>561.53779553000004</v>
      </c>
      <c r="AI352" s="378">
        <v>499.88409044999997</v>
      </c>
      <c r="AJ352" s="338">
        <v>87.815348059000002</v>
      </c>
      <c r="AK352" s="379">
        <v>17.389725283000001</v>
      </c>
      <c r="AL352" s="472">
        <v>190</v>
      </c>
    </row>
    <row r="353" spans="1:38" x14ac:dyDescent="0.2">
      <c r="A353" s="380" t="s">
        <v>1344</v>
      </c>
      <c r="B353" s="373" t="s">
        <v>1345</v>
      </c>
      <c r="C353" s="374">
        <v>0.98192787100000001</v>
      </c>
      <c r="D353" s="73">
        <v>4429</v>
      </c>
      <c r="E353" s="375">
        <v>2.78</v>
      </c>
      <c r="F353" s="376">
        <v>4797.0985865000002</v>
      </c>
      <c r="G353" s="338">
        <v>3630.1708365999998</v>
      </c>
      <c r="H353" s="377">
        <v>1166.9277499</v>
      </c>
      <c r="I353" s="376">
        <v>584.03530931</v>
      </c>
      <c r="J353" s="377">
        <v>24.213979347999999</v>
      </c>
      <c r="K353" s="376">
        <v>993.57733347999999</v>
      </c>
      <c r="L353" s="377">
        <v>71.393490170999996</v>
      </c>
      <c r="M353" s="338">
        <v>402.32764171999997</v>
      </c>
      <c r="N353" s="376">
        <v>197.60039719</v>
      </c>
      <c r="O353" s="377">
        <v>43.430533369000003</v>
      </c>
      <c r="P353" s="376">
        <v>404.58222339999998</v>
      </c>
      <c r="Q353" s="377">
        <v>70.183636672000006</v>
      </c>
      <c r="R353" s="376">
        <v>115.25638889</v>
      </c>
      <c r="S353" s="377">
        <v>38.761931474000001</v>
      </c>
      <c r="T353" s="376">
        <v>248.48903829</v>
      </c>
      <c r="U353" s="377">
        <v>21.2576219</v>
      </c>
      <c r="V353" s="376">
        <v>15.195447337999999</v>
      </c>
      <c r="W353" s="377">
        <v>3.5929510142000001</v>
      </c>
      <c r="X353" s="376">
        <v>161.42330759999999</v>
      </c>
      <c r="Y353" s="377">
        <v>37.469890751999998</v>
      </c>
      <c r="Z353" s="376">
        <v>13.783159544</v>
      </c>
      <c r="AA353" s="377">
        <v>4.9045058381000004</v>
      </c>
      <c r="AB353" s="376">
        <v>148.18338833999999</v>
      </c>
      <c r="AC353" s="377">
        <v>243.78028659</v>
      </c>
      <c r="AD353" s="376">
        <v>82.388321204999997</v>
      </c>
      <c r="AE353" s="377">
        <v>16.824170441</v>
      </c>
      <c r="AF353" s="338">
        <v>73.797244172999996</v>
      </c>
      <c r="AG353" s="378">
        <v>393.13507292999998</v>
      </c>
      <c r="AH353" s="338">
        <v>160.35139493</v>
      </c>
      <c r="AI353" s="378">
        <v>175.74038392</v>
      </c>
      <c r="AJ353" s="338">
        <v>46.545490968000003</v>
      </c>
      <c r="AK353" s="379">
        <v>4.8740456902</v>
      </c>
      <c r="AL353" s="472">
        <v>233</v>
      </c>
    </row>
    <row r="354" spans="1:38" x14ac:dyDescent="0.2">
      <c r="A354" s="380" t="s">
        <v>1346</v>
      </c>
      <c r="B354" s="373" t="s">
        <v>1347</v>
      </c>
      <c r="C354" s="374">
        <v>2.6467659987999999</v>
      </c>
      <c r="D354" s="73">
        <v>3825</v>
      </c>
      <c r="E354" s="375">
        <v>7.27</v>
      </c>
      <c r="F354" s="376">
        <v>12930.478711</v>
      </c>
      <c r="G354" s="338">
        <v>9690.8141204999993</v>
      </c>
      <c r="H354" s="377">
        <v>3239.6645902</v>
      </c>
      <c r="I354" s="376">
        <v>1687.201298</v>
      </c>
      <c r="J354" s="377">
        <v>68.992593092999996</v>
      </c>
      <c r="K354" s="376">
        <v>2891.2108063000001</v>
      </c>
      <c r="L354" s="377">
        <v>187.83531053999999</v>
      </c>
      <c r="M354" s="338">
        <v>1050.0778399999999</v>
      </c>
      <c r="N354" s="376">
        <v>478.9837101</v>
      </c>
      <c r="O354" s="377">
        <v>73.838942713999998</v>
      </c>
      <c r="P354" s="376">
        <v>495.01839575999998</v>
      </c>
      <c r="Q354" s="377">
        <v>79.687621145999998</v>
      </c>
      <c r="R354" s="376">
        <v>333.20988867</v>
      </c>
      <c r="S354" s="377">
        <v>121.73346081</v>
      </c>
      <c r="T354" s="376">
        <v>382.04341475000001</v>
      </c>
      <c r="U354" s="377">
        <v>36.950579408999999</v>
      </c>
      <c r="V354" s="376">
        <v>1279.3744687999999</v>
      </c>
      <c r="W354" s="377">
        <v>287.10045478000001</v>
      </c>
      <c r="X354" s="376">
        <v>206.49313448000001</v>
      </c>
      <c r="Y354" s="377">
        <v>49.531974319</v>
      </c>
      <c r="Z354" s="376">
        <v>24.790756176999999</v>
      </c>
      <c r="AA354" s="377">
        <v>9.4288031514000004</v>
      </c>
      <c r="AB354" s="376">
        <v>394.28605210000001</v>
      </c>
      <c r="AC354" s="377">
        <v>647.67418787999998</v>
      </c>
      <c r="AD354" s="376">
        <v>57.143211426999997</v>
      </c>
      <c r="AE354" s="377">
        <v>12.353202617000001</v>
      </c>
      <c r="AF354" s="338">
        <v>25.247973811000001</v>
      </c>
      <c r="AG354" s="378">
        <v>1072.3099402</v>
      </c>
      <c r="AH354" s="338">
        <v>474.04871506000001</v>
      </c>
      <c r="AI354" s="378">
        <v>416.38318292999998</v>
      </c>
      <c r="AJ354" s="338">
        <v>69.650918196999996</v>
      </c>
      <c r="AK354" s="379">
        <v>17.877873560000001</v>
      </c>
      <c r="AL354" s="472">
        <v>206</v>
      </c>
    </row>
    <row r="355" spans="1:38" x14ac:dyDescent="0.2">
      <c r="A355" s="380" t="s">
        <v>1348</v>
      </c>
      <c r="B355" s="373" t="s">
        <v>1349</v>
      </c>
      <c r="C355" s="374">
        <v>0.79221417559999996</v>
      </c>
      <c r="D355" s="73">
        <v>13578</v>
      </c>
      <c r="E355" s="375">
        <v>2.61</v>
      </c>
      <c r="F355" s="376">
        <v>3870.2735853999998</v>
      </c>
      <c r="G355" s="338">
        <v>2857.7100092999999</v>
      </c>
      <c r="H355" s="377">
        <v>1012.5635761</v>
      </c>
      <c r="I355" s="376">
        <v>617.90866329999994</v>
      </c>
      <c r="J355" s="377">
        <v>25.715375091999999</v>
      </c>
      <c r="K355" s="376">
        <v>963.87910122000005</v>
      </c>
      <c r="L355" s="377">
        <v>67.396261413000005</v>
      </c>
      <c r="M355" s="338">
        <v>381.51699759000002</v>
      </c>
      <c r="N355" s="376">
        <v>115.11582052999999</v>
      </c>
      <c r="O355" s="377">
        <v>20.725274841000001</v>
      </c>
      <c r="P355" s="376">
        <v>167.92509423000001</v>
      </c>
      <c r="Q355" s="377">
        <v>25.452942967999999</v>
      </c>
      <c r="R355" s="376">
        <v>46.145056216999997</v>
      </c>
      <c r="S355" s="377">
        <v>23.420342323</v>
      </c>
      <c r="T355" s="376">
        <v>88.221259410000002</v>
      </c>
      <c r="U355" s="377">
        <v>10.956213769</v>
      </c>
      <c r="V355" s="376">
        <v>40.318022720000002</v>
      </c>
      <c r="W355" s="377">
        <v>10.459689717</v>
      </c>
      <c r="X355" s="376">
        <v>105.38374924</v>
      </c>
      <c r="Y355" s="377">
        <v>26.046815819999999</v>
      </c>
      <c r="Z355" s="376">
        <v>31.861062698000001</v>
      </c>
      <c r="AA355" s="377">
        <v>10.411857002</v>
      </c>
      <c r="AB355" s="376">
        <v>140.74095507999999</v>
      </c>
      <c r="AC355" s="377">
        <v>235.18534256000001</v>
      </c>
      <c r="AD355" s="376">
        <v>59.187776030999999</v>
      </c>
      <c r="AE355" s="377">
        <v>13.171416587</v>
      </c>
      <c r="AF355" s="338">
        <v>12.427772364000001</v>
      </c>
      <c r="AG355" s="378">
        <v>319.62719912</v>
      </c>
      <c r="AH355" s="338">
        <v>138.62086665999999</v>
      </c>
      <c r="AI355" s="378">
        <v>130.01501465999999</v>
      </c>
      <c r="AJ355" s="338">
        <v>36.476885596000002</v>
      </c>
      <c r="AK355" s="379">
        <v>5.9607566760999999</v>
      </c>
      <c r="AL355" s="472">
        <v>266</v>
      </c>
    </row>
    <row r="356" spans="1:38" x14ac:dyDescent="0.2">
      <c r="A356" s="380" t="s">
        <v>1350</v>
      </c>
      <c r="B356" s="373" t="s">
        <v>1351</v>
      </c>
      <c r="C356" s="374">
        <v>2.5778437965999998</v>
      </c>
      <c r="D356" s="73">
        <v>2985</v>
      </c>
      <c r="E356" s="375">
        <v>6.95</v>
      </c>
      <c r="F356" s="376">
        <v>12593.767014999999</v>
      </c>
      <c r="G356" s="338">
        <v>9457.7523949000006</v>
      </c>
      <c r="H356" s="377">
        <v>3136.0146199000001</v>
      </c>
      <c r="I356" s="376">
        <v>1696.7119717999999</v>
      </c>
      <c r="J356" s="377">
        <v>71.333842265000001</v>
      </c>
      <c r="K356" s="376">
        <v>2743.3549039</v>
      </c>
      <c r="L356" s="377">
        <v>183.99072505000001</v>
      </c>
      <c r="M356" s="338">
        <v>1065.9964930000001</v>
      </c>
      <c r="N356" s="376">
        <v>788.72110949</v>
      </c>
      <c r="O356" s="377">
        <v>112.02488957</v>
      </c>
      <c r="P356" s="376">
        <v>467.36413119000002</v>
      </c>
      <c r="Q356" s="377">
        <v>78.438591704000004</v>
      </c>
      <c r="R356" s="376">
        <v>353.75695761999998</v>
      </c>
      <c r="S356" s="377">
        <v>117.97260190999999</v>
      </c>
      <c r="T356" s="376">
        <v>515.98385822</v>
      </c>
      <c r="U356" s="377">
        <v>44.772650315</v>
      </c>
      <c r="V356" s="376">
        <v>752.10743982999998</v>
      </c>
      <c r="W356" s="377">
        <v>183.78742847000001</v>
      </c>
      <c r="X356" s="376">
        <v>163.42610397999999</v>
      </c>
      <c r="Y356" s="377">
        <v>41.499725441000002</v>
      </c>
      <c r="Z356" s="376">
        <v>28.163979594000001</v>
      </c>
      <c r="AA356" s="377">
        <v>9.4544058305000007</v>
      </c>
      <c r="AB356" s="376">
        <v>420.27409919000002</v>
      </c>
      <c r="AC356" s="377">
        <v>677.11799915999995</v>
      </c>
      <c r="AD356" s="376">
        <v>62.726839830999999</v>
      </c>
      <c r="AE356" s="377">
        <v>12.505885538999999</v>
      </c>
      <c r="AF356" s="338">
        <v>23.957529568000002</v>
      </c>
      <c r="AG356" s="378">
        <v>1024.7979327</v>
      </c>
      <c r="AH356" s="338">
        <v>431.65616320999999</v>
      </c>
      <c r="AI356" s="378">
        <v>423.96927767</v>
      </c>
      <c r="AJ356" s="338">
        <v>83.803777156999999</v>
      </c>
      <c r="AK356" s="379">
        <v>14.095701632000001</v>
      </c>
      <c r="AL356" s="472">
        <v>205</v>
      </c>
    </row>
    <row r="357" spans="1:38" x14ac:dyDescent="0.2">
      <c r="A357" s="380" t="s">
        <v>1352</v>
      </c>
      <c r="B357" s="373" t="s">
        <v>1353</v>
      </c>
      <c r="C357" s="374">
        <v>0.84841927579999998</v>
      </c>
      <c r="D357" s="73">
        <v>3431</v>
      </c>
      <c r="E357" s="375">
        <v>2.54</v>
      </c>
      <c r="F357" s="376">
        <v>4144.8573044000004</v>
      </c>
      <c r="G357" s="338">
        <v>3136.5708871000002</v>
      </c>
      <c r="H357" s="377">
        <v>1008.2864172</v>
      </c>
      <c r="I357" s="376">
        <v>598.52919463000001</v>
      </c>
      <c r="J357" s="377">
        <v>24.401313635000001</v>
      </c>
      <c r="K357" s="376">
        <v>869.66097319000005</v>
      </c>
      <c r="L357" s="377">
        <v>58.235610768999997</v>
      </c>
      <c r="M357" s="338">
        <v>379.47563236000002</v>
      </c>
      <c r="N357" s="376">
        <v>262.45847170000002</v>
      </c>
      <c r="O357" s="377">
        <v>41.907216828999999</v>
      </c>
      <c r="P357" s="376">
        <v>204.76993490999999</v>
      </c>
      <c r="Q357" s="377">
        <v>32.372809797999999</v>
      </c>
      <c r="R357" s="376">
        <v>55.540049701999997</v>
      </c>
      <c r="S357" s="377">
        <v>25.245545206999999</v>
      </c>
      <c r="T357" s="376">
        <v>120.47872553000001</v>
      </c>
      <c r="U357" s="377">
        <v>11.745479876999999</v>
      </c>
      <c r="V357" s="376">
        <v>37.000055516000003</v>
      </c>
      <c r="W357" s="377">
        <v>9.6787239460999999</v>
      </c>
      <c r="X357" s="376">
        <v>201.05402480000001</v>
      </c>
      <c r="Y357" s="377">
        <v>51.174537086000001</v>
      </c>
      <c r="Z357" s="376">
        <v>18.659487612</v>
      </c>
      <c r="AA357" s="377">
        <v>6.0161598624000003</v>
      </c>
      <c r="AB357" s="376">
        <v>148.39549302</v>
      </c>
      <c r="AC357" s="377">
        <v>221.03277419</v>
      </c>
      <c r="AD357" s="376">
        <v>94.729508572</v>
      </c>
      <c r="AE357" s="377">
        <v>20.851331696999999</v>
      </c>
      <c r="AF357" s="338">
        <v>18.222036636999999</v>
      </c>
      <c r="AG357" s="378">
        <v>343.57412914000003</v>
      </c>
      <c r="AH357" s="338">
        <v>124.94764126</v>
      </c>
      <c r="AI357" s="378">
        <v>134.43080603999999</v>
      </c>
      <c r="AJ357" s="338">
        <v>25.501260047999999</v>
      </c>
      <c r="AK357" s="379">
        <v>4.7683768014999997</v>
      </c>
      <c r="AL357" s="472">
        <v>208</v>
      </c>
    </row>
    <row r="358" spans="1:38" x14ac:dyDescent="0.2">
      <c r="A358" s="380" t="s">
        <v>1354</v>
      </c>
      <c r="B358" s="373" t="s">
        <v>1355</v>
      </c>
      <c r="C358" s="374">
        <v>0.44835794699999998</v>
      </c>
      <c r="D358" s="73">
        <v>4302</v>
      </c>
      <c r="E358" s="375">
        <v>1.22</v>
      </c>
      <c r="F358" s="376">
        <v>2190.4025107000002</v>
      </c>
      <c r="G358" s="338">
        <v>1680.7456737</v>
      </c>
      <c r="H358" s="377">
        <v>509.65683698999999</v>
      </c>
      <c r="I358" s="376">
        <v>220.9375028</v>
      </c>
      <c r="J358" s="377">
        <v>8.5562921333999995</v>
      </c>
      <c r="K358" s="376">
        <v>208.09363913000001</v>
      </c>
      <c r="L358" s="377">
        <v>15.688745063000001</v>
      </c>
      <c r="M358" s="338">
        <v>112.51569600000001</v>
      </c>
      <c r="N358" s="376">
        <v>93.420279917000002</v>
      </c>
      <c r="O358" s="377">
        <v>18.171756702</v>
      </c>
      <c r="P358" s="376">
        <v>103.73990906</v>
      </c>
      <c r="Q358" s="377">
        <v>16.138912896000001</v>
      </c>
      <c r="R358" s="376">
        <v>13.529677695</v>
      </c>
      <c r="S358" s="377">
        <v>7.2132707162000003</v>
      </c>
      <c r="T358" s="376">
        <v>58.169187242</v>
      </c>
      <c r="U358" s="377">
        <v>5.3277818767999996</v>
      </c>
      <c r="V358" s="376">
        <v>2.0307982648</v>
      </c>
      <c r="W358" s="377">
        <v>0.61113540929999999</v>
      </c>
      <c r="X358" s="376">
        <v>431.48610798999999</v>
      </c>
      <c r="Y358" s="377">
        <v>113.56443351</v>
      </c>
      <c r="Z358" s="376">
        <v>7.8067650459999998</v>
      </c>
      <c r="AA358" s="377">
        <v>2.2123580943999999</v>
      </c>
      <c r="AB358" s="376">
        <v>46.746755106000002</v>
      </c>
      <c r="AC358" s="377">
        <v>67.863320181999995</v>
      </c>
      <c r="AD358" s="376">
        <v>200.07593832000001</v>
      </c>
      <c r="AE358" s="377">
        <v>55.351130194</v>
      </c>
      <c r="AF358" s="338">
        <v>27.534640500999998</v>
      </c>
      <c r="AG358" s="378">
        <v>180.26901329</v>
      </c>
      <c r="AH358" s="338">
        <v>60.653958132</v>
      </c>
      <c r="AI358" s="378">
        <v>82.546975829000004</v>
      </c>
      <c r="AJ358" s="338">
        <v>28.688068729000001</v>
      </c>
      <c r="AK358" s="379">
        <v>1.4584608491</v>
      </c>
      <c r="AL358" s="472">
        <v>178</v>
      </c>
    </row>
    <row r="359" spans="1:38" x14ac:dyDescent="0.2">
      <c r="A359" s="380" t="s">
        <v>1356</v>
      </c>
      <c r="B359" s="373" t="s">
        <v>1357</v>
      </c>
      <c r="C359" s="374">
        <v>2.1797959677000001</v>
      </c>
      <c r="D359" s="73">
        <v>6426</v>
      </c>
      <c r="E359" s="375">
        <v>5.93</v>
      </c>
      <c r="F359" s="376">
        <v>10649.148949</v>
      </c>
      <c r="G359" s="338">
        <v>7995.1117875</v>
      </c>
      <c r="H359" s="377">
        <v>2654.0371614000001</v>
      </c>
      <c r="I359" s="376">
        <v>1355.3724788</v>
      </c>
      <c r="J359" s="377">
        <v>53.595168923000003</v>
      </c>
      <c r="K359" s="376">
        <v>2349.5483963000001</v>
      </c>
      <c r="L359" s="377">
        <v>150.97605927000001</v>
      </c>
      <c r="M359" s="338">
        <v>872.53250671000001</v>
      </c>
      <c r="N359" s="376">
        <v>383.94495037000002</v>
      </c>
      <c r="O359" s="377">
        <v>54.622038293999999</v>
      </c>
      <c r="P359" s="376">
        <v>423.44836471999997</v>
      </c>
      <c r="Q359" s="377">
        <v>68.994652799999997</v>
      </c>
      <c r="R359" s="376">
        <v>222.79081964</v>
      </c>
      <c r="S359" s="377">
        <v>84.470651958999994</v>
      </c>
      <c r="T359" s="376">
        <v>284.29191367999999</v>
      </c>
      <c r="U359" s="377">
        <v>28.707824091999999</v>
      </c>
      <c r="V359" s="376">
        <v>588.98546933</v>
      </c>
      <c r="W359" s="377">
        <v>139.5403546</v>
      </c>
      <c r="X359" s="376">
        <v>492.21746385</v>
      </c>
      <c r="Y359" s="377">
        <v>118.92740166999999</v>
      </c>
      <c r="Z359" s="376">
        <v>24.726634636</v>
      </c>
      <c r="AA359" s="377">
        <v>8.8846981409999994</v>
      </c>
      <c r="AB359" s="376">
        <v>341.40823886999999</v>
      </c>
      <c r="AC359" s="377">
        <v>541.41953120999995</v>
      </c>
      <c r="AD359" s="376">
        <v>196.7685377</v>
      </c>
      <c r="AE359" s="377">
        <v>39.620588044999998</v>
      </c>
      <c r="AF359" s="338">
        <v>98.211710939</v>
      </c>
      <c r="AG359" s="378">
        <v>842.82645466999998</v>
      </c>
      <c r="AH359" s="338">
        <v>377.98549647999999</v>
      </c>
      <c r="AI359" s="378">
        <v>382.62787834</v>
      </c>
      <c r="AJ359" s="338">
        <v>107.55570926999999</v>
      </c>
      <c r="AK359" s="379">
        <v>14.146955633999999</v>
      </c>
      <c r="AL359" s="472">
        <v>228</v>
      </c>
    </row>
    <row r="360" spans="1:38" x14ac:dyDescent="0.2">
      <c r="A360" s="380" t="s">
        <v>1358</v>
      </c>
      <c r="B360" s="373" t="s">
        <v>1359</v>
      </c>
      <c r="C360" s="374">
        <v>0.67105148010000004</v>
      </c>
      <c r="D360" s="73">
        <v>20669</v>
      </c>
      <c r="E360" s="375">
        <v>2.04</v>
      </c>
      <c r="F360" s="376">
        <v>3278.3468133000001</v>
      </c>
      <c r="G360" s="338">
        <v>2460.0853910999999</v>
      </c>
      <c r="H360" s="377">
        <v>818.26142219999997</v>
      </c>
      <c r="I360" s="376">
        <v>463.24649218000002</v>
      </c>
      <c r="J360" s="377">
        <v>17.506846121999999</v>
      </c>
      <c r="K360" s="376">
        <v>646.29675515999998</v>
      </c>
      <c r="L360" s="377">
        <v>45.972181128999999</v>
      </c>
      <c r="M360" s="338">
        <v>278.79992458999999</v>
      </c>
      <c r="N360" s="376">
        <v>76.684509039000005</v>
      </c>
      <c r="O360" s="377">
        <v>13.075496104999999</v>
      </c>
      <c r="P360" s="376">
        <v>165.94757143000001</v>
      </c>
      <c r="Q360" s="377">
        <v>24.783950876999999</v>
      </c>
      <c r="R360" s="376">
        <v>31.835768383000001</v>
      </c>
      <c r="S360" s="377">
        <v>17.275059040999999</v>
      </c>
      <c r="T360" s="376">
        <v>63.548513661000001</v>
      </c>
      <c r="U360" s="377">
        <v>9.0762984597000003</v>
      </c>
      <c r="V360" s="376">
        <v>10.959487014</v>
      </c>
      <c r="W360" s="377">
        <v>2.9907413493999999</v>
      </c>
      <c r="X360" s="376">
        <v>254.07817238999999</v>
      </c>
      <c r="Y360" s="377">
        <v>61.418918167000001</v>
      </c>
      <c r="Z360" s="376">
        <v>34.545692828</v>
      </c>
      <c r="AA360" s="377">
        <v>10.815519050000001</v>
      </c>
      <c r="AB360" s="376">
        <v>109.62244509999999</v>
      </c>
      <c r="AC360" s="377">
        <v>169.47706801999999</v>
      </c>
      <c r="AD360" s="376">
        <v>160.17591012</v>
      </c>
      <c r="AE360" s="377">
        <v>28.657908849999998</v>
      </c>
      <c r="AF360" s="338">
        <v>31.902300706999998</v>
      </c>
      <c r="AG360" s="378">
        <v>252.58754414000001</v>
      </c>
      <c r="AH360" s="338">
        <v>108.58190325</v>
      </c>
      <c r="AI360" s="378">
        <v>121.08439849</v>
      </c>
      <c r="AJ360" s="338">
        <v>61.865159812000002</v>
      </c>
      <c r="AK360" s="379">
        <v>5.5342778144000002</v>
      </c>
      <c r="AL360" s="472">
        <v>281</v>
      </c>
    </row>
    <row r="361" spans="1:38" x14ac:dyDescent="0.2">
      <c r="A361" s="380" t="s">
        <v>1360</v>
      </c>
      <c r="B361" s="373" t="s">
        <v>2165</v>
      </c>
      <c r="C361" s="374">
        <v>5.3491603366999998</v>
      </c>
      <c r="D361" s="73">
        <v>425</v>
      </c>
      <c r="E361" s="375">
        <v>9.8699999999999992</v>
      </c>
      <c r="F361" s="376">
        <v>26132.723439000001</v>
      </c>
      <c r="G361" s="338">
        <v>19944.252127</v>
      </c>
      <c r="H361" s="377">
        <v>6188.4713119999997</v>
      </c>
      <c r="I361" s="376">
        <v>2685.5752203000002</v>
      </c>
      <c r="J361" s="377">
        <v>119.96674240999999</v>
      </c>
      <c r="K361" s="376">
        <v>4231.1891142000004</v>
      </c>
      <c r="L361" s="377">
        <v>277.99630796000002</v>
      </c>
      <c r="M361" s="338">
        <v>1532.0782254999999</v>
      </c>
      <c r="N361" s="376">
        <v>2248.8753394</v>
      </c>
      <c r="O361" s="377">
        <v>220.09710658</v>
      </c>
      <c r="P361" s="376">
        <v>488.51276186000001</v>
      </c>
      <c r="Q361" s="377">
        <v>96.133000682000002</v>
      </c>
      <c r="R361" s="376">
        <v>718.30272596999998</v>
      </c>
      <c r="S361" s="377">
        <v>251.12230546000001</v>
      </c>
      <c r="T361" s="376">
        <v>883.03817273000004</v>
      </c>
      <c r="U361" s="377">
        <v>68.446241592999996</v>
      </c>
      <c r="V361" s="376">
        <v>3660.9228862999998</v>
      </c>
      <c r="W361" s="377">
        <v>863.56045300000005</v>
      </c>
      <c r="X361" s="376">
        <v>1487.8453947</v>
      </c>
      <c r="Y361" s="377">
        <v>359.05091399000003</v>
      </c>
      <c r="Z361" s="376">
        <v>25.971049687000001</v>
      </c>
      <c r="AA361" s="377">
        <v>9.0885206093999997</v>
      </c>
      <c r="AB361" s="376">
        <v>727.11895832000005</v>
      </c>
      <c r="AC361" s="377">
        <v>1073.0772004999999</v>
      </c>
      <c r="AD361" s="376">
        <v>234.26930010000001</v>
      </c>
      <c r="AE361" s="377">
        <v>52.316619555000003</v>
      </c>
      <c r="AF361" s="338">
        <v>92.578049727000007</v>
      </c>
      <c r="AG361" s="378">
        <v>1950.2445565999999</v>
      </c>
      <c r="AH361" s="338">
        <v>839.17539108999995</v>
      </c>
      <c r="AI361" s="378">
        <v>892.03728651999995</v>
      </c>
      <c r="AJ361" s="338">
        <v>26.208272849</v>
      </c>
      <c r="AK361" s="379">
        <v>17.925320795000001</v>
      </c>
      <c r="AL361" s="472">
        <v>89</v>
      </c>
    </row>
    <row r="362" spans="1:38" x14ac:dyDescent="0.2">
      <c r="A362" s="380" t="s">
        <v>1361</v>
      </c>
      <c r="B362" s="373" t="s">
        <v>2166</v>
      </c>
      <c r="C362" s="374">
        <v>2.4144446557000001</v>
      </c>
      <c r="D362" s="73">
        <v>420</v>
      </c>
      <c r="E362" s="375">
        <v>4.63</v>
      </c>
      <c r="F362" s="376">
        <v>11795.498820999999</v>
      </c>
      <c r="G362" s="338">
        <v>9142.1988600999994</v>
      </c>
      <c r="H362" s="377">
        <v>2653.2999613000002</v>
      </c>
      <c r="I362" s="376">
        <v>1264.2448714</v>
      </c>
      <c r="J362" s="377">
        <v>47.288129863999998</v>
      </c>
      <c r="K362" s="376">
        <v>2075.6503207000001</v>
      </c>
      <c r="L362" s="377">
        <v>123.66632887999999</v>
      </c>
      <c r="M362" s="338">
        <v>721.78856511000004</v>
      </c>
      <c r="N362" s="376">
        <v>917.64457362999997</v>
      </c>
      <c r="O362" s="377">
        <v>88.253471136000002</v>
      </c>
      <c r="P362" s="376">
        <v>176.96607616</v>
      </c>
      <c r="Q362" s="377">
        <v>30.201406188</v>
      </c>
      <c r="R362" s="376">
        <v>210.28469508000001</v>
      </c>
      <c r="S362" s="377">
        <v>76.776792620999998</v>
      </c>
      <c r="T362" s="376">
        <v>391.99705652</v>
      </c>
      <c r="U362" s="377">
        <v>32.114630974000001</v>
      </c>
      <c r="V362" s="376">
        <v>1063.6716051000001</v>
      </c>
      <c r="W362" s="377">
        <v>234.95322485</v>
      </c>
      <c r="X362" s="376">
        <v>1175.9299635</v>
      </c>
      <c r="Y362" s="377">
        <v>280.52168495000001</v>
      </c>
      <c r="Z362" s="376">
        <v>14.343036429</v>
      </c>
      <c r="AA362" s="377">
        <v>7.3960026189999999</v>
      </c>
      <c r="AB362" s="376">
        <v>408.66357018999997</v>
      </c>
      <c r="AC362" s="377">
        <v>492.08507415000003</v>
      </c>
      <c r="AD362" s="376">
        <v>122.64618319</v>
      </c>
      <c r="AE362" s="377">
        <v>29.772999357</v>
      </c>
      <c r="AF362" s="338">
        <v>60.784517774000001</v>
      </c>
      <c r="AG362" s="378">
        <v>912.20458640000004</v>
      </c>
      <c r="AH362" s="338">
        <v>341.30959184</v>
      </c>
      <c r="AI362" s="378">
        <v>370.33937193999998</v>
      </c>
      <c r="AJ362" s="338">
        <v>112.78457400000001</v>
      </c>
      <c r="AK362" s="379">
        <v>11.21591684</v>
      </c>
      <c r="AL362" s="472">
        <v>101</v>
      </c>
    </row>
    <row r="363" spans="1:38" x14ac:dyDescent="0.2">
      <c r="A363" s="380" t="s">
        <v>1362</v>
      </c>
      <c r="B363" s="373" t="s">
        <v>2167</v>
      </c>
      <c r="C363" s="374">
        <v>1.4634934385</v>
      </c>
      <c r="D363" s="73">
        <v>489</v>
      </c>
      <c r="E363" s="375">
        <v>2.85</v>
      </c>
      <c r="F363" s="376">
        <v>7149.7332060999997</v>
      </c>
      <c r="G363" s="338">
        <v>5564.6264584999999</v>
      </c>
      <c r="H363" s="377">
        <v>1585.1067476999999</v>
      </c>
      <c r="I363" s="376">
        <v>767.53423175</v>
      </c>
      <c r="J363" s="377">
        <v>29.681123311</v>
      </c>
      <c r="K363" s="376">
        <v>1181.9488518999999</v>
      </c>
      <c r="L363" s="377">
        <v>77.779913465999996</v>
      </c>
      <c r="M363" s="338">
        <v>439.62066296</v>
      </c>
      <c r="N363" s="376">
        <v>420.90023065999998</v>
      </c>
      <c r="O363" s="377">
        <v>45.589206908000001</v>
      </c>
      <c r="P363" s="376">
        <v>94.189620048999998</v>
      </c>
      <c r="Q363" s="377">
        <v>16.113425450000001</v>
      </c>
      <c r="R363" s="376">
        <v>88.046535012000007</v>
      </c>
      <c r="S363" s="377">
        <v>36.018823519000001</v>
      </c>
      <c r="T363" s="376">
        <v>190.72727506999999</v>
      </c>
      <c r="U363" s="377">
        <v>19.317162459999999</v>
      </c>
      <c r="V363" s="376">
        <v>388.63572211000002</v>
      </c>
      <c r="W363" s="377">
        <v>90.378917459999997</v>
      </c>
      <c r="X363" s="376">
        <v>830.35633944999995</v>
      </c>
      <c r="Y363" s="377">
        <v>206.52145945000001</v>
      </c>
      <c r="Z363" s="376">
        <v>16.689714922</v>
      </c>
      <c r="AA363" s="377">
        <v>7.7803915664999996</v>
      </c>
      <c r="AB363" s="376">
        <v>310.82868493000001</v>
      </c>
      <c r="AC363" s="377">
        <v>297.73801078999998</v>
      </c>
      <c r="AD363" s="376">
        <v>194.06218662000001</v>
      </c>
      <c r="AE363" s="377">
        <v>43.780407724</v>
      </c>
      <c r="AF363" s="338">
        <v>41.467067333000003</v>
      </c>
      <c r="AG363" s="378">
        <v>499.64342801999999</v>
      </c>
      <c r="AH363" s="338">
        <v>190.64933612999999</v>
      </c>
      <c r="AI363" s="378">
        <v>227.34333237000001</v>
      </c>
      <c r="AJ363" s="338">
        <v>390.37466724000001</v>
      </c>
      <c r="AK363" s="379">
        <v>6.0164775072000003</v>
      </c>
      <c r="AL363" s="472">
        <v>108</v>
      </c>
    </row>
    <row r="364" spans="1:38" x14ac:dyDescent="0.2">
      <c r="A364" s="380" t="s">
        <v>1363</v>
      </c>
      <c r="B364" s="373" t="s">
        <v>2168</v>
      </c>
      <c r="C364" s="374">
        <v>13.418273539999999</v>
      </c>
      <c r="D364" s="73">
        <v>297</v>
      </c>
      <c r="E364" s="375">
        <v>24.34</v>
      </c>
      <c r="F364" s="376">
        <v>65553.471833000003</v>
      </c>
      <c r="G364" s="338">
        <v>52488.674242000001</v>
      </c>
      <c r="H364" s="377">
        <v>13064.797591</v>
      </c>
      <c r="I364" s="376">
        <v>4729.1003885</v>
      </c>
      <c r="J364" s="377">
        <v>206.83179862</v>
      </c>
      <c r="K364" s="376">
        <v>10763.627327</v>
      </c>
      <c r="L364" s="377">
        <v>583.12388310999995</v>
      </c>
      <c r="M364" s="338">
        <v>2872.7833626000001</v>
      </c>
      <c r="N364" s="376">
        <v>1490.7365596</v>
      </c>
      <c r="O364" s="377">
        <v>178.62270459999999</v>
      </c>
      <c r="P364" s="376">
        <v>727.87977851000005</v>
      </c>
      <c r="Q364" s="377">
        <v>115.28785861</v>
      </c>
      <c r="R364" s="376">
        <v>1632.2147573</v>
      </c>
      <c r="S364" s="377">
        <v>722.76238122999996</v>
      </c>
      <c r="T364" s="376">
        <v>1920.5803020000001</v>
      </c>
      <c r="U364" s="377">
        <v>138.36775804000001</v>
      </c>
      <c r="V364" s="376">
        <v>1524.7633284999999</v>
      </c>
      <c r="W364" s="377">
        <v>360.99326488999998</v>
      </c>
      <c r="X364" s="376">
        <v>10259.493578</v>
      </c>
      <c r="Y364" s="377">
        <v>2231.6311123</v>
      </c>
      <c r="Z364" s="376">
        <v>12.626172391000001</v>
      </c>
      <c r="AA364" s="377">
        <v>3.7691491581999998</v>
      </c>
      <c r="AB364" s="376">
        <v>2373.2506807999998</v>
      </c>
      <c r="AC364" s="377">
        <v>1995.4153842000001</v>
      </c>
      <c r="AD364" s="376">
        <v>242.91771564000001</v>
      </c>
      <c r="AE364" s="377">
        <v>20.278272475000001</v>
      </c>
      <c r="AF364" s="338">
        <v>12093.829325000001</v>
      </c>
      <c r="AG364" s="378">
        <v>3566.5607129999999</v>
      </c>
      <c r="AH364" s="338">
        <v>2523.2242225</v>
      </c>
      <c r="AI364" s="378">
        <v>2138.1210166999999</v>
      </c>
      <c r="AJ364" s="338">
        <v>72.906583252999994</v>
      </c>
      <c r="AK364" s="379">
        <v>51.772454963000001</v>
      </c>
      <c r="AL364" s="472">
        <v>82</v>
      </c>
    </row>
    <row r="365" spans="1:38" x14ac:dyDescent="0.2">
      <c r="A365" s="380" t="s">
        <v>1364</v>
      </c>
      <c r="B365" s="373" t="s">
        <v>2169</v>
      </c>
      <c r="C365" s="374">
        <v>6.5491188258999999</v>
      </c>
      <c r="D365" s="73">
        <v>869</v>
      </c>
      <c r="E365" s="375">
        <v>5.65</v>
      </c>
      <c r="F365" s="376">
        <v>31994.98618</v>
      </c>
      <c r="G365" s="338">
        <v>27055.600423</v>
      </c>
      <c r="H365" s="377">
        <v>4939.3857566999995</v>
      </c>
      <c r="I365" s="376">
        <v>1673.2666431</v>
      </c>
      <c r="J365" s="377">
        <v>51.259710933999997</v>
      </c>
      <c r="K365" s="376">
        <v>2444.8909411</v>
      </c>
      <c r="L365" s="377">
        <v>155.33048977999999</v>
      </c>
      <c r="M365" s="338">
        <v>838.79804507999995</v>
      </c>
      <c r="N365" s="376">
        <v>244.89581967000001</v>
      </c>
      <c r="O365" s="377">
        <v>25.697216211000001</v>
      </c>
      <c r="P365" s="376">
        <v>156.17468349000001</v>
      </c>
      <c r="Q365" s="377">
        <v>22.328531747</v>
      </c>
      <c r="R365" s="376">
        <v>671.08874026000001</v>
      </c>
      <c r="S365" s="377">
        <v>540.15738125999997</v>
      </c>
      <c r="T365" s="376">
        <v>267.23303285999998</v>
      </c>
      <c r="U365" s="377">
        <v>39.085505937999997</v>
      </c>
      <c r="V365" s="376">
        <v>328.56171061999999</v>
      </c>
      <c r="W365" s="377">
        <v>83.563943347999995</v>
      </c>
      <c r="X365" s="376">
        <v>6268.2114813999997</v>
      </c>
      <c r="Y365" s="377">
        <v>1347.3606815999999</v>
      </c>
      <c r="Z365" s="376">
        <v>1.0456112772999999</v>
      </c>
      <c r="AA365" s="377">
        <v>0.2458689298</v>
      </c>
      <c r="AB365" s="376">
        <v>786.11323330000005</v>
      </c>
      <c r="AC365" s="377">
        <v>513.02806291000002</v>
      </c>
      <c r="AD365" s="376">
        <v>6.7284724153999997</v>
      </c>
      <c r="AE365" s="377">
        <v>0.94447752470000002</v>
      </c>
      <c r="AF365" s="338">
        <v>12686.366604000001</v>
      </c>
      <c r="AG365" s="378">
        <v>1250.1184691000001</v>
      </c>
      <c r="AH365" s="338">
        <v>652.72048685000004</v>
      </c>
      <c r="AI365" s="378">
        <v>880.78525862000004</v>
      </c>
      <c r="AJ365" s="338">
        <v>26.132772981999999</v>
      </c>
      <c r="AK365" s="379">
        <v>32.852304087</v>
      </c>
      <c r="AL365" s="472">
        <v>93</v>
      </c>
    </row>
    <row r="366" spans="1:38" x14ac:dyDescent="0.2">
      <c r="A366" s="380" t="s">
        <v>1365</v>
      </c>
      <c r="B366" s="373" t="s">
        <v>2170</v>
      </c>
      <c r="C366" s="374">
        <v>19.710397191999999</v>
      </c>
      <c r="D366" s="73">
        <v>277</v>
      </c>
      <c r="E366" s="375">
        <v>34.6</v>
      </c>
      <c r="F366" s="376">
        <v>96292.936887000003</v>
      </c>
      <c r="G366" s="338">
        <v>74124.380564999999</v>
      </c>
      <c r="H366" s="377">
        <v>22168.556322</v>
      </c>
      <c r="I366" s="376">
        <v>7618.0038672000001</v>
      </c>
      <c r="J366" s="377">
        <v>403.73998426000003</v>
      </c>
      <c r="K366" s="376">
        <v>14535.442268999999</v>
      </c>
      <c r="L366" s="377">
        <v>891.0453182</v>
      </c>
      <c r="M366" s="338">
        <v>4790.4935310999999</v>
      </c>
      <c r="N366" s="376">
        <v>2788.2142251</v>
      </c>
      <c r="O366" s="377">
        <v>372.39135655000001</v>
      </c>
      <c r="P366" s="376">
        <v>1388.4819665</v>
      </c>
      <c r="Q366" s="377">
        <v>238.36881441</v>
      </c>
      <c r="R366" s="376">
        <v>2458.3666533999999</v>
      </c>
      <c r="S366" s="377">
        <v>829.74321553000004</v>
      </c>
      <c r="T366" s="376">
        <v>2001.3081233</v>
      </c>
      <c r="U366" s="377">
        <v>155.50574515</v>
      </c>
      <c r="V366" s="376">
        <v>6773.0541677000001</v>
      </c>
      <c r="W366" s="377">
        <v>1487.4042766</v>
      </c>
      <c r="X366" s="376">
        <v>20402.992407000002</v>
      </c>
      <c r="Y366" s="377">
        <v>4409.6433889</v>
      </c>
      <c r="Z366" s="376">
        <v>12.192597964000001</v>
      </c>
      <c r="AA366" s="377">
        <v>4.1411730577999997</v>
      </c>
      <c r="AB366" s="376">
        <v>2752.6536722000001</v>
      </c>
      <c r="AC366" s="377">
        <v>3172.1709470000001</v>
      </c>
      <c r="AD366" s="376">
        <v>239.57146356000001</v>
      </c>
      <c r="AE366" s="377">
        <v>43.200833242000002</v>
      </c>
      <c r="AF366" s="338">
        <v>3975.2422826000002</v>
      </c>
      <c r="AG366" s="378">
        <v>6912.4244773999999</v>
      </c>
      <c r="AH366" s="338">
        <v>3793.7626694</v>
      </c>
      <c r="AI366" s="378">
        <v>3418.7719155</v>
      </c>
      <c r="AJ366" s="338">
        <v>338.57689305000002</v>
      </c>
      <c r="AK366" s="379">
        <v>86.028652364999999</v>
      </c>
      <c r="AL366" s="472">
        <v>50</v>
      </c>
    </row>
    <row r="367" spans="1:38" x14ac:dyDescent="0.2">
      <c r="A367" s="380" t="s">
        <v>1366</v>
      </c>
      <c r="B367" s="373" t="s">
        <v>2171</v>
      </c>
      <c r="C367" s="374">
        <v>11.306577102</v>
      </c>
      <c r="D367" s="73">
        <v>472</v>
      </c>
      <c r="E367" s="375">
        <v>21.33</v>
      </c>
      <c r="F367" s="376">
        <v>55237.015505000003</v>
      </c>
      <c r="G367" s="338">
        <v>42568.181860999997</v>
      </c>
      <c r="H367" s="377">
        <v>12668.833643</v>
      </c>
      <c r="I367" s="376">
        <v>4503.4029024000001</v>
      </c>
      <c r="J367" s="377">
        <v>247.24332813000001</v>
      </c>
      <c r="K367" s="376">
        <v>8672.1979188000005</v>
      </c>
      <c r="L367" s="377">
        <v>520.18497663999995</v>
      </c>
      <c r="M367" s="338">
        <v>2971.8231856000002</v>
      </c>
      <c r="N367" s="376">
        <v>1165.2073965</v>
      </c>
      <c r="O367" s="377">
        <v>123.96670075999999</v>
      </c>
      <c r="P367" s="376">
        <v>732.1343498</v>
      </c>
      <c r="Q367" s="377">
        <v>114.18103478</v>
      </c>
      <c r="R367" s="376">
        <v>1124.9032887999999</v>
      </c>
      <c r="S367" s="377">
        <v>406.12009274000002</v>
      </c>
      <c r="T367" s="376">
        <v>965.78145711000002</v>
      </c>
      <c r="U367" s="377">
        <v>73.172281198999997</v>
      </c>
      <c r="V367" s="376">
        <v>1212.4639053000001</v>
      </c>
      <c r="W367" s="377">
        <v>244.28324678999999</v>
      </c>
      <c r="X367" s="376">
        <v>14352.660658000001</v>
      </c>
      <c r="Y367" s="377">
        <v>3221.5060626999998</v>
      </c>
      <c r="Z367" s="376">
        <v>21.373497873000002</v>
      </c>
      <c r="AA367" s="377">
        <v>6.9436231271000004</v>
      </c>
      <c r="AB367" s="376">
        <v>1659.6606813999999</v>
      </c>
      <c r="AC367" s="377">
        <v>1888.2285781</v>
      </c>
      <c r="AD367" s="376">
        <v>48.088499284000001</v>
      </c>
      <c r="AE367" s="377">
        <v>9.0876991418999999</v>
      </c>
      <c r="AF367" s="338">
        <v>2892.7861555999998</v>
      </c>
      <c r="AG367" s="378">
        <v>4148.5165797999998</v>
      </c>
      <c r="AH367" s="338">
        <v>2003.0532956</v>
      </c>
      <c r="AI367" s="378">
        <v>1799.0118613</v>
      </c>
      <c r="AJ367" s="338">
        <v>69.213373856000004</v>
      </c>
      <c r="AK367" s="379">
        <v>39.818873408999998</v>
      </c>
      <c r="AL367" s="472">
        <v>71</v>
      </c>
    </row>
    <row r="368" spans="1:38" x14ac:dyDescent="0.2">
      <c r="A368" s="380" t="s">
        <v>1367</v>
      </c>
      <c r="B368" s="373" t="s">
        <v>2172</v>
      </c>
      <c r="C368" s="374">
        <v>4.4694183722999998</v>
      </c>
      <c r="D368" s="73">
        <v>810</v>
      </c>
      <c r="E368" s="375">
        <v>7.7</v>
      </c>
      <c r="F368" s="376">
        <v>21834.842648999998</v>
      </c>
      <c r="G368" s="338">
        <v>16649.225953000001</v>
      </c>
      <c r="H368" s="377">
        <v>5185.6166966999999</v>
      </c>
      <c r="I368" s="376">
        <v>1847.1600424999999</v>
      </c>
      <c r="J368" s="377">
        <v>88.681624893000006</v>
      </c>
      <c r="K368" s="376">
        <v>3359.5051991999999</v>
      </c>
      <c r="L368" s="377">
        <v>226.85452283999999</v>
      </c>
      <c r="M368" s="338">
        <v>1188.8683957000001</v>
      </c>
      <c r="N368" s="376">
        <v>305.91373339</v>
      </c>
      <c r="O368" s="377">
        <v>47.663922577000001</v>
      </c>
      <c r="P368" s="376">
        <v>398.14101426000002</v>
      </c>
      <c r="Q368" s="377">
        <v>72.538784511000003</v>
      </c>
      <c r="R368" s="376">
        <v>418.44898538000001</v>
      </c>
      <c r="S368" s="377">
        <v>155.82536094</v>
      </c>
      <c r="T368" s="376">
        <v>280.08897810000002</v>
      </c>
      <c r="U368" s="377">
        <v>30.999087389</v>
      </c>
      <c r="V368" s="376">
        <v>149.20604437</v>
      </c>
      <c r="W368" s="377">
        <v>36.709226764999997</v>
      </c>
      <c r="X368" s="376">
        <v>6151.8367575000002</v>
      </c>
      <c r="Y368" s="377">
        <v>1410.5338669</v>
      </c>
      <c r="Z368" s="376">
        <v>25.674669359999999</v>
      </c>
      <c r="AA368" s="377">
        <v>6.6297311715999996</v>
      </c>
      <c r="AB368" s="376">
        <v>575.86267197999996</v>
      </c>
      <c r="AC368" s="377">
        <v>768.29399214</v>
      </c>
      <c r="AD368" s="376">
        <v>51.706967583999997</v>
      </c>
      <c r="AE368" s="377">
        <v>7.7233820937999997</v>
      </c>
      <c r="AF368" s="338">
        <v>971.16447326000002</v>
      </c>
      <c r="AG368" s="378">
        <v>1635.9581865</v>
      </c>
      <c r="AH368" s="338">
        <v>783.38673145999996</v>
      </c>
      <c r="AI368" s="378">
        <v>790.39881658000002</v>
      </c>
      <c r="AJ368" s="338">
        <v>33.858419556000001</v>
      </c>
      <c r="AK368" s="379">
        <v>15.209060488</v>
      </c>
      <c r="AL368" s="472">
        <v>108</v>
      </c>
    </row>
    <row r="369" spans="1:38" x14ac:dyDescent="0.2">
      <c r="A369" s="380" t="s">
        <v>1368</v>
      </c>
      <c r="B369" s="373" t="s">
        <v>1369</v>
      </c>
      <c r="C369" s="374">
        <v>6.8225851987999997</v>
      </c>
      <c r="D369" s="73">
        <v>1270</v>
      </c>
      <c r="E369" s="375">
        <v>13.04</v>
      </c>
      <c r="F369" s="376">
        <v>33330.975502000001</v>
      </c>
      <c r="G369" s="338">
        <v>26280.439342000001</v>
      </c>
      <c r="H369" s="377">
        <v>7050.5361603000001</v>
      </c>
      <c r="I369" s="376">
        <v>2663.7013458000001</v>
      </c>
      <c r="J369" s="377">
        <v>116.64558598000001</v>
      </c>
      <c r="K369" s="376">
        <v>5576.2123302999998</v>
      </c>
      <c r="L369" s="377">
        <v>321.27113645999998</v>
      </c>
      <c r="M369" s="338">
        <v>1769.2128857</v>
      </c>
      <c r="N369" s="376">
        <v>895.98542970000005</v>
      </c>
      <c r="O369" s="377">
        <v>100.84397636999999</v>
      </c>
      <c r="P369" s="376">
        <v>629.89726126999994</v>
      </c>
      <c r="Q369" s="377">
        <v>100.5750946</v>
      </c>
      <c r="R369" s="376">
        <v>1150.5880259999999</v>
      </c>
      <c r="S369" s="377">
        <v>419.68640839</v>
      </c>
      <c r="T369" s="376">
        <v>533.91041264</v>
      </c>
      <c r="U369" s="377">
        <v>55.311342353000001</v>
      </c>
      <c r="V369" s="376">
        <v>1451.0763402</v>
      </c>
      <c r="W369" s="377">
        <v>346.71773748999999</v>
      </c>
      <c r="X369" s="376">
        <v>5185.168678</v>
      </c>
      <c r="Y369" s="377">
        <v>1106.6340545999999</v>
      </c>
      <c r="Z369" s="376">
        <v>43.068845994</v>
      </c>
      <c r="AA369" s="377">
        <v>11.77234618</v>
      </c>
      <c r="AB369" s="376">
        <v>806.05660806000003</v>
      </c>
      <c r="AC369" s="377">
        <v>1107.1530689000001</v>
      </c>
      <c r="AD369" s="376">
        <v>39.230643178999998</v>
      </c>
      <c r="AE369" s="377">
        <v>8.9016465213</v>
      </c>
      <c r="AF369" s="338">
        <v>4468.6231495000002</v>
      </c>
      <c r="AG369" s="378">
        <v>2209.4387335000001</v>
      </c>
      <c r="AH369" s="338">
        <v>1091.2073382999999</v>
      </c>
      <c r="AI369" s="378">
        <v>1009.8374322</v>
      </c>
      <c r="AJ369" s="338">
        <v>76.835228033999996</v>
      </c>
      <c r="AK369" s="379">
        <v>35.412416165000003</v>
      </c>
      <c r="AL369" s="472">
        <v>90</v>
      </c>
    </row>
    <row r="370" spans="1:38" x14ac:dyDescent="0.2">
      <c r="A370" s="380" t="s">
        <v>1370</v>
      </c>
      <c r="B370" s="373" t="s">
        <v>1371</v>
      </c>
      <c r="C370" s="374">
        <v>4.4174466896000002</v>
      </c>
      <c r="D370" s="73">
        <v>5089</v>
      </c>
      <c r="E370" s="375">
        <v>7.23</v>
      </c>
      <c r="F370" s="376">
        <v>21580.940816999999</v>
      </c>
      <c r="G370" s="338">
        <v>17240.951663</v>
      </c>
      <c r="H370" s="377">
        <v>4339.9891541999996</v>
      </c>
      <c r="I370" s="376">
        <v>1611.7428377000001</v>
      </c>
      <c r="J370" s="377">
        <v>66.267301122000006</v>
      </c>
      <c r="K370" s="376">
        <v>3022.9451171000001</v>
      </c>
      <c r="L370" s="377">
        <v>182.63334408</v>
      </c>
      <c r="M370" s="338">
        <v>1002.4239452</v>
      </c>
      <c r="N370" s="376">
        <v>331.03818454999998</v>
      </c>
      <c r="O370" s="377">
        <v>46.390377493000003</v>
      </c>
      <c r="P370" s="376">
        <v>252.73692442999999</v>
      </c>
      <c r="Q370" s="377">
        <v>40.963671361999999</v>
      </c>
      <c r="R370" s="376">
        <v>581.10748564999994</v>
      </c>
      <c r="S370" s="377">
        <v>266.97742333999997</v>
      </c>
      <c r="T370" s="376">
        <v>230.90305511</v>
      </c>
      <c r="U370" s="377">
        <v>28.4356328</v>
      </c>
      <c r="V370" s="376">
        <v>222.22196258</v>
      </c>
      <c r="W370" s="377">
        <v>54.144870775999998</v>
      </c>
      <c r="X370" s="376">
        <v>4337.0369073000002</v>
      </c>
      <c r="Y370" s="377">
        <v>999.28729729999998</v>
      </c>
      <c r="Z370" s="376">
        <v>24.991146740000001</v>
      </c>
      <c r="AA370" s="377">
        <v>10.181855706</v>
      </c>
      <c r="AB370" s="376">
        <v>407.89428729999997</v>
      </c>
      <c r="AC370" s="377">
        <v>643.79123156000003</v>
      </c>
      <c r="AD370" s="376">
        <v>12.109802236</v>
      </c>
      <c r="AE370" s="377">
        <v>2.0434370163</v>
      </c>
      <c r="AF370" s="338">
        <v>4527.9484183000004</v>
      </c>
      <c r="AG370" s="378">
        <v>1326.1657665</v>
      </c>
      <c r="AH370" s="338">
        <v>622.10327486999995</v>
      </c>
      <c r="AI370" s="378">
        <v>627.74357680000003</v>
      </c>
      <c r="AJ370" s="338">
        <v>77.162028907000007</v>
      </c>
      <c r="AK370" s="379">
        <v>21.54965292</v>
      </c>
      <c r="AL370" s="472">
        <v>99</v>
      </c>
    </row>
    <row r="371" spans="1:38" x14ac:dyDescent="0.2">
      <c r="A371" s="380" t="s">
        <v>1372</v>
      </c>
      <c r="B371" s="373" t="s">
        <v>1373</v>
      </c>
      <c r="C371" s="374">
        <v>5.0293384366999998</v>
      </c>
      <c r="D371" s="73">
        <v>2945</v>
      </c>
      <c r="E371" s="375">
        <v>7.01</v>
      </c>
      <c r="F371" s="376">
        <v>24570.269383999999</v>
      </c>
      <c r="G371" s="338">
        <v>19826.810153999999</v>
      </c>
      <c r="H371" s="377">
        <v>4743.4592295000002</v>
      </c>
      <c r="I371" s="376">
        <v>1765.9678954999999</v>
      </c>
      <c r="J371" s="377">
        <v>72.151703284000007</v>
      </c>
      <c r="K371" s="376">
        <v>2842.0009079000001</v>
      </c>
      <c r="L371" s="377">
        <v>205.27801954</v>
      </c>
      <c r="M371" s="338">
        <v>1007.2462442999999</v>
      </c>
      <c r="N371" s="376">
        <v>364.71644264000003</v>
      </c>
      <c r="O371" s="377">
        <v>51.124009819999998</v>
      </c>
      <c r="P371" s="376">
        <v>222.68060799</v>
      </c>
      <c r="Q371" s="377">
        <v>35.903464773000003</v>
      </c>
      <c r="R371" s="376">
        <v>597.43460532999995</v>
      </c>
      <c r="S371" s="377">
        <v>312.04745548</v>
      </c>
      <c r="T371" s="376">
        <v>254.39557257999999</v>
      </c>
      <c r="U371" s="377">
        <v>32.233012246999998</v>
      </c>
      <c r="V371" s="376">
        <v>539.02493318999996</v>
      </c>
      <c r="W371" s="377">
        <v>148.77205857000001</v>
      </c>
      <c r="X371" s="376">
        <v>4635.3490979999997</v>
      </c>
      <c r="Y371" s="377">
        <v>1090.1413930000001</v>
      </c>
      <c r="Z371" s="376">
        <v>2.5155718231000002</v>
      </c>
      <c r="AA371" s="377">
        <v>0.47920042439999999</v>
      </c>
      <c r="AB371" s="376">
        <v>741.01026786</v>
      </c>
      <c r="AC371" s="377">
        <v>677.02244105</v>
      </c>
      <c r="AD371" s="376">
        <v>74.485047276000003</v>
      </c>
      <c r="AE371" s="377">
        <v>3.2747064248000002</v>
      </c>
      <c r="AF371" s="338">
        <v>6146.1025405</v>
      </c>
      <c r="AG371" s="378">
        <v>1374.2842925</v>
      </c>
      <c r="AH371" s="338">
        <v>641.57684215999996</v>
      </c>
      <c r="AI371" s="378">
        <v>677.68431540999995</v>
      </c>
      <c r="AJ371" s="338">
        <v>31.510657241000001</v>
      </c>
      <c r="AK371" s="379">
        <v>23.856076697999999</v>
      </c>
      <c r="AL371" s="472">
        <v>128</v>
      </c>
    </row>
    <row r="372" spans="1:38" x14ac:dyDescent="0.2">
      <c r="A372" s="380" t="s">
        <v>1374</v>
      </c>
      <c r="B372" s="373" t="s">
        <v>1375</v>
      </c>
      <c r="C372" s="374">
        <v>3.9240406731999999</v>
      </c>
      <c r="D372" s="73">
        <v>13234</v>
      </c>
      <c r="E372" s="375">
        <v>4.18</v>
      </c>
      <c r="F372" s="376">
        <v>19170.461010999999</v>
      </c>
      <c r="G372" s="338">
        <v>15834.478152</v>
      </c>
      <c r="H372" s="377">
        <v>3335.9828588</v>
      </c>
      <c r="I372" s="376">
        <v>1293.6726893</v>
      </c>
      <c r="J372" s="377">
        <v>44.561693898000001</v>
      </c>
      <c r="K372" s="376">
        <v>1720.9824177999999</v>
      </c>
      <c r="L372" s="377">
        <v>129.02958386</v>
      </c>
      <c r="M372" s="338">
        <v>641.94614783999998</v>
      </c>
      <c r="N372" s="376">
        <v>101.91276424</v>
      </c>
      <c r="O372" s="377">
        <v>18.75962972</v>
      </c>
      <c r="P372" s="376">
        <v>80.117125673000004</v>
      </c>
      <c r="Q372" s="377">
        <v>14.551580248</v>
      </c>
      <c r="R372" s="376">
        <v>420.16026134999998</v>
      </c>
      <c r="S372" s="377">
        <v>284.39389836999999</v>
      </c>
      <c r="T372" s="376">
        <v>141.91427454000001</v>
      </c>
      <c r="U372" s="377">
        <v>22.302997414</v>
      </c>
      <c r="V372" s="376">
        <v>59.560624765999997</v>
      </c>
      <c r="W372" s="377">
        <v>16.129060115000001</v>
      </c>
      <c r="X372" s="376">
        <v>4076.6185314999998</v>
      </c>
      <c r="Y372" s="377">
        <v>940.89288837000004</v>
      </c>
      <c r="Z372" s="376">
        <v>0.35943460030000002</v>
      </c>
      <c r="AA372" s="377">
        <v>0.1126718604</v>
      </c>
      <c r="AB372" s="376">
        <v>571.57240522999996</v>
      </c>
      <c r="AC372" s="377">
        <v>435.37609915000002</v>
      </c>
      <c r="AD372" s="376">
        <v>84.095016318999996</v>
      </c>
      <c r="AE372" s="377">
        <v>1.8689508503000001</v>
      </c>
      <c r="AF372" s="338">
        <v>6191.5076980000003</v>
      </c>
      <c r="AG372" s="378">
        <v>935.42345892000003</v>
      </c>
      <c r="AH372" s="338">
        <v>419.11290769999999</v>
      </c>
      <c r="AI372" s="378">
        <v>488.31848201999998</v>
      </c>
      <c r="AJ372" s="338">
        <v>17.879396704000001</v>
      </c>
      <c r="AK372" s="379">
        <v>17.328320656999999</v>
      </c>
      <c r="AL372" s="472">
        <v>131</v>
      </c>
    </row>
    <row r="373" spans="1:38" x14ac:dyDescent="0.2">
      <c r="A373" s="380" t="s">
        <v>1376</v>
      </c>
      <c r="B373" s="373" t="s">
        <v>1377</v>
      </c>
      <c r="C373" s="374">
        <v>6.1485287494999996</v>
      </c>
      <c r="D373" s="73">
        <v>623</v>
      </c>
      <c r="E373" s="375">
        <v>7.54</v>
      </c>
      <c r="F373" s="376">
        <v>30037.948249000001</v>
      </c>
      <c r="G373" s="338">
        <v>24674.613988000001</v>
      </c>
      <c r="H373" s="377">
        <v>5363.3342614000003</v>
      </c>
      <c r="I373" s="376">
        <v>1893.6903511</v>
      </c>
      <c r="J373" s="377">
        <v>81.418970596999998</v>
      </c>
      <c r="K373" s="376">
        <v>3153.6014117</v>
      </c>
      <c r="L373" s="377">
        <v>199.39946456000001</v>
      </c>
      <c r="M373" s="338">
        <v>1115.7483927000001</v>
      </c>
      <c r="N373" s="376">
        <v>467.79363572</v>
      </c>
      <c r="O373" s="377">
        <v>58.908876141</v>
      </c>
      <c r="P373" s="376">
        <v>279.62282034999998</v>
      </c>
      <c r="Q373" s="377">
        <v>45.957683705000001</v>
      </c>
      <c r="R373" s="376">
        <v>539.23021968</v>
      </c>
      <c r="S373" s="377">
        <v>312.95874586000002</v>
      </c>
      <c r="T373" s="376">
        <v>295.19468532000002</v>
      </c>
      <c r="U373" s="377">
        <v>31.242728713000002</v>
      </c>
      <c r="V373" s="376">
        <v>846.12085552999997</v>
      </c>
      <c r="W373" s="377">
        <v>211.16637471000001</v>
      </c>
      <c r="X373" s="376">
        <v>6306.2976590999997</v>
      </c>
      <c r="Y373" s="377">
        <v>1365.0139770999999</v>
      </c>
      <c r="Z373" s="376">
        <v>8.8165620015999995</v>
      </c>
      <c r="AA373" s="377">
        <v>2.5115017078999999</v>
      </c>
      <c r="AB373" s="376">
        <v>490.42112094999999</v>
      </c>
      <c r="AC373" s="377">
        <v>732.64644578000002</v>
      </c>
      <c r="AD373" s="376">
        <v>75.682395784999997</v>
      </c>
      <c r="AE373" s="377">
        <v>4.3572450498000004</v>
      </c>
      <c r="AF373" s="338">
        <v>8212.5489789000003</v>
      </c>
      <c r="AG373" s="378">
        <v>1705.3527806</v>
      </c>
      <c r="AH373" s="338">
        <v>722.02323354999999</v>
      </c>
      <c r="AI373" s="378">
        <v>813.30896987999995</v>
      </c>
      <c r="AJ373" s="338">
        <v>39.720689012999998</v>
      </c>
      <c r="AK373" s="379">
        <v>27.19147323</v>
      </c>
      <c r="AL373" s="472">
        <v>101</v>
      </c>
    </row>
    <row r="374" spans="1:38" x14ac:dyDescent="0.2">
      <c r="A374" s="380" t="s">
        <v>1378</v>
      </c>
      <c r="B374" s="373" t="s">
        <v>1379</v>
      </c>
      <c r="C374" s="374">
        <v>4.1516272987000002</v>
      </c>
      <c r="D374" s="73">
        <v>1805</v>
      </c>
      <c r="E374" s="375">
        <v>2.79</v>
      </c>
      <c r="F374" s="376">
        <v>20282.309968000001</v>
      </c>
      <c r="G374" s="338">
        <v>17102.909421</v>
      </c>
      <c r="H374" s="377">
        <v>3179.4005468</v>
      </c>
      <c r="I374" s="376">
        <v>1000.0649243</v>
      </c>
      <c r="J374" s="377">
        <v>32.123497307000001</v>
      </c>
      <c r="K374" s="376">
        <v>1186.9477691</v>
      </c>
      <c r="L374" s="377">
        <v>89.381988140000004</v>
      </c>
      <c r="M374" s="338">
        <v>458.50269734</v>
      </c>
      <c r="N374" s="376">
        <v>94.396602306000005</v>
      </c>
      <c r="O374" s="377">
        <v>19.997251034000001</v>
      </c>
      <c r="P374" s="376">
        <v>118.41490783</v>
      </c>
      <c r="Q374" s="377">
        <v>20.076605060999999</v>
      </c>
      <c r="R374" s="376">
        <v>209.67384483999999</v>
      </c>
      <c r="S374" s="377">
        <v>263.12811778999998</v>
      </c>
      <c r="T374" s="376">
        <v>105.88773356999999</v>
      </c>
      <c r="U374" s="377">
        <v>15.276588619</v>
      </c>
      <c r="V374" s="376">
        <v>79.289448391999997</v>
      </c>
      <c r="W374" s="377">
        <v>18.055441934000001</v>
      </c>
      <c r="X374" s="376">
        <v>5145.4030174</v>
      </c>
      <c r="Y374" s="377">
        <v>1149.0296312999999</v>
      </c>
      <c r="Z374" s="376">
        <v>2.5635953463000001</v>
      </c>
      <c r="AA374" s="377">
        <v>1.1882277622999999</v>
      </c>
      <c r="AB374" s="376">
        <v>211.15976405000001</v>
      </c>
      <c r="AC374" s="377">
        <v>331.61629476000002</v>
      </c>
      <c r="AD374" s="376">
        <v>45.634535571999997</v>
      </c>
      <c r="AE374" s="377">
        <v>1.6776295607</v>
      </c>
      <c r="AF374" s="338">
        <v>7820.5044343</v>
      </c>
      <c r="AG374" s="378">
        <v>964.08468402999995</v>
      </c>
      <c r="AH374" s="338">
        <v>351.84589614999999</v>
      </c>
      <c r="AI374" s="378">
        <v>519.47068544000001</v>
      </c>
      <c r="AJ374" s="338">
        <v>11.951367790999999</v>
      </c>
      <c r="AK374" s="379">
        <v>14.962787216000001</v>
      </c>
      <c r="AL374" s="472">
        <v>118</v>
      </c>
    </row>
    <row r="375" spans="1:38" x14ac:dyDescent="0.2">
      <c r="A375" s="380" t="s">
        <v>1380</v>
      </c>
      <c r="B375" s="373" t="s">
        <v>1381</v>
      </c>
      <c r="C375" s="374">
        <v>13.036099288999999</v>
      </c>
      <c r="D375" s="73">
        <v>503</v>
      </c>
      <c r="E375" s="375">
        <v>7.64</v>
      </c>
      <c r="F375" s="376">
        <v>63686.402349999997</v>
      </c>
      <c r="G375" s="338">
        <v>53569.176382999998</v>
      </c>
      <c r="H375" s="377">
        <v>10117.225966</v>
      </c>
      <c r="I375" s="376">
        <v>1863.7502869</v>
      </c>
      <c r="J375" s="377">
        <v>135.37420204</v>
      </c>
      <c r="K375" s="376">
        <v>4224.2458882999999</v>
      </c>
      <c r="L375" s="377">
        <v>262.49275084999999</v>
      </c>
      <c r="M375" s="338">
        <v>1788.3615127</v>
      </c>
      <c r="N375" s="376">
        <v>716.54766601999995</v>
      </c>
      <c r="O375" s="377">
        <v>123.95605181000001</v>
      </c>
      <c r="P375" s="376">
        <v>607.83523333000005</v>
      </c>
      <c r="Q375" s="377">
        <v>124.22242022</v>
      </c>
      <c r="R375" s="376">
        <v>1112.1092756999999</v>
      </c>
      <c r="S375" s="377">
        <v>1161.9244269000001</v>
      </c>
      <c r="T375" s="376">
        <v>287.88428877000001</v>
      </c>
      <c r="U375" s="377">
        <v>69.066210287999994</v>
      </c>
      <c r="V375" s="376">
        <v>3457.6287345999999</v>
      </c>
      <c r="W375" s="377">
        <v>926.43253813000001</v>
      </c>
      <c r="X375" s="376">
        <v>12414.940359</v>
      </c>
      <c r="Y375" s="377">
        <v>3200.1420609000002</v>
      </c>
      <c r="Z375" s="376">
        <v>0</v>
      </c>
      <c r="AA375" s="377">
        <v>0</v>
      </c>
      <c r="AB375" s="376">
        <v>881.27536162000001</v>
      </c>
      <c r="AC375" s="377">
        <v>841.20929335999995</v>
      </c>
      <c r="AD375" s="376">
        <v>3.3817367793000002</v>
      </c>
      <c r="AE375" s="377">
        <v>0.81726202780000001</v>
      </c>
      <c r="AF375" s="338">
        <v>24890.723345999999</v>
      </c>
      <c r="AG375" s="378">
        <v>1959.5502821</v>
      </c>
      <c r="AH375" s="338">
        <v>1069.4789138000001</v>
      </c>
      <c r="AI375" s="378">
        <v>1537.3209569999999</v>
      </c>
      <c r="AJ375" s="338">
        <v>15.59141325</v>
      </c>
      <c r="AK375" s="379">
        <v>10.139876794999999</v>
      </c>
      <c r="AL375" s="472">
        <v>26</v>
      </c>
    </row>
    <row r="376" spans="1:38" x14ac:dyDescent="0.2">
      <c r="A376" s="380" t="s">
        <v>1382</v>
      </c>
      <c r="B376" s="373" t="s">
        <v>1383</v>
      </c>
      <c r="C376" s="374">
        <v>8.9878595751999999</v>
      </c>
      <c r="D376" s="73">
        <v>492</v>
      </c>
      <c r="E376" s="375">
        <v>19.77</v>
      </c>
      <c r="F376" s="376">
        <v>43909.180844000002</v>
      </c>
      <c r="G376" s="338">
        <v>33402.717605999998</v>
      </c>
      <c r="H376" s="377">
        <v>10506.463238</v>
      </c>
      <c r="I376" s="376">
        <v>4563.7560079000004</v>
      </c>
      <c r="J376" s="377">
        <v>196.53908597</v>
      </c>
      <c r="K376" s="376">
        <v>8326.3982125999992</v>
      </c>
      <c r="L376" s="377">
        <v>517.47761504000005</v>
      </c>
      <c r="M376" s="338">
        <v>2958.3898647000001</v>
      </c>
      <c r="N376" s="376">
        <v>1466.4732497</v>
      </c>
      <c r="O376" s="377">
        <v>194.53171137000001</v>
      </c>
      <c r="P376" s="376">
        <v>621.91222316999995</v>
      </c>
      <c r="Q376" s="377">
        <v>115.35470871</v>
      </c>
      <c r="R376" s="376">
        <v>1713.2974039000001</v>
      </c>
      <c r="S376" s="377">
        <v>526.82814759999997</v>
      </c>
      <c r="T376" s="376">
        <v>1287.9450704999999</v>
      </c>
      <c r="U376" s="377">
        <v>109.16669842</v>
      </c>
      <c r="V376" s="376">
        <v>1883.3658356999999</v>
      </c>
      <c r="W376" s="377">
        <v>488.51481100000001</v>
      </c>
      <c r="X376" s="376">
        <v>6829.4552566000002</v>
      </c>
      <c r="Y376" s="377">
        <v>1423.1537119</v>
      </c>
      <c r="Z376" s="376">
        <v>9.6242347866000006</v>
      </c>
      <c r="AA376" s="377">
        <v>3.7808741301</v>
      </c>
      <c r="AB376" s="376">
        <v>1636.8716396</v>
      </c>
      <c r="AC376" s="377">
        <v>1851.6008091000001</v>
      </c>
      <c r="AD376" s="376">
        <v>52.102029326999997</v>
      </c>
      <c r="AE376" s="377">
        <v>12.778916337</v>
      </c>
      <c r="AF376" s="338">
        <v>521.67376197999999</v>
      </c>
      <c r="AG376" s="378">
        <v>3165.7428359999999</v>
      </c>
      <c r="AH376" s="338">
        <v>1802.7410057</v>
      </c>
      <c r="AI376" s="378">
        <v>1517.8596153000001</v>
      </c>
      <c r="AJ376" s="338">
        <v>64.274433861999995</v>
      </c>
      <c r="AK376" s="379">
        <v>47.571073519999999</v>
      </c>
      <c r="AL376" s="472">
        <v>80</v>
      </c>
    </row>
    <row r="377" spans="1:38" x14ac:dyDescent="0.2">
      <c r="A377" s="380" t="s">
        <v>1384</v>
      </c>
      <c r="B377" s="373" t="s">
        <v>2173</v>
      </c>
      <c r="C377" s="374">
        <v>7.4896892039000003</v>
      </c>
      <c r="D377" s="73">
        <v>2214</v>
      </c>
      <c r="E377" s="375">
        <v>15.21</v>
      </c>
      <c r="F377" s="376">
        <v>36590.037368999998</v>
      </c>
      <c r="G377" s="338">
        <v>28353.386198</v>
      </c>
      <c r="H377" s="377">
        <v>8236.6511704999994</v>
      </c>
      <c r="I377" s="376">
        <v>3242.0667091</v>
      </c>
      <c r="J377" s="377">
        <v>140.14550700999999</v>
      </c>
      <c r="K377" s="376">
        <v>6490.1193955999997</v>
      </c>
      <c r="L377" s="377">
        <v>371.72970648</v>
      </c>
      <c r="M377" s="338">
        <v>2053.169785</v>
      </c>
      <c r="N377" s="376">
        <v>1145.2185649</v>
      </c>
      <c r="O377" s="377">
        <v>120.89814749999999</v>
      </c>
      <c r="P377" s="376">
        <v>785.14310677000003</v>
      </c>
      <c r="Q377" s="377">
        <v>129.34886329</v>
      </c>
      <c r="R377" s="376">
        <v>1206.9911540999999</v>
      </c>
      <c r="S377" s="377">
        <v>421.49470413</v>
      </c>
      <c r="T377" s="376">
        <v>728.07954899000003</v>
      </c>
      <c r="U377" s="377">
        <v>66.224156983</v>
      </c>
      <c r="V377" s="376">
        <v>1801.4887002</v>
      </c>
      <c r="W377" s="377">
        <v>421.57014822999997</v>
      </c>
      <c r="X377" s="376">
        <v>6151.5899554999996</v>
      </c>
      <c r="Y377" s="377">
        <v>1275.3488933000001</v>
      </c>
      <c r="Z377" s="376">
        <v>55.286403837999998</v>
      </c>
      <c r="AA377" s="377">
        <v>15.953426964</v>
      </c>
      <c r="AB377" s="376">
        <v>937.42773006000004</v>
      </c>
      <c r="AC377" s="377">
        <v>1334.2444826000001</v>
      </c>
      <c r="AD377" s="376">
        <v>45.502509688000004</v>
      </c>
      <c r="AE377" s="377">
        <v>7.7442618237999996</v>
      </c>
      <c r="AF377" s="338">
        <v>2397.7335668000001</v>
      </c>
      <c r="AG377" s="378">
        <v>2561.8068709999998</v>
      </c>
      <c r="AH377" s="338">
        <v>1304.1788266000001</v>
      </c>
      <c r="AI377" s="378">
        <v>1237.3564676999999</v>
      </c>
      <c r="AJ377" s="338">
        <v>97.208709833</v>
      </c>
      <c r="AK377" s="379">
        <v>44.967064624000002</v>
      </c>
      <c r="AL377" s="472">
        <v>105</v>
      </c>
    </row>
    <row r="378" spans="1:38" x14ac:dyDescent="0.2">
      <c r="A378" s="380" t="s">
        <v>1385</v>
      </c>
      <c r="B378" s="373" t="s">
        <v>2174</v>
      </c>
      <c r="C378" s="374">
        <v>4.5343460509</v>
      </c>
      <c r="D378" s="73">
        <v>4795</v>
      </c>
      <c r="E378" s="375">
        <v>8.92</v>
      </c>
      <c r="F378" s="376">
        <v>22152.039548000001</v>
      </c>
      <c r="G378" s="338">
        <v>17185.133206999999</v>
      </c>
      <c r="H378" s="377">
        <v>4966.9063405999996</v>
      </c>
      <c r="I378" s="376">
        <v>1947.4686076</v>
      </c>
      <c r="J378" s="377">
        <v>83.903541360000006</v>
      </c>
      <c r="K378" s="376">
        <v>3811.2697477000002</v>
      </c>
      <c r="L378" s="377">
        <v>227.40586658000001</v>
      </c>
      <c r="M378" s="338">
        <v>1246.3399978</v>
      </c>
      <c r="N378" s="376">
        <v>591.61655544999996</v>
      </c>
      <c r="O378" s="377">
        <v>60.463474472999998</v>
      </c>
      <c r="P378" s="376">
        <v>393.63476193000002</v>
      </c>
      <c r="Q378" s="377">
        <v>61.737719409</v>
      </c>
      <c r="R378" s="376">
        <v>737.11787268</v>
      </c>
      <c r="S378" s="377">
        <v>259.54818869000002</v>
      </c>
      <c r="T378" s="376">
        <v>340.90305949999998</v>
      </c>
      <c r="U378" s="377">
        <v>35.330790886000003</v>
      </c>
      <c r="V378" s="376">
        <v>449.91064520999998</v>
      </c>
      <c r="W378" s="377">
        <v>104.5625342</v>
      </c>
      <c r="X378" s="376">
        <v>4477.1218522999998</v>
      </c>
      <c r="Y378" s="377">
        <v>980.51123672000006</v>
      </c>
      <c r="Z378" s="376">
        <v>30.231583296</v>
      </c>
      <c r="AA378" s="377">
        <v>10.937587476999999</v>
      </c>
      <c r="AB378" s="376">
        <v>526.52584209999998</v>
      </c>
      <c r="AC378" s="377">
        <v>786.93266303999997</v>
      </c>
      <c r="AD378" s="376">
        <v>13.639143893</v>
      </c>
      <c r="AE378" s="377">
        <v>3.0335775554</v>
      </c>
      <c r="AF378" s="338">
        <v>1837.772892</v>
      </c>
      <c r="AG378" s="378">
        <v>1552.8654613000001</v>
      </c>
      <c r="AH378" s="338">
        <v>771.09181752999996</v>
      </c>
      <c r="AI378" s="378">
        <v>704.97808396999994</v>
      </c>
      <c r="AJ378" s="338">
        <v>79.068838158000005</v>
      </c>
      <c r="AK378" s="379">
        <v>26.115605007999999</v>
      </c>
      <c r="AL378" s="472">
        <v>118</v>
      </c>
    </row>
    <row r="379" spans="1:38" x14ac:dyDescent="0.2">
      <c r="A379" s="380" t="s">
        <v>1386</v>
      </c>
      <c r="B379" s="373" t="s">
        <v>2175</v>
      </c>
      <c r="C379" s="374">
        <v>3.1421273342</v>
      </c>
      <c r="D379" s="73">
        <v>7594</v>
      </c>
      <c r="E379" s="375">
        <v>5.77</v>
      </c>
      <c r="F379" s="376">
        <v>15350.511009</v>
      </c>
      <c r="G379" s="338">
        <v>11878.407714999999</v>
      </c>
      <c r="H379" s="377">
        <v>3472.1032939000002</v>
      </c>
      <c r="I379" s="376">
        <v>1360.9862774999999</v>
      </c>
      <c r="J379" s="377">
        <v>56.084632607000003</v>
      </c>
      <c r="K379" s="376">
        <v>2446.4113785999998</v>
      </c>
      <c r="L379" s="377">
        <v>150.60252258</v>
      </c>
      <c r="M379" s="338">
        <v>822.40496556000005</v>
      </c>
      <c r="N379" s="376">
        <v>260.29074358999998</v>
      </c>
      <c r="O379" s="377">
        <v>33.930044860999999</v>
      </c>
      <c r="P379" s="376">
        <v>271.29601538999998</v>
      </c>
      <c r="Q379" s="377">
        <v>41.621432917</v>
      </c>
      <c r="R379" s="376">
        <v>474.55387709000001</v>
      </c>
      <c r="S379" s="377">
        <v>176.01849967000001</v>
      </c>
      <c r="T379" s="376">
        <v>173.67172395</v>
      </c>
      <c r="U379" s="377">
        <v>21.450297011</v>
      </c>
      <c r="V379" s="376">
        <v>123.95596119</v>
      </c>
      <c r="W379" s="377">
        <v>29.957604645</v>
      </c>
      <c r="X379" s="376">
        <v>3647.0068603999998</v>
      </c>
      <c r="Y379" s="377">
        <v>824.09865712999999</v>
      </c>
      <c r="Z379" s="376">
        <v>17.885521204</v>
      </c>
      <c r="AA379" s="377">
        <v>7.4553740401999997</v>
      </c>
      <c r="AB379" s="376">
        <v>342.12043914999998</v>
      </c>
      <c r="AC379" s="377">
        <v>537.48299124000005</v>
      </c>
      <c r="AD379" s="376">
        <v>9.3162437053999998</v>
      </c>
      <c r="AE379" s="377">
        <v>1.4522168627000001</v>
      </c>
      <c r="AF379" s="338">
        <v>1370.4422067999999</v>
      </c>
      <c r="AG379" s="378">
        <v>1070.0870047000001</v>
      </c>
      <c r="AH379" s="338">
        <v>497.25651124000001</v>
      </c>
      <c r="AI379" s="378">
        <v>499.39373755999998</v>
      </c>
      <c r="AJ379" s="338">
        <v>66.491545266000003</v>
      </c>
      <c r="AK379" s="379">
        <v>16.785722416999999</v>
      </c>
      <c r="AL379" s="472">
        <v>122</v>
      </c>
    </row>
    <row r="380" spans="1:38" x14ac:dyDescent="0.2">
      <c r="A380" s="380" t="s">
        <v>1387</v>
      </c>
      <c r="B380" s="373" t="s">
        <v>1388</v>
      </c>
      <c r="C380" s="374">
        <v>13.719779874</v>
      </c>
      <c r="D380" s="73">
        <v>484</v>
      </c>
      <c r="E380" s="375">
        <v>19.12</v>
      </c>
      <c r="F380" s="376">
        <v>67026.447239000001</v>
      </c>
      <c r="G380" s="338">
        <v>54385.718798000002</v>
      </c>
      <c r="H380" s="377">
        <v>12640.728442</v>
      </c>
      <c r="I380" s="376">
        <v>4276.7898175</v>
      </c>
      <c r="J380" s="377">
        <v>191.22655247</v>
      </c>
      <c r="K380" s="376">
        <v>8601.7978953000002</v>
      </c>
      <c r="L380" s="377">
        <v>483.63332195999999</v>
      </c>
      <c r="M380" s="338">
        <v>2593.1037409999999</v>
      </c>
      <c r="N380" s="376">
        <v>1539.3276943999999</v>
      </c>
      <c r="O380" s="377">
        <v>157.60385672999999</v>
      </c>
      <c r="P380" s="376">
        <v>1454.1378385999999</v>
      </c>
      <c r="Q380" s="377">
        <v>233.22454895999999</v>
      </c>
      <c r="R380" s="376">
        <v>1667.7331799000001</v>
      </c>
      <c r="S380" s="377">
        <v>638.39207675</v>
      </c>
      <c r="T380" s="376">
        <v>1305.6816719999999</v>
      </c>
      <c r="U380" s="377">
        <v>96.222015757999998</v>
      </c>
      <c r="V380" s="376">
        <v>3368.7448140000001</v>
      </c>
      <c r="W380" s="377">
        <v>723.18613392999998</v>
      </c>
      <c r="X380" s="376">
        <v>11923.389823</v>
      </c>
      <c r="Y380" s="377">
        <v>2432.5973107999998</v>
      </c>
      <c r="Z380" s="376">
        <v>28.685035450000001</v>
      </c>
      <c r="AA380" s="377">
        <v>8.3407763615999997</v>
      </c>
      <c r="AB380" s="376">
        <v>1471.1488572999999</v>
      </c>
      <c r="AC380" s="377">
        <v>1759.4671105</v>
      </c>
      <c r="AD380" s="376">
        <v>40.1569857</v>
      </c>
      <c r="AE380" s="377">
        <v>7.2142698740000002</v>
      </c>
      <c r="AF380" s="338">
        <v>13414.739412999999</v>
      </c>
      <c r="AG380" s="378">
        <v>4177.6702015999999</v>
      </c>
      <c r="AH380" s="338">
        <v>1997.1064974999999</v>
      </c>
      <c r="AI380" s="378">
        <v>2277.8797485</v>
      </c>
      <c r="AJ380" s="338">
        <v>106.72016604</v>
      </c>
      <c r="AK380" s="379">
        <v>50.525884157</v>
      </c>
      <c r="AL380" s="472">
        <v>34</v>
      </c>
    </row>
    <row r="381" spans="1:38" x14ac:dyDescent="0.2">
      <c r="A381" s="380" t="s">
        <v>1389</v>
      </c>
      <c r="B381" s="373" t="s">
        <v>1390</v>
      </c>
      <c r="C381" s="374">
        <v>7.5334898970999999</v>
      </c>
      <c r="D381" s="73">
        <v>1076</v>
      </c>
      <c r="E381" s="375">
        <v>8.0299999999999994</v>
      </c>
      <c r="F381" s="376">
        <v>36804.020748000003</v>
      </c>
      <c r="G381" s="338">
        <v>30488.217789999999</v>
      </c>
      <c r="H381" s="377">
        <v>6315.8029575999999</v>
      </c>
      <c r="I381" s="376">
        <v>2082.1911881000001</v>
      </c>
      <c r="J381" s="377">
        <v>88.304902143999996</v>
      </c>
      <c r="K381" s="376">
        <v>3671.4670381999999</v>
      </c>
      <c r="L381" s="377">
        <v>217.31203651999999</v>
      </c>
      <c r="M381" s="338">
        <v>1163.6774175</v>
      </c>
      <c r="N381" s="376">
        <v>403.84252879000002</v>
      </c>
      <c r="O381" s="377">
        <v>61.363126201</v>
      </c>
      <c r="P381" s="376">
        <v>600.21319602000005</v>
      </c>
      <c r="Q381" s="377">
        <v>99.373275093999993</v>
      </c>
      <c r="R381" s="376">
        <v>680.73523611999997</v>
      </c>
      <c r="S381" s="377">
        <v>356.12181155000002</v>
      </c>
      <c r="T381" s="376">
        <v>259.46656862999998</v>
      </c>
      <c r="U381" s="377">
        <v>22.037058059</v>
      </c>
      <c r="V381" s="376">
        <v>807.02442597000004</v>
      </c>
      <c r="W381" s="377">
        <v>177.15924362999999</v>
      </c>
      <c r="X381" s="376">
        <v>8346.0298595000004</v>
      </c>
      <c r="Y381" s="377">
        <v>1771.9868216</v>
      </c>
      <c r="Z381" s="376">
        <v>5.8787008364000002</v>
      </c>
      <c r="AA381" s="377">
        <v>1.6097709108</v>
      </c>
      <c r="AB381" s="376">
        <v>1012.0193698</v>
      </c>
      <c r="AC381" s="377">
        <v>837.79040452000004</v>
      </c>
      <c r="AD381" s="376">
        <v>35.153785538000001</v>
      </c>
      <c r="AE381" s="377">
        <v>7.3198204526000001</v>
      </c>
      <c r="AF381" s="338">
        <v>9912.0541369000002</v>
      </c>
      <c r="AG381" s="378">
        <v>2132.3121670999999</v>
      </c>
      <c r="AH381" s="338">
        <v>862.57384280999997</v>
      </c>
      <c r="AI381" s="378">
        <v>1092.9149955</v>
      </c>
      <c r="AJ381" s="338">
        <v>73.840169150999998</v>
      </c>
      <c r="AK381" s="379">
        <v>22.247850489000001</v>
      </c>
      <c r="AL381" s="472">
        <v>46</v>
      </c>
    </row>
    <row r="382" spans="1:38" x14ac:dyDescent="0.2">
      <c r="A382" s="380" t="s">
        <v>1391</v>
      </c>
      <c r="B382" s="373" t="s">
        <v>1392</v>
      </c>
      <c r="C382" s="374">
        <v>5.1921756506000003</v>
      </c>
      <c r="D382" s="73">
        <v>2281</v>
      </c>
      <c r="E382" s="375">
        <v>4.1399999999999997</v>
      </c>
      <c r="F382" s="376">
        <v>25365.792345999998</v>
      </c>
      <c r="G382" s="338">
        <v>21535.016372999999</v>
      </c>
      <c r="H382" s="377">
        <v>3830.7759726999998</v>
      </c>
      <c r="I382" s="376">
        <v>1429.8372542</v>
      </c>
      <c r="J382" s="377">
        <v>52.408551357</v>
      </c>
      <c r="K382" s="376">
        <v>1885.1129762</v>
      </c>
      <c r="L382" s="377">
        <v>114.70997860999999</v>
      </c>
      <c r="M382" s="338">
        <v>666.99498611000001</v>
      </c>
      <c r="N382" s="376">
        <v>137.36706444999999</v>
      </c>
      <c r="O382" s="377">
        <v>21.170512715000001</v>
      </c>
      <c r="P382" s="376">
        <v>361.54066652</v>
      </c>
      <c r="Q382" s="377">
        <v>61.528480416000001</v>
      </c>
      <c r="R382" s="376">
        <v>368.81684696000002</v>
      </c>
      <c r="S382" s="377">
        <v>215.73735145000001</v>
      </c>
      <c r="T382" s="376">
        <v>135.88905754000001</v>
      </c>
      <c r="U382" s="377">
        <v>12.703689721</v>
      </c>
      <c r="V382" s="376">
        <v>311.65410394000003</v>
      </c>
      <c r="W382" s="377">
        <v>71.651902445999994</v>
      </c>
      <c r="X382" s="376">
        <v>6163.5972158000004</v>
      </c>
      <c r="Y382" s="377">
        <v>1308.3080915999999</v>
      </c>
      <c r="Z382" s="376">
        <v>4.4628820693</v>
      </c>
      <c r="AA382" s="377">
        <v>1.6629294169</v>
      </c>
      <c r="AB382" s="376">
        <v>1245.7568157000001</v>
      </c>
      <c r="AC382" s="377">
        <v>452.63953042000003</v>
      </c>
      <c r="AD382" s="376">
        <v>16.32677078</v>
      </c>
      <c r="AE382" s="377">
        <v>3.9522887084999998</v>
      </c>
      <c r="AF382" s="338">
        <v>7843.4110283999999</v>
      </c>
      <c r="AG382" s="378">
        <v>1321.1861405</v>
      </c>
      <c r="AH382" s="338">
        <v>462.14797814000002</v>
      </c>
      <c r="AI382" s="378">
        <v>638.41915925000001</v>
      </c>
      <c r="AJ382" s="338">
        <v>40.799220038999998</v>
      </c>
      <c r="AK382" s="379">
        <v>15.998872402</v>
      </c>
      <c r="AL382" s="472">
        <v>45</v>
      </c>
    </row>
    <row r="383" spans="1:38" x14ac:dyDescent="0.2">
      <c r="A383" s="380" t="s">
        <v>1393</v>
      </c>
      <c r="B383" s="373" t="s">
        <v>2176</v>
      </c>
      <c r="C383" s="374">
        <v>5.6054931722000001</v>
      </c>
      <c r="D383" s="73">
        <v>766</v>
      </c>
      <c r="E383" s="375">
        <v>9.16</v>
      </c>
      <c r="F383" s="376">
        <v>27385.008784000001</v>
      </c>
      <c r="G383" s="338">
        <v>21108.525339</v>
      </c>
      <c r="H383" s="377">
        <v>6276.4834455</v>
      </c>
      <c r="I383" s="376">
        <v>2305.0355574</v>
      </c>
      <c r="J383" s="377">
        <v>103.60029369999999</v>
      </c>
      <c r="K383" s="376">
        <v>4189.4941219000002</v>
      </c>
      <c r="L383" s="377">
        <v>253.06002584999999</v>
      </c>
      <c r="M383" s="338">
        <v>1289.4414638000001</v>
      </c>
      <c r="N383" s="376">
        <v>475.65898496</v>
      </c>
      <c r="O383" s="377">
        <v>75.452322663000004</v>
      </c>
      <c r="P383" s="376">
        <v>601.69690530000003</v>
      </c>
      <c r="Q383" s="377">
        <v>100.6336658</v>
      </c>
      <c r="R383" s="376">
        <v>818.69160047000003</v>
      </c>
      <c r="S383" s="377">
        <v>252.70096414</v>
      </c>
      <c r="T383" s="376">
        <v>423.99073306999998</v>
      </c>
      <c r="U383" s="377">
        <v>35.170584030999997</v>
      </c>
      <c r="V383" s="376">
        <v>1482.2295806</v>
      </c>
      <c r="W383" s="377">
        <v>371.42258070999998</v>
      </c>
      <c r="X383" s="376">
        <v>5726.7140722000004</v>
      </c>
      <c r="Y383" s="377">
        <v>1223.7764744999999</v>
      </c>
      <c r="Z383" s="376">
        <v>23.244848564000002</v>
      </c>
      <c r="AA383" s="377">
        <v>6.1303184072999999</v>
      </c>
      <c r="AB383" s="376">
        <v>897.66185661999998</v>
      </c>
      <c r="AC383" s="377">
        <v>974.48666777999995</v>
      </c>
      <c r="AD383" s="376">
        <v>33.708435704999999</v>
      </c>
      <c r="AE383" s="377">
        <v>8.1122008629</v>
      </c>
      <c r="AF383" s="338">
        <v>1608.1590904</v>
      </c>
      <c r="AG383" s="378">
        <v>1960.4070462</v>
      </c>
      <c r="AH383" s="338">
        <v>967.41840089000004</v>
      </c>
      <c r="AI383" s="378">
        <v>1085.8382707000001</v>
      </c>
      <c r="AJ383" s="338">
        <v>68.928465153000005</v>
      </c>
      <c r="AK383" s="379">
        <v>22.143251996</v>
      </c>
      <c r="AL383" s="472">
        <v>57</v>
      </c>
    </row>
    <row r="384" spans="1:38" x14ac:dyDescent="0.2">
      <c r="A384" s="380" t="s">
        <v>1394</v>
      </c>
      <c r="B384" s="373" t="s">
        <v>2177</v>
      </c>
      <c r="C384" s="374">
        <v>2.5376450044999999</v>
      </c>
      <c r="D384" s="73">
        <v>3948</v>
      </c>
      <c r="E384" s="375">
        <v>2.91</v>
      </c>
      <c r="F384" s="376">
        <v>12397.380321000001</v>
      </c>
      <c r="G384" s="338">
        <v>9813.8783447000005</v>
      </c>
      <c r="H384" s="377">
        <v>2583.5019757999999</v>
      </c>
      <c r="I384" s="376">
        <v>1083.7545382999999</v>
      </c>
      <c r="J384" s="377">
        <v>39.417946899999997</v>
      </c>
      <c r="K384" s="376">
        <v>1347.1352133</v>
      </c>
      <c r="L384" s="377">
        <v>83.570168042999995</v>
      </c>
      <c r="M384" s="338">
        <v>517.10477031000005</v>
      </c>
      <c r="N384" s="376">
        <v>86.188023705000006</v>
      </c>
      <c r="O384" s="377">
        <v>15.203815912</v>
      </c>
      <c r="P384" s="376">
        <v>200.80264797000001</v>
      </c>
      <c r="Q384" s="377">
        <v>31.702118146</v>
      </c>
      <c r="R384" s="376">
        <v>230.37832607999999</v>
      </c>
      <c r="S384" s="377">
        <v>80.515056255999994</v>
      </c>
      <c r="T384" s="376">
        <v>103.99416785</v>
      </c>
      <c r="U384" s="377">
        <v>11.819519340999999</v>
      </c>
      <c r="V384" s="376">
        <v>42.693289202000003</v>
      </c>
      <c r="W384" s="377">
        <v>10.172004078000001</v>
      </c>
      <c r="X384" s="376">
        <v>4141.2206853999996</v>
      </c>
      <c r="Y384" s="377">
        <v>872.24063561000003</v>
      </c>
      <c r="Z384" s="376">
        <v>5.4683026097000003</v>
      </c>
      <c r="AA384" s="377">
        <v>1.765036445</v>
      </c>
      <c r="AB384" s="376">
        <v>525.80313317000002</v>
      </c>
      <c r="AC384" s="377">
        <v>339.53217252000002</v>
      </c>
      <c r="AD384" s="376">
        <v>13.067194421</v>
      </c>
      <c r="AE384" s="377">
        <v>3.0049118203999998</v>
      </c>
      <c r="AF384" s="338">
        <v>983.37567234000005</v>
      </c>
      <c r="AG384" s="378">
        <v>835.28893348999998</v>
      </c>
      <c r="AH384" s="338">
        <v>315.12119674000002</v>
      </c>
      <c r="AI384" s="378">
        <v>446.14998724999998</v>
      </c>
      <c r="AJ384" s="338">
        <v>21.591974886999999</v>
      </c>
      <c r="AK384" s="379">
        <v>9.2988783893000004</v>
      </c>
      <c r="AL384" s="472">
        <v>62</v>
      </c>
    </row>
    <row r="385" spans="1:38" x14ac:dyDescent="0.2">
      <c r="A385" s="380" t="s">
        <v>1395</v>
      </c>
      <c r="B385" s="373" t="s">
        <v>2178</v>
      </c>
      <c r="C385" s="374">
        <v>5.8962860547</v>
      </c>
      <c r="D385" s="73">
        <v>157</v>
      </c>
      <c r="E385" s="375">
        <v>4.32</v>
      </c>
      <c r="F385" s="376">
        <v>28805.644828</v>
      </c>
      <c r="G385" s="338">
        <v>23878.812537000002</v>
      </c>
      <c r="H385" s="377">
        <v>4926.8322908</v>
      </c>
      <c r="I385" s="376">
        <v>1089.1483601</v>
      </c>
      <c r="J385" s="377">
        <v>67.740644916999997</v>
      </c>
      <c r="K385" s="376">
        <v>2217.5498229999998</v>
      </c>
      <c r="L385" s="377">
        <v>170.27355652</v>
      </c>
      <c r="M385" s="338">
        <v>832.94737264000003</v>
      </c>
      <c r="N385" s="376">
        <v>123.47282456000001</v>
      </c>
      <c r="O385" s="377">
        <v>17.310913547999998</v>
      </c>
      <c r="P385" s="376">
        <v>315.70287056000001</v>
      </c>
      <c r="Q385" s="377">
        <v>57.068831445999997</v>
      </c>
      <c r="R385" s="376">
        <v>531.05562204</v>
      </c>
      <c r="S385" s="377">
        <v>893.03807003999998</v>
      </c>
      <c r="T385" s="376">
        <v>193.60072772999999</v>
      </c>
      <c r="U385" s="377">
        <v>36.446143561</v>
      </c>
      <c r="V385" s="376">
        <v>0</v>
      </c>
      <c r="W385" s="377">
        <v>0</v>
      </c>
      <c r="X385" s="376">
        <v>6709.3982761999996</v>
      </c>
      <c r="Y385" s="377">
        <v>1517.4331254000001</v>
      </c>
      <c r="Z385" s="376">
        <v>0.72837324839999995</v>
      </c>
      <c r="AA385" s="377">
        <v>0.47231974519999997</v>
      </c>
      <c r="AB385" s="376">
        <v>462.50478155000002</v>
      </c>
      <c r="AC385" s="377">
        <v>520.09775719000004</v>
      </c>
      <c r="AD385" s="376">
        <v>0</v>
      </c>
      <c r="AE385" s="377">
        <v>0</v>
      </c>
      <c r="AF385" s="338">
        <v>10779.569571</v>
      </c>
      <c r="AG385" s="378">
        <v>957.71742117999997</v>
      </c>
      <c r="AH385" s="338">
        <v>504.17087764000001</v>
      </c>
      <c r="AI385" s="378">
        <v>782.07989421000002</v>
      </c>
      <c r="AJ385" s="338">
        <v>17.617337414000001</v>
      </c>
      <c r="AK385" s="379">
        <v>8.4993326879000008</v>
      </c>
      <c r="AL385" s="472">
        <v>46</v>
      </c>
    </row>
    <row r="386" spans="1:38" x14ac:dyDescent="0.2">
      <c r="A386" s="380" t="s">
        <v>1396</v>
      </c>
      <c r="B386" s="373" t="s">
        <v>2179</v>
      </c>
      <c r="C386" s="374">
        <v>8.4846819353999994</v>
      </c>
      <c r="D386" s="73">
        <v>1438</v>
      </c>
      <c r="E386" s="375">
        <v>22.96</v>
      </c>
      <c r="F386" s="376">
        <v>41450.962867000002</v>
      </c>
      <c r="G386" s="338">
        <v>31253.189610000001</v>
      </c>
      <c r="H386" s="377">
        <v>10197.773257999999</v>
      </c>
      <c r="I386" s="376">
        <v>4809.3523729999997</v>
      </c>
      <c r="J386" s="377">
        <v>199.62458529</v>
      </c>
      <c r="K386" s="376">
        <v>8489.9541685000004</v>
      </c>
      <c r="L386" s="377">
        <v>529.59695653000006</v>
      </c>
      <c r="M386" s="338">
        <v>3055.7262937</v>
      </c>
      <c r="N386" s="376">
        <v>1402.6762495</v>
      </c>
      <c r="O386" s="377">
        <v>171.74300793</v>
      </c>
      <c r="P386" s="376">
        <v>928.38108807000003</v>
      </c>
      <c r="Q386" s="377">
        <v>151.90913735999999</v>
      </c>
      <c r="R386" s="376">
        <v>1116.1101438999999</v>
      </c>
      <c r="S386" s="377">
        <v>368.57979902</v>
      </c>
      <c r="T386" s="376">
        <v>2115.5507892999999</v>
      </c>
      <c r="U386" s="377">
        <v>188.93858835</v>
      </c>
      <c r="V386" s="376">
        <v>1569.7941934999999</v>
      </c>
      <c r="W386" s="377">
        <v>354.71826838999999</v>
      </c>
      <c r="X386" s="376">
        <v>4446.5017991000004</v>
      </c>
      <c r="Y386" s="377">
        <v>953.01437153999996</v>
      </c>
      <c r="Z386" s="376">
        <v>31.804397937000001</v>
      </c>
      <c r="AA386" s="377">
        <v>11.039014619</v>
      </c>
      <c r="AB386" s="376">
        <v>1626.9723011999999</v>
      </c>
      <c r="AC386" s="377">
        <v>1979.6228579000001</v>
      </c>
      <c r="AD386" s="376">
        <v>68.520959891999993</v>
      </c>
      <c r="AE386" s="377">
        <v>11.404322271</v>
      </c>
      <c r="AF386" s="338">
        <v>430.70347627000001</v>
      </c>
      <c r="AG386" s="378">
        <v>2988.1954329</v>
      </c>
      <c r="AH386" s="338">
        <v>1897.1974522999999</v>
      </c>
      <c r="AI386" s="378">
        <v>1430.2054060999999</v>
      </c>
      <c r="AJ386" s="338">
        <v>76.818185776999997</v>
      </c>
      <c r="AK386" s="379">
        <v>46.307247169</v>
      </c>
      <c r="AL386" s="472">
        <v>117</v>
      </c>
    </row>
    <row r="387" spans="1:38" x14ac:dyDescent="0.2">
      <c r="A387" s="380" t="s">
        <v>1397</v>
      </c>
      <c r="B387" s="373" t="s">
        <v>2180</v>
      </c>
      <c r="C387" s="374">
        <v>4.8226221688999997</v>
      </c>
      <c r="D387" s="73">
        <v>1802</v>
      </c>
      <c r="E387" s="375">
        <v>14.08</v>
      </c>
      <c r="F387" s="376">
        <v>23560.380219999999</v>
      </c>
      <c r="G387" s="338">
        <v>17715.891718999999</v>
      </c>
      <c r="H387" s="377">
        <v>5844.4885015999998</v>
      </c>
      <c r="I387" s="376">
        <v>3038.8551317000001</v>
      </c>
      <c r="J387" s="377">
        <v>120.44526028</v>
      </c>
      <c r="K387" s="376">
        <v>5005.8299539</v>
      </c>
      <c r="L387" s="377">
        <v>315.67234821</v>
      </c>
      <c r="M387" s="338">
        <v>1801.3729003000001</v>
      </c>
      <c r="N387" s="376">
        <v>487.16912278000001</v>
      </c>
      <c r="O387" s="377">
        <v>78.804759231000006</v>
      </c>
      <c r="P387" s="376">
        <v>481.42869103999999</v>
      </c>
      <c r="Q387" s="377">
        <v>81.424452635999998</v>
      </c>
      <c r="R387" s="376">
        <v>475.98662161999999</v>
      </c>
      <c r="S387" s="377">
        <v>169.20798238</v>
      </c>
      <c r="T387" s="376">
        <v>1164.6645473000001</v>
      </c>
      <c r="U387" s="377">
        <v>101.39633911999999</v>
      </c>
      <c r="V387" s="376">
        <v>79.686474239000006</v>
      </c>
      <c r="W387" s="377">
        <v>19.870423048999999</v>
      </c>
      <c r="X387" s="376">
        <v>3254.7176313999998</v>
      </c>
      <c r="Y387" s="377">
        <v>715.00490109999998</v>
      </c>
      <c r="Z387" s="376">
        <v>25.251118081000001</v>
      </c>
      <c r="AA387" s="377">
        <v>9.6426477890999998</v>
      </c>
      <c r="AB387" s="376">
        <v>1031.7048331000001</v>
      </c>
      <c r="AC387" s="377">
        <v>1174.2400043</v>
      </c>
      <c r="AD387" s="376">
        <v>29.326361742</v>
      </c>
      <c r="AE387" s="377">
        <v>6.1894133796000004</v>
      </c>
      <c r="AF387" s="338">
        <v>230.27121464000001</v>
      </c>
      <c r="AG387" s="378">
        <v>1713.1518546</v>
      </c>
      <c r="AH387" s="338">
        <v>1029.4607438999999</v>
      </c>
      <c r="AI387" s="378">
        <v>828.74297824999996</v>
      </c>
      <c r="AJ387" s="338">
        <v>64.375520735999999</v>
      </c>
      <c r="AK387" s="379">
        <v>26.485989826000001</v>
      </c>
      <c r="AL387" s="472">
        <v>133</v>
      </c>
    </row>
    <row r="388" spans="1:38" x14ac:dyDescent="0.2">
      <c r="A388" s="380" t="s">
        <v>1398</v>
      </c>
      <c r="B388" s="373" t="s">
        <v>2181</v>
      </c>
      <c r="C388" s="374">
        <v>2.3032134264000002</v>
      </c>
      <c r="D388" s="73">
        <v>4719</v>
      </c>
      <c r="E388" s="375">
        <v>5.73</v>
      </c>
      <c r="F388" s="376">
        <v>11252.091114000001</v>
      </c>
      <c r="G388" s="338">
        <v>8542.7299633999992</v>
      </c>
      <c r="H388" s="377">
        <v>2709.3611509000002</v>
      </c>
      <c r="I388" s="376">
        <v>1280.6730826</v>
      </c>
      <c r="J388" s="377">
        <v>51.323984011</v>
      </c>
      <c r="K388" s="376">
        <v>2041.9347161000001</v>
      </c>
      <c r="L388" s="377">
        <v>134.92041459999999</v>
      </c>
      <c r="M388" s="338">
        <v>746.20911321999995</v>
      </c>
      <c r="N388" s="376">
        <v>197.83341748000001</v>
      </c>
      <c r="O388" s="377">
        <v>33.818027094000001</v>
      </c>
      <c r="P388" s="376">
        <v>176.44217727</v>
      </c>
      <c r="Q388" s="377">
        <v>29.879196586999999</v>
      </c>
      <c r="R388" s="376">
        <v>189.04941170000001</v>
      </c>
      <c r="S388" s="377">
        <v>75.347805944000001</v>
      </c>
      <c r="T388" s="376">
        <v>386.26968133000003</v>
      </c>
      <c r="U388" s="377">
        <v>39.453042732</v>
      </c>
      <c r="V388" s="376">
        <v>34.331692476000001</v>
      </c>
      <c r="W388" s="377">
        <v>11.726962287999999</v>
      </c>
      <c r="X388" s="376">
        <v>2485.5802638</v>
      </c>
      <c r="Y388" s="377">
        <v>549.40654257999995</v>
      </c>
      <c r="Z388" s="376">
        <v>10.634654886</v>
      </c>
      <c r="AA388" s="377">
        <v>4.2062608599000004</v>
      </c>
      <c r="AB388" s="376">
        <v>370.3009801</v>
      </c>
      <c r="AC388" s="377">
        <v>466.74912165000001</v>
      </c>
      <c r="AD388" s="376">
        <v>16.974336059999999</v>
      </c>
      <c r="AE388" s="377">
        <v>2.2810804566999998</v>
      </c>
      <c r="AF388" s="338">
        <v>245.82204084</v>
      </c>
      <c r="AG388" s="378">
        <v>842.99094635999995</v>
      </c>
      <c r="AH388" s="338">
        <v>414.64290603000001</v>
      </c>
      <c r="AI388" s="378">
        <v>382.42936510999999</v>
      </c>
      <c r="AJ388" s="338">
        <v>18.679872768999999</v>
      </c>
      <c r="AK388" s="379">
        <v>12.180017353</v>
      </c>
      <c r="AL388" s="472">
        <v>174</v>
      </c>
    </row>
    <row r="389" spans="1:38" x14ac:dyDescent="0.2">
      <c r="A389" s="380" t="s">
        <v>1399</v>
      </c>
      <c r="B389" s="373" t="s">
        <v>2182</v>
      </c>
      <c r="C389" s="374">
        <v>5.6470928807999998</v>
      </c>
      <c r="D389" s="73">
        <v>2336</v>
      </c>
      <c r="E389" s="375">
        <v>10.77</v>
      </c>
      <c r="F389" s="376">
        <v>27588.239498999999</v>
      </c>
      <c r="G389" s="338">
        <v>21329.338491999999</v>
      </c>
      <c r="H389" s="377">
        <v>6258.9010072000001</v>
      </c>
      <c r="I389" s="376">
        <v>2436.7635667999998</v>
      </c>
      <c r="J389" s="377">
        <v>114.36679701</v>
      </c>
      <c r="K389" s="376">
        <v>4465.5441008999996</v>
      </c>
      <c r="L389" s="377">
        <v>278.41886779999999</v>
      </c>
      <c r="M389" s="338">
        <v>1517.4655431000001</v>
      </c>
      <c r="N389" s="376">
        <v>409.41267585000003</v>
      </c>
      <c r="O389" s="377">
        <v>51.335758196999997</v>
      </c>
      <c r="P389" s="376">
        <v>480.19117068999998</v>
      </c>
      <c r="Q389" s="377">
        <v>81.964259024</v>
      </c>
      <c r="R389" s="376">
        <v>773.26304739</v>
      </c>
      <c r="S389" s="377">
        <v>290.54471219999999</v>
      </c>
      <c r="T389" s="376">
        <v>385.66402033000003</v>
      </c>
      <c r="U389" s="377">
        <v>41.734572561999997</v>
      </c>
      <c r="V389" s="376">
        <v>637.87685147000002</v>
      </c>
      <c r="W389" s="377">
        <v>149.95750082000001</v>
      </c>
      <c r="X389" s="376">
        <v>6133.2027957</v>
      </c>
      <c r="Y389" s="377">
        <v>1312.9448408999999</v>
      </c>
      <c r="Z389" s="376">
        <v>26.512618437</v>
      </c>
      <c r="AA389" s="377">
        <v>9.4233844387999994</v>
      </c>
      <c r="AB389" s="376">
        <v>631.08016367000005</v>
      </c>
      <c r="AC389" s="377">
        <v>988.64703462</v>
      </c>
      <c r="AD389" s="376">
        <v>16.350212095</v>
      </c>
      <c r="AE389" s="377">
        <v>3.5596341874999999</v>
      </c>
      <c r="AF389" s="338">
        <v>2403.0493286000001</v>
      </c>
      <c r="AG389" s="378">
        <v>1927.6791555</v>
      </c>
      <c r="AH389" s="338">
        <v>961.43221715000004</v>
      </c>
      <c r="AI389" s="378">
        <v>922.79669328</v>
      </c>
      <c r="AJ389" s="338">
        <v>103.34049149000001</v>
      </c>
      <c r="AK389" s="379">
        <v>33.717485093999997</v>
      </c>
      <c r="AL389" s="472">
        <v>112</v>
      </c>
    </row>
    <row r="390" spans="1:38" x14ac:dyDescent="0.2">
      <c r="A390" s="380" t="s">
        <v>1400</v>
      </c>
      <c r="B390" s="373" t="s">
        <v>2183</v>
      </c>
      <c r="C390" s="374">
        <v>3.0884736885000001</v>
      </c>
      <c r="D390" s="73">
        <v>5207</v>
      </c>
      <c r="E390" s="375">
        <v>4.83</v>
      </c>
      <c r="F390" s="376">
        <v>15088.392134</v>
      </c>
      <c r="G390" s="338">
        <v>11775.955845</v>
      </c>
      <c r="H390" s="377">
        <v>3312.4362888999999</v>
      </c>
      <c r="I390" s="376">
        <v>1179.7502006</v>
      </c>
      <c r="J390" s="377">
        <v>50.375130224999999</v>
      </c>
      <c r="K390" s="376">
        <v>1974.584108</v>
      </c>
      <c r="L390" s="377">
        <v>129.80467396</v>
      </c>
      <c r="M390" s="338">
        <v>719.05184265000003</v>
      </c>
      <c r="N390" s="376">
        <v>108.274552</v>
      </c>
      <c r="O390" s="377">
        <v>13.509872537</v>
      </c>
      <c r="P390" s="376">
        <v>236.42981177999999</v>
      </c>
      <c r="Q390" s="377">
        <v>37.351482965999999</v>
      </c>
      <c r="R390" s="376">
        <v>353.09179476999998</v>
      </c>
      <c r="S390" s="377">
        <v>142.71319735</v>
      </c>
      <c r="T390" s="376">
        <v>164.10414531999999</v>
      </c>
      <c r="U390" s="377">
        <v>19.488648017999999</v>
      </c>
      <c r="V390" s="376">
        <v>42.059694813</v>
      </c>
      <c r="W390" s="377">
        <v>9.9186887231000007</v>
      </c>
      <c r="X390" s="376">
        <v>4418.9309702999999</v>
      </c>
      <c r="Y390" s="377">
        <v>978.41159130999995</v>
      </c>
      <c r="Z390" s="376">
        <v>16.787152555999999</v>
      </c>
      <c r="AA390" s="377">
        <v>7.6318953680000003</v>
      </c>
      <c r="AB390" s="376">
        <v>291.76878993999998</v>
      </c>
      <c r="AC390" s="377">
        <v>466.90476931000001</v>
      </c>
      <c r="AD390" s="376">
        <v>16.175919699000001</v>
      </c>
      <c r="AE390" s="377">
        <v>2.8131590415000001</v>
      </c>
      <c r="AF390" s="338">
        <v>1658.3747639000001</v>
      </c>
      <c r="AG390" s="378">
        <v>1057.3910082</v>
      </c>
      <c r="AH390" s="338">
        <v>456.06028739999999</v>
      </c>
      <c r="AI390" s="378">
        <v>493.22245432</v>
      </c>
      <c r="AJ390" s="338">
        <v>27.355176047</v>
      </c>
      <c r="AK390" s="379">
        <v>16.056353206000001</v>
      </c>
      <c r="AL390" s="472">
        <v>134</v>
      </c>
    </row>
    <row r="391" spans="1:38" x14ac:dyDescent="0.2">
      <c r="A391" s="380" t="s">
        <v>1401</v>
      </c>
      <c r="B391" s="373" t="s">
        <v>2184</v>
      </c>
      <c r="C391" s="374">
        <v>2.0090167753000001</v>
      </c>
      <c r="D391" s="73">
        <v>12810</v>
      </c>
      <c r="E391" s="375">
        <v>2.34</v>
      </c>
      <c r="F391" s="376">
        <v>9814.8263406000005</v>
      </c>
      <c r="G391" s="338">
        <v>7726.8888341000002</v>
      </c>
      <c r="H391" s="377">
        <v>2087.9375064999999</v>
      </c>
      <c r="I391" s="376">
        <v>681.15695865999999</v>
      </c>
      <c r="J391" s="377">
        <v>27.066786153999999</v>
      </c>
      <c r="K391" s="376">
        <v>975.94860731000006</v>
      </c>
      <c r="L391" s="377">
        <v>68.970641173000004</v>
      </c>
      <c r="M391" s="338">
        <v>384.31033067999999</v>
      </c>
      <c r="N391" s="376">
        <v>60.238371559000001</v>
      </c>
      <c r="O391" s="377">
        <v>4.9601097983000004</v>
      </c>
      <c r="P391" s="376">
        <v>150.33351959000001</v>
      </c>
      <c r="Q391" s="377">
        <v>22.490833600999999</v>
      </c>
      <c r="R391" s="376">
        <v>158.11669587</v>
      </c>
      <c r="S391" s="377">
        <v>74.708257759000006</v>
      </c>
      <c r="T391" s="376">
        <v>82.958840748</v>
      </c>
      <c r="U391" s="377">
        <v>10.874420939</v>
      </c>
      <c r="V391" s="376">
        <v>7.9686663176000003</v>
      </c>
      <c r="W391" s="377">
        <v>2.0266446172000001</v>
      </c>
      <c r="X391" s="376">
        <v>3529.4375709999999</v>
      </c>
      <c r="Y391" s="377">
        <v>788.06660748000002</v>
      </c>
      <c r="Z391" s="376">
        <v>8.7672038881999992</v>
      </c>
      <c r="AA391" s="377">
        <v>3.6089627818999999</v>
      </c>
      <c r="AB391" s="376">
        <v>148.18775915000001</v>
      </c>
      <c r="AC391" s="377">
        <v>247.94699671999999</v>
      </c>
      <c r="AD391" s="376">
        <v>8.8230327289999995</v>
      </c>
      <c r="AE391" s="377">
        <v>1.2656426314</v>
      </c>
      <c r="AF391" s="338">
        <v>1098.4937825</v>
      </c>
      <c r="AG391" s="378">
        <v>669.08307568999999</v>
      </c>
      <c r="AH391" s="338">
        <v>257.62927812999999</v>
      </c>
      <c r="AI391" s="378">
        <v>320.28508577000002</v>
      </c>
      <c r="AJ391" s="338">
        <v>11.736477421</v>
      </c>
      <c r="AK391" s="379">
        <v>9.3651799356000005</v>
      </c>
      <c r="AL391" s="472">
        <v>162</v>
      </c>
    </row>
    <row r="392" spans="1:38" x14ac:dyDescent="0.2">
      <c r="A392" s="380" t="s">
        <v>1402</v>
      </c>
      <c r="B392" s="373" t="s">
        <v>1403</v>
      </c>
      <c r="C392" s="374">
        <v>5.2447677873999998</v>
      </c>
      <c r="D392" s="73">
        <v>480</v>
      </c>
      <c r="E392" s="375">
        <v>5.14</v>
      </c>
      <c r="F392" s="376">
        <v>25622.725337</v>
      </c>
      <c r="G392" s="338">
        <v>20060.910728999999</v>
      </c>
      <c r="H392" s="377">
        <v>5561.8146081000004</v>
      </c>
      <c r="I392" s="376">
        <v>1728.2933059</v>
      </c>
      <c r="J392" s="377">
        <v>80.831141177000006</v>
      </c>
      <c r="K392" s="376">
        <v>2636.6909621</v>
      </c>
      <c r="L392" s="377">
        <v>183.11477790000001</v>
      </c>
      <c r="M392" s="338">
        <v>892.55992084000002</v>
      </c>
      <c r="N392" s="376">
        <v>495.45296395000003</v>
      </c>
      <c r="O392" s="377">
        <v>120.97050052</v>
      </c>
      <c r="P392" s="376">
        <v>247.63653146999999</v>
      </c>
      <c r="Q392" s="377">
        <v>48.885587862999998</v>
      </c>
      <c r="R392" s="376">
        <v>321.63763094000001</v>
      </c>
      <c r="S392" s="377">
        <v>118.84849328999999</v>
      </c>
      <c r="T392" s="376">
        <v>186.36223507</v>
      </c>
      <c r="U392" s="377">
        <v>16.683995873000001</v>
      </c>
      <c r="V392" s="376">
        <v>1604.1571188999999</v>
      </c>
      <c r="W392" s="377">
        <v>370.38952</v>
      </c>
      <c r="X392" s="376">
        <v>7944.0014632000002</v>
      </c>
      <c r="Y392" s="377">
        <v>1874.6175313000001</v>
      </c>
      <c r="Z392" s="376">
        <v>0.29387708330000001</v>
      </c>
      <c r="AA392" s="377">
        <v>0.13782395829999999</v>
      </c>
      <c r="AB392" s="376">
        <v>476.30309395</v>
      </c>
      <c r="AC392" s="377">
        <v>700.67950271999996</v>
      </c>
      <c r="AD392" s="376">
        <v>6.6837223333000004</v>
      </c>
      <c r="AE392" s="377">
        <v>1.3850551250000001</v>
      </c>
      <c r="AF392" s="338">
        <v>2636.7548382999998</v>
      </c>
      <c r="AG392" s="378">
        <v>1461.9717513999999</v>
      </c>
      <c r="AH392" s="338">
        <v>631.50575356000002</v>
      </c>
      <c r="AI392" s="378">
        <v>808.91905566000003</v>
      </c>
      <c r="AJ392" s="338">
        <v>18.546193945999999</v>
      </c>
      <c r="AK392" s="379">
        <v>8.4109887000000008</v>
      </c>
      <c r="AL392" s="472">
        <v>35</v>
      </c>
    </row>
    <row r="393" spans="1:38" x14ac:dyDescent="0.2">
      <c r="A393" s="380" t="s">
        <v>1404</v>
      </c>
      <c r="B393" s="373" t="s">
        <v>2185</v>
      </c>
      <c r="C393" s="374">
        <v>1.8590112782999999</v>
      </c>
      <c r="D393" s="73">
        <v>7112</v>
      </c>
      <c r="E393" s="375">
        <v>1.26</v>
      </c>
      <c r="F393" s="376">
        <v>9081.9912937999998</v>
      </c>
      <c r="G393" s="338">
        <v>7135.6556332</v>
      </c>
      <c r="H393" s="377">
        <v>1946.3356604999999</v>
      </c>
      <c r="I393" s="376">
        <v>647.32270601000005</v>
      </c>
      <c r="J393" s="377">
        <v>21.808039533999999</v>
      </c>
      <c r="K393" s="376">
        <v>595.48084929000004</v>
      </c>
      <c r="L393" s="377">
        <v>55.381331084999999</v>
      </c>
      <c r="M393" s="338">
        <v>262.73502456</v>
      </c>
      <c r="N393" s="376">
        <v>19.460810246000001</v>
      </c>
      <c r="O393" s="377">
        <v>4.0469628735000001</v>
      </c>
      <c r="P393" s="376">
        <v>22.030575891000002</v>
      </c>
      <c r="Q393" s="377">
        <v>3.9802599643000001</v>
      </c>
      <c r="R393" s="376">
        <v>99.024559762999999</v>
      </c>
      <c r="S393" s="377">
        <v>63.668237619000003</v>
      </c>
      <c r="T393" s="376">
        <v>56.126289409999998</v>
      </c>
      <c r="U393" s="377">
        <v>9.0003813868000009</v>
      </c>
      <c r="V393" s="376">
        <v>33.831409874999999</v>
      </c>
      <c r="W393" s="377">
        <v>11.163070331</v>
      </c>
      <c r="X393" s="376">
        <v>3799.298311</v>
      </c>
      <c r="Y393" s="377">
        <v>852.12388008000005</v>
      </c>
      <c r="Z393" s="376">
        <v>0.7174602645</v>
      </c>
      <c r="AA393" s="377">
        <v>0.2613264079</v>
      </c>
      <c r="AB393" s="376">
        <v>143.43673326000001</v>
      </c>
      <c r="AC393" s="377">
        <v>192.82635058</v>
      </c>
      <c r="AD393" s="376">
        <v>18.249070118999999</v>
      </c>
      <c r="AE393" s="377">
        <v>0.84388560430000004</v>
      </c>
      <c r="AF393" s="338">
        <v>1027.9141562</v>
      </c>
      <c r="AG393" s="378">
        <v>583.58895685000005</v>
      </c>
      <c r="AH393" s="338">
        <v>225.36500602999999</v>
      </c>
      <c r="AI393" s="378">
        <v>319.74264961</v>
      </c>
      <c r="AJ393" s="338">
        <v>2.3015362550999998</v>
      </c>
      <c r="AK393" s="379">
        <v>10.261463692</v>
      </c>
      <c r="AL393" s="472">
        <v>159</v>
      </c>
    </row>
    <row r="394" spans="1:38" x14ac:dyDescent="0.2">
      <c r="A394" s="380" t="s">
        <v>1405</v>
      </c>
      <c r="B394" s="373" t="s">
        <v>1406</v>
      </c>
      <c r="C394" s="374">
        <v>3.7660366192999999</v>
      </c>
      <c r="D394" s="73">
        <v>253</v>
      </c>
      <c r="E394" s="375">
        <v>4.08</v>
      </c>
      <c r="F394" s="376">
        <v>18398.549910999998</v>
      </c>
      <c r="G394" s="338">
        <v>14400.692685</v>
      </c>
      <c r="H394" s="377">
        <v>3997.8572258999998</v>
      </c>
      <c r="I394" s="376">
        <v>1408.0670448999999</v>
      </c>
      <c r="J394" s="377">
        <v>52.494726303999997</v>
      </c>
      <c r="K394" s="376">
        <v>1892.1462836999999</v>
      </c>
      <c r="L394" s="377">
        <v>116.20063841</v>
      </c>
      <c r="M394" s="338">
        <v>699.84834003000003</v>
      </c>
      <c r="N394" s="376">
        <v>239.16773893999999</v>
      </c>
      <c r="O394" s="377">
        <v>42.713444074999998</v>
      </c>
      <c r="P394" s="376">
        <v>180.15017915000001</v>
      </c>
      <c r="Q394" s="377">
        <v>35.890534561000003</v>
      </c>
      <c r="R394" s="376">
        <v>302.35875779999998</v>
      </c>
      <c r="S394" s="377">
        <v>111.47469574</v>
      </c>
      <c r="T394" s="376">
        <v>173.66236194000001</v>
      </c>
      <c r="U394" s="377">
        <v>19.536338083</v>
      </c>
      <c r="V394" s="376">
        <v>1047.8279419999999</v>
      </c>
      <c r="W394" s="377">
        <v>258.47113125999999</v>
      </c>
      <c r="X394" s="376">
        <v>5836.5878862</v>
      </c>
      <c r="Y394" s="377">
        <v>1371.8444881</v>
      </c>
      <c r="Z394" s="376">
        <v>20.534417391000002</v>
      </c>
      <c r="AA394" s="377">
        <v>5.6701205534000003</v>
      </c>
      <c r="AB394" s="376">
        <v>275.82905285999999</v>
      </c>
      <c r="AC394" s="377">
        <v>463.21943116</v>
      </c>
      <c r="AD394" s="376">
        <v>13.878543244999999</v>
      </c>
      <c r="AE394" s="377">
        <v>2.5254627787000001</v>
      </c>
      <c r="AF394" s="338">
        <v>1553.3323378</v>
      </c>
      <c r="AG394" s="378">
        <v>1161.2303067</v>
      </c>
      <c r="AH394" s="338">
        <v>475.44231126</v>
      </c>
      <c r="AI394" s="378">
        <v>596.99775852000005</v>
      </c>
      <c r="AJ394" s="338">
        <v>31.932193050999999</v>
      </c>
      <c r="AK394" s="379">
        <v>9.5154442015999994</v>
      </c>
      <c r="AL394" s="472">
        <v>53</v>
      </c>
    </row>
    <row r="395" spans="1:38" x14ac:dyDescent="0.2">
      <c r="A395" s="380" t="s">
        <v>1407</v>
      </c>
      <c r="B395" s="373" t="s">
        <v>1408</v>
      </c>
      <c r="C395" s="374">
        <v>1.8538239704999999</v>
      </c>
      <c r="D395" s="73">
        <v>510</v>
      </c>
      <c r="E395" s="375">
        <v>1.58</v>
      </c>
      <c r="F395" s="376">
        <v>9056.6492823999997</v>
      </c>
      <c r="G395" s="338">
        <v>7057.6691410000003</v>
      </c>
      <c r="H395" s="377">
        <v>1998.9801414000001</v>
      </c>
      <c r="I395" s="376">
        <v>594.20554070000003</v>
      </c>
      <c r="J395" s="377">
        <v>21.853714158999999</v>
      </c>
      <c r="K395" s="376">
        <v>765.36673474999998</v>
      </c>
      <c r="L395" s="377">
        <v>55.408549149000002</v>
      </c>
      <c r="M395" s="338">
        <v>332.91193686000003</v>
      </c>
      <c r="N395" s="376">
        <v>16.610982065000002</v>
      </c>
      <c r="O395" s="377">
        <v>3.6578192940999998</v>
      </c>
      <c r="P395" s="376">
        <v>169.50863211000001</v>
      </c>
      <c r="Q395" s="377">
        <v>30.932494682000002</v>
      </c>
      <c r="R395" s="376">
        <v>52.939178560999999</v>
      </c>
      <c r="S395" s="377">
        <v>36.890281352999999</v>
      </c>
      <c r="T395" s="376">
        <v>65.346647981999993</v>
      </c>
      <c r="U395" s="377">
        <v>8.3019407646999994</v>
      </c>
      <c r="V395" s="376">
        <v>35.132781125000001</v>
      </c>
      <c r="W395" s="377">
        <v>7.9438478470999998</v>
      </c>
      <c r="X395" s="376">
        <v>3630.9359528</v>
      </c>
      <c r="Y395" s="377">
        <v>817.86578568000004</v>
      </c>
      <c r="Z395" s="376">
        <v>12.582670392000001</v>
      </c>
      <c r="AA395" s="377">
        <v>4.5776243137000003</v>
      </c>
      <c r="AB395" s="376">
        <v>102.57513876</v>
      </c>
      <c r="AC395" s="377">
        <v>210.71418826999999</v>
      </c>
      <c r="AD395" s="376">
        <v>8.1875684882000002</v>
      </c>
      <c r="AE395" s="377">
        <v>1.7783335588</v>
      </c>
      <c r="AF395" s="338">
        <v>829.31999504999999</v>
      </c>
      <c r="AG395" s="378">
        <v>636.17683586999999</v>
      </c>
      <c r="AH395" s="338">
        <v>259.33161755999998</v>
      </c>
      <c r="AI395" s="378">
        <v>336.44536875</v>
      </c>
      <c r="AJ395" s="338">
        <v>2.9358435314000002</v>
      </c>
      <c r="AK395" s="379">
        <v>6.2112780333000002</v>
      </c>
      <c r="AL395" s="472">
        <v>67</v>
      </c>
    </row>
    <row r="396" spans="1:38" x14ac:dyDescent="0.2">
      <c r="A396" s="380" t="s">
        <v>1409</v>
      </c>
      <c r="B396" s="373" t="s">
        <v>2186</v>
      </c>
      <c r="C396" s="374">
        <v>1.8901357942999999</v>
      </c>
      <c r="D396" s="73">
        <v>2019</v>
      </c>
      <c r="E396" s="375">
        <v>3.25</v>
      </c>
      <c r="F396" s="376">
        <v>9234.0466288000007</v>
      </c>
      <c r="G396" s="338">
        <v>7017.4984471999996</v>
      </c>
      <c r="H396" s="377">
        <v>2216.5481817</v>
      </c>
      <c r="I396" s="376">
        <v>816.87126665999995</v>
      </c>
      <c r="J396" s="377">
        <v>34.617838226000003</v>
      </c>
      <c r="K396" s="376">
        <v>1230.604517</v>
      </c>
      <c r="L396" s="377">
        <v>82.358952529000007</v>
      </c>
      <c r="M396" s="338">
        <v>483.77103039000002</v>
      </c>
      <c r="N396" s="376">
        <v>199.83786873</v>
      </c>
      <c r="O396" s="377">
        <v>16.585402917</v>
      </c>
      <c r="P396" s="376">
        <v>107.77730630000001</v>
      </c>
      <c r="Q396" s="377">
        <v>17.462526354000001</v>
      </c>
      <c r="R396" s="376">
        <v>237.24070072000001</v>
      </c>
      <c r="S396" s="377">
        <v>81.829417978999999</v>
      </c>
      <c r="T396" s="376">
        <v>91.801006978999993</v>
      </c>
      <c r="U396" s="377">
        <v>12.813193989</v>
      </c>
      <c r="V396" s="376">
        <v>51.751739499000003</v>
      </c>
      <c r="W396" s="377">
        <v>13.870531465999999</v>
      </c>
      <c r="X396" s="376">
        <v>2976.9322302</v>
      </c>
      <c r="Y396" s="377">
        <v>687.25263233999999</v>
      </c>
      <c r="Z396" s="376">
        <v>13.682805256</v>
      </c>
      <c r="AA396" s="377">
        <v>6.3717294606000001</v>
      </c>
      <c r="AB396" s="376">
        <v>164.18362506</v>
      </c>
      <c r="AC396" s="377">
        <v>310.47155473999999</v>
      </c>
      <c r="AD396" s="376">
        <v>4.4623185700999999</v>
      </c>
      <c r="AE396" s="377">
        <v>0.88778143880000004</v>
      </c>
      <c r="AF396" s="338">
        <v>257.99838244</v>
      </c>
      <c r="AG396" s="378">
        <v>693.35428185000001</v>
      </c>
      <c r="AH396" s="338">
        <v>269.71375681000001</v>
      </c>
      <c r="AI396" s="378">
        <v>334.78201454999999</v>
      </c>
      <c r="AJ396" s="338">
        <v>24.235516104999999</v>
      </c>
      <c r="AK396" s="379">
        <v>10.524700249</v>
      </c>
      <c r="AL396" s="472">
        <v>152</v>
      </c>
    </row>
    <row r="397" spans="1:38" x14ac:dyDescent="0.2">
      <c r="A397" s="380" t="s">
        <v>1410</v>
      </c>
      <c r="B397" s="373" t="s">
        <v>2187</v>
      </c>
      <c r="C397" s="374">
        <v>0.85995740899999995</v>
      </c>
      <c r="D397" s="73">
        <v>10077</v>
      </c>
      <c r="E397" s="375">
        <v>1.06</v>
      </c>
      <c r="F397" s="376">
        <v>4201.2255613999996</v>
      </c>
      <c r="G397" s="338">
        <v>3187.5941511000001</v>
      </c>
      <c r="H397" s="377">
        <v>1013.6314103</v>
      </c>
      <c r="I397" s="376">
        <v>399.50438227000001</v>
      </c>
      <c r="J397" s="377">
        <v>12.380564612000001</v>
      </c>
      <c r="K397" s="376">
        <v>200.52420812</v>
      </c>
      <c r="L397" s="377">
        <v>20.365134486999999</v>
      </c>
      <c r="M397" s="338">
        <v>120.38274413000001</v>
      </c>
      <c r="N397" s="376">
        <v>7.6725499684000003</v>
      </c>
      <c r="O397" s="377">
        <v>1.5793362815</v>
      </c>
      <c r="P397" s="376">
        <v>6.4803447188999996</v>
      </c>
      <c r="Q397" s="377">
        <v>1.0977617577000001</v>
      </c>
      <c r="R397" s="376">
        <v>36.233704938000002</v>
      </c>
      <c r="S397" s="377">
        <v>17.248044233000002</v>
      </c>
      <c r="T397" s="376">
        <v>22.199102532000001</v>
      </c>
      <c r="U397" s="377">
        <v>4.3842148530999996</v>
      </c>
      <c r="V397" s="376">
        <v>1.8831675016</v>
      </c>
      <c r="W397" s="377">
        <v>0.76910626390000003</v>
      </c>
      <c r="X397" s="376">
        <v>1978.1101558</v>
      </c>
      <c r="Y397" s="377">
        <v>509.19205446000001</v>
      </c>
      <c r="Z397" s="376">
        <v>0.17117606430000001</v>
      </c>
      <c r="AA397" s="377">
        <v>4.0715728899999998E-2</v>
      </c>
      <c r="AB397" s="376">
        <v>51.252897857999997</v>
      </c>
      <c r="AC397" s="377">
        <v>93.291001455</v>
      </c>
      <c r="AD397" s="376">
        <v>3.0068652486</v>
      </c>
      <c r="AE397" s="377">
        <v>0.30222559989999997</v>
      </c>
      <c r="AF397" s="338">
        <v>147.69791294999999</v>
      </c>
      <c r="AG397" s="378">
        <v>291.78033612000002</v>
      </c>
      <c r="AH397" s="338">
        <v>114.32343385</v>
      </c>
      <c r="AI397" s="378">
        <v>154.68294359000001</v>
      </c>
      <c r="AJ397" s="338">
        <v>0.87556210840000004</v>
      </c>
      <c r="AK397" s="379">
        <v>3.7939138876</v>
      </c>
      <c r="AL397" s="472">
        <v>180</v>
      </c>
    </row>
    <row r="398" spans="1:38" x14ac:dyDescent="0.2">
      <c r="A398" s="380" t="s">
        <v>1411</v>
      </c>
      <c r="B398" s="373" t="s">
        <v>2188</v>
      </c>
      <c r="C398" s="374">
        <v>2.8704779351999998</v>
      </c>
      <c r="D398" s="73">
        <v>2461</v>
      </c>
      <c r="E398" s="375">
        <v>3.92</v>
      </c>
      <c r="F398" s="376">
        <v>14023.398309</v>
      </c>
      <c r="G398" s="338">
        <v>10994.007561</v>
      </c>
      <c r="H398" s="377">
        <v>3029.3907471000002</v>
      </c>
      <c r="I398" s="376">
        <v>1009.8441358</v>
      </c>
      <c r="J398" s="377">
        <v>43.862171058999998</v>
      </c>
      <c r="K398" s="376">
        <v>1596.7382653</v>
      </c>
      <c r="L398" s="377">
        <v>105.85457436</v>
      </c>
      <c r="M398" s="338">
        <v>590.16494631</v>
      </c>
      <c r="N398" s="376">
        <v>109.02974109</v>
      </c>
      <c r="O398" s="377">
        <v>16.167415291000001</v>
      </c>
      <c r="P398" s="376">
        <v>258.30715765000002</v>
      </c>
      <c r="Q398" s="377">
        <v>42.247693710999997</v>
      </c>
      <c r="R398" s="376">
        <v>261.48793056</v>
      </c>
      <c r="S398" s="377">
        <v>120.54208860999999</v>
      </c>
      <c r="T398" s="376">
        <v>119.1592313</v>
      </c>
      <c r="U398" s="377">
        <v>15.133552536</v>
      </c>
      <c r="V398" s="376">
        <v>148.33799733999999</v>
      </c>
      <c r="W398" s="377">
        <v>36.200876151999999</v>
      </c>
      <c r="X398" s="376">
        <v>4265.9255426</v>
      </c>
      <c r="Y398" s="377">
        <v>956.55159046000006</v>
      </c>
      <c r="Z398" s="376">
        <v>17.648287913000001</v>
      </c>
      <c r="AA398" s="377">
        <v>7.2337696485</v>
      </c>
      <c r="AB398" s="376">
        <v>204.56884540999999</v>
      </c>
      <c r="AC398" s="377">
        <v>394.38364983999998</v>
      </c>
      <c r="AD398" s="376">
        <v>10.615034451</v>
      </c>
      <c r="AE398" s="377">
        <v>2.7149163615999998</v>
      </c>
      <c r="AF398" s="338">
        <v>1837.1588147</v>
      </c>
      <c r="AG398" s="378">
        <v>941.39063452000005</v>
      </c>
      <c r="AH398" s="338">
        <v>396.52566972</v>
      </c>
      <c r="AI398" s="378">
        <v>482.29965198999997</v>
      </c>
      <c r="AJ398" s="338">
        <v>17.888253966000001</v>
      </c>
      <c r="AK398" s="379">
        <v>15.415869967000001</v>
      </c>
      <c r="AL398" s="472">
        <v>118</v>
      </c>
    </row>
    <row r="399" spans="1:38" x14ac:dyDescent="0.2">
      <c r="A399" s="380" t="s">
        <v>1412</v>
      </c>
      <c r="B399" s="373" t="s">
        <v>2189</v>
      </c>
      <c r="C399" s="374">
        <v>1.7003439615</v>
      </c>
      <c r="D399" s="73">
        <v>11324</v>
      </c>
      <c r="E399" s="375">
        <v>1.51</v>
      </c>
      <c r="F399" s="376">
        <v>8306.8398964000007</v>
      </c>
      <c r="G399" s="338">
        <v>6662.4561765999997</v>
      </c>
      <c r="H399" s="377">
        <v>1644.3837198000001</v>
      </c>
      <c r="I399" s="376">
        <v>464.88741479999999</v>
      </c>
      <c r="J399" s="377">
        <v>17.507141180000001</v>
      </c>
      <c r="K399" s="376">
        <v>605.89676954000004</v>
      </c>
      <c r="L399" s="377">
        <v>44.375454214000001</v>
      </c>
      <c r="M399" s="338">
        <v>256.09482197</v>
      </c>
      <c r="N399" s="376">
        <v>12.028217894000001</v>
      </c>
      <c r="O399" s="377">
        <v>2.3856518743000001</v>
      </c>
      <c r="P399" s="376">
        <v>141.85288926000001</v>
      </c>
      <c r="Q399" s="377">
        <v>20.086991340000001</v>
      </c>
      <c r="R399" s="376">
        <v>56.766711434999998</v>
      </c>
      <c r="S399" s="377">
        <v>52.194538928</v>
      </c>
      <c r="T399" s="376">
        <v>43.480945108</v>
      </c>
      <c r="U399" s="377">
        <v>6.9148909330999997</v>
      </c>
      <c r="V399" s="376">
        <v>2.7576417180999999</v>
      </c>
      <c r="W399" s="377">
        <v>0.78276933250000003</v>
      </c>
      <c r="X399" s="376">
        <v>3143.8402583000002</v>
      </c>
      <c r="Y399" s="377">
        <v>710.57912513999997</v>
      </c>
      <c r="Z399" s="376">
        <v>9.4038517880000008</v>
      </c>
      <c r="AA399" s="377">
        <v>4.2311239540000001</v>
      </c>
      <c r="AB399" s="376">
        <v>86.076783558000002</v>
      </c>
      <c r="AC399" s="377">
        <v>161.50524494999999</v>
      </c>
      <c r="AD399" s="376">
        <v>9.1356726542000004</v>
      </c>
      <c r="AE399" s="377">
        <v>2.0514059376999998</v>
      </c>
      <c r="AF399" s="338">
        <v>1459.1725633999999</v>
      </c>
      <c r="AG399" s="378">
        <v>520.89081468999996</v>
      </c>
      <c r="AH399" s="338">
        <v>184.56887252000001</v>
      </c>
      <c r="AI399" s="378">
        <v>274.81939192999999</v>
      </c>
      <c r="AJ399" s="338">
        <v>4.6174243070000003</v>
      </c>
      <c r="AK399" s="379">
        <v>7.9345138080000002</v>
      </c>
      <c r="AL399" s="472">
        <v>148</v>
      </c>
    </row>
    <row r="400" spans="1:38" x14ac:dyDescent="0.2">
      <c r="A400" s="380" t="s">
        <v>1413</v>
      </c>
      <c r="B400" s="373" t="s">
        <v>2190</v>
      </c>
      <c r="C400" s="374">
        <v>3.0747647758999999</v>
      </c>
      <c r="D400" s="73">
        <v>1210</v>
      </c>
      <c r="E400" s="375">
        <v>5.63</v>
      </c>
      <c r="F400" s="376">
        <v>15021.418777999999</v>
      </c>
      <c r="G400" s="338">
        <v>11692.934018</v>
      </c>
      <c r="H400" s="377">
        <v>3328.4847601000001</v>
      </c>
      <c r="I400" s="376">
        <v>1349.2649707999999</v>
      </c>
      <c r="J400" s="377">
        <v>58.231438335999997</v>
      </c>
      <c r="K400" s="376">
        <v>2376.8261404999998</v>
      </c>
      <c r="L400" s="377">
        <v>153.88733593000001</v>
      </c>
      <c r="M400" s="338">
        <v>812.83047428999998</v>
      </c>
      <c r="N400" s="376">
        <v>134.61298471000001</v>
      </c>
      <c r="O400" s="377">
        <v>20.235117099</v>
      </c>
      <c r="P400" s="376">
        <v>263.06833244000001</v>
      </c>
      <c r="Q400" s="377">
        <v>43.015656767999999</v>
      </c>
      <c r="R400" s="376">
        <v>338.70616472</v>
      </c>
      <c r="S400" s="377">
        <v>143.68296935999999</v>
      </c>
      <c r="T400" s="376">
        <v>186.55981342000001</v>
      </c>
      <c r="U400" s="377">
        <v>20.526542364000001</v>
      </c>
      <c r="V400" s="376">
        <v>124.55239075999999</v>
      </c>
      <c r="W400" s="377">
        <v>31.657557341</v>
      </c>
      <c r="X400" s="376">
        <v>3930.3635640000002</v>
      </c>
      <c r="Y400" s="377">
        <v>865.93799751999995</v>
      </c>
      <c r="Z400" s="376">
        <v>7.9777410231000001</v>
      </c>
      <c r="AA400" s="377">
        <v>3.1909734306000002</v>
      </c>
      <c r="AB400" s="376">
        <v>280.51797218000002</v>
      </c>
      <c r="AC400" s="377">
        <v>523.92587156000002</v>
      </c>
      <c r="AD400" s="376">
        <v>7.9946615478999998</v>
      </c>
      <c r="AE400" s="377">
        <v>0.86555419170000003</v>
      </c>
      <c r="AF400" s="338">
        <v>1345.3100327</v>
      </c>
      <c r="AG400" s="378">
        <v>1048.7169263999999</v>
      </c>
      <c r="AH400" s="338">
        <v>410.85290727</v>
      </c>
      <c r="AI400" s="378">
        <v>482.3702045</v>
      </c>
      <c r="AJ400" s="338">
        <v>40.139906822</v>
      </c>
      <c r="AK400" s="379">
        <v>15.596576097</v>
      </c>
      <c r="AL400" s="472">
        <v>133</v>
      </c>
    </row>
    <row r="401" spans="1:38" x14ac:dyDescent="0.2">
      <c r="A401" s="380" t="s">
        <v>1414</v>
      </c>
      <c r="B401" s="373" t="s">
        <v>2191</v>
      </c>
      <c r="C401" s="374">
        <v>1.4549230701</v>
      </c>
      <c r="D401" s="73">
        <v>6477</v>
      </c>
      <c r="E401" s="375">
        <v>1.5</v>
      </c>
      <c r="F401" s="376">
        <v>7107.8636317</v>
      </c>
      <c r="G401" s="338">
        <v>5586.4572817999997</v>
      </c>
      <c r="H401" s="377">
        <v>1521.4063498999999</v>
      </c>
      <c r="I401" s="376">
        <v>513.35388287000001</v>
      </c>
      <c r="J401" s="377">
        <v>19.069473973000001</v>
      </c>
      <c r="K401" s="376">
        <v>614.67420030000005</v>
      </c>
      <c r="L401" s="377">
        <v>49.563561823000001</v>
      </c>
      <c r="M401" s="338">
        <v>260.02984235999998</v>
      </c>
      <c r="N401" s="376">
        <v>15.635930606000001</v>
      </c>
      <c r="O401" s="377">
        <v>2.6662265421</v>
      </c>
      <c r="P401" s="376">
        <v>76.648238989000006</v>
      </c>
      <c r="Q401" s="377">
        <v>11.281952208</v>
      </c>
      <c r="R401" s="376">
        <v>114.29942371999999</v>
      </c>
      <c r="S401" s="377">
        <v>55.946867081999997</v>
      </c>
      <c r="T401" s="376">
        <v>58.369263758999999</v>
      </c>
      <c r="U401" s="377">
        <v>8.9941767616000003</v>
      </c>
      <c r="V401" s="376">
        <v>4.1383272721999997</v>
      </c>
      <c r="W401" s="377">
        <v>1.1090264406000001</v>
      </c>
      <c r="X401" s="376">
        <v>2694.4176483000001</v>
      </c>
      <c r="Y401" s="377">
        <v>624.78564377999999</v>
      </c>
      <c r="Z401" s="376">
        <v>2.9615561239999999</v>
      </c>
      <c r="AA401" s="377">
        <v>1.1734641518</v>
      </c>
      <c r="AB401" s="376">
        <v>117.06518809000001</v>
      </c>
      <c r="AC401" s="377">
        <v>161.96677898999999</v>
      </c>
      <c r="AD401" s="376">
        <v>8.9984303551</v>
      </c>
      <c r="AE401" s="377">
        <v>0.56996357959999999</v>
      </c>
      <c r="AF401" s="338">
        <v>787.17540947999998</v>
      </c>
      <c r="AG401" s="378">
        <v>484.59012396999998</v>
      </c>
      <c r="AH401" s="338">
        <v>169.01988044999999</v>
      </c>
      <c r="AI401" s="378">
        <v>230.96078600000001</v>
      </c>
      <c r="AJ401" s="338">
        <v>11.95138086</v>
      </c>
      <c r="AK401" s="379">
        <v>6.4469829103</v>
      </c>
      <c r="AL401" s="472">
        <v>168</v>
      </c>
    </row>
    <row r="402" spans="1:38" x14ac:dyDescent="0.2">
      <c r="A402" s="380" t="s">
        <v>1415</v>
      </c>
      <c r="B402" s="373" t="s">
        <v>1416</v>
      </c>
      <c r="C402" s="374">
        <v>2.1742116507999998</v>
      </c>
      <c r="D402" s="73">
        <v>218</v>
      </c>
      <c r="E402" s="375">
        <v>3.44</v>
      </c>
      <c r="F402" s="376">
        <v>10621.867394000001</v>
      </c>
      <c r="G402" s="338">
        <v>8230.7287486000005</v>
      </c>
      <c r="H402" s="377">
        <v>2391.1386459</v>
      </c>
      <c r="I402" s="376">
        <v>847.73730724999996</v>
      </c>
      <c r="J402" s="377">
        <v>38.251615600999997</v>
      </c>
      <c r="K402" s="376">
        <v>1535.3779168999999</v>
      </c>
      <c r="L402" s="377">
        <v>102.73700703999999</v>
      </c>
      <c r="M402" s="338">
        <v>540.15450555999996</v>
      </c>
      <c r="N402" s="376">
        <v>135.52319822000001</v>
      </c>
      <c r="O402" s="377">
        <v>16.816531344000001</v>
      </c>
      <c r="P402" s="376">
        <v>184.35240920000001</v>
      </c>
      <c r="Q402" s="377">
        <v>32.814036811999998</v>
      </c>
      <c r="R402" s="376">
        <v>258.80743720999999</v>
      </c>
      <c r="S402" s="377">
        <v>122.07453411</v>
      </c>
      <c r="T402" s="376">
        <v>155.83018279000001</v>
      </c>
      <c r="U402" s="377">
        <v>17.858414578000001</v>
      </c>
      <c r="V402" s="376">
        <v>246.67852592</v>
      </c>
      <c r="W402" s="377">
        <v>62.424243826000001</v>
      </c>
      <c r="X402" s="376">
        <v>3078.4068366000001</v>
      </c>
      <c r="Y402" s="377">
        <v>651.03370188999997</v>
      </c>
      <c r="Z402" s="376">
        <v>0.20311651380000001</v>
      </c>
      <c r="AA402" s="377">
        <v>0.12798532109999999</v>
      </c>
      <c r="AB402" s="376">
        <v>192.5677365</v>
      </c>
      <c r="AC402" s="377">
        <v>326.97813939000002</v>
      </c>
      <c r="AD402" s="376">
        <v>0</v>
      </c>
      <c r="AE402" s="377">
        <v>0</v>
      </c>
      <c r="AF402" s="338">
        <v>659.76289159999999</v>
      </c>
      <c r="AG402" s="378">
        <v>717.48437125999999</v>
      </c>
      <c r="AH402" s="338">
        <v>321.74002053999999</v>
      </c>
      <c r="AI402" s="378">
        <v>352.96072253</v>
      </c>
      <c r="AJ402" s="338">
        <v>10.343370028000001</v>
      </c>
      <c r="AK402" s="379">
        <v>12.820636005000001</v>
      </c>
      <c r="AL402" s="472">
        <v>71</v>
      </c>
    </row>
    <row r="403" spans="1:38" x14ac:dyDescent="0.2">
      <c r="A403" s="380" t="s">
        <v>1417</v>
      </c>
      <c r="B403" s="373" t="s">
        <v>1418</v>
      </c>
      <c r="C403" s="374">
        <v>1.0828561903</v>
      </c>
      <c r="D403" s="73">
        <v>596</v>
      </c>
      <c r="E403" s="375">
        <v>1.1100000000000001</v>
      </c>
      <c r="F403" s="376">
        <v>5290.1725809999998</v>
      </c>
      <c r="G403" s="338">
        <v>4080.1727839999999</v>
      </c>
      <c r="H403" s="377">
        <v>1209.9997969999999</v>
      </c>
      <c r="I403" s="376">
        <v>378.78702793999997</v>
      </c>
      <c r="J403" s="377">
        <v>14.613863423</v>
      </c>
      <c r="K403" s="376">
        <v>454.21304508999998</v>
      </c>
      <c r="L403" s="377">
        <v>46.181511364000002</v>
      </c>
      <c r="M403" s="338">
        <v>221.28851838</v>
      </c>
      <c r="N403" s="376">
        <v>14.401157086</v>
      </c>
      <c r="O403" s="377">
        <v>2.1045008842000001</v>
      </c>
      <c r="P403" s="376">
        <v>61.479584340999999</v>
      </c>
      <c r="Q403" s="377">
        <v>9.6165396711</v>
      </c>
      <c r="R403" s="376">
        <v>71.720001363999998</v>
      </c>
      <c r="S403" s="377">
        <v>33.182527159000003</v>
      </c>
      <c r="T403" s="376">
        <v>26.451857436000001</v>
      </c>
      <c r="U403" s="377">
        <v>5.8604364244999996</v>
      </c>
      <c r="V403" s="376">
        <v>3.9814229362</v>
      </c>
      <c r="W403" s="377">
        <v>0.84569067109999996</v>
      </c>
      <c r="X403" s="376">
        <v>2383.5938420000002</v>
      </c>
      <c r="Y403" s="377">
        <v>543.06017164000002</v>
      </c>
      <c r="Z403" s="376">
        <v>0</v>
      </c>
      <c r="AA403" s="377">
        <v>0</v>
      </c>
      <c r="AB403" s="376">
        <v>132.77767274000001</v>
      </c>
      <c r="AC403" s="377">
        <v>120.07379109999999</v>
      </c>
      <c r="AD403" s="376">
        <v>0</v>
      </c>
      <c r="AE403" s="377">
        <v>0</v>
      </c>
      <c r="AF403" s="338">
        <v>93.717936624000004</v>
      </c>
      <c r="AG403" s="378">
        <v>322.14595061</v>
      </c>
      <c r="AH403" s="338">
        <v>134.98428745999999</v>
      </c>
      <c r="AI403" s="378">
        <v>209.41960761000001</v>
      </c>
      <c r="AJ403" s="338">
        <v>1.7218142131</v>
      </c>
      <c r="AK403" s="379">
        <v>3.9498228574000001</v>
      </c>
      <c r="AL403" s="472">
        <v>101</v>
      </c>
    </row>
    <row r="404" spans="1:38" x14ac:dyDescent="0.2">
      <c r="A404" s="380" t="s">
        <v>1419</v>
      </c>
      <c r="B404" s="373" t="s">
        <v>2192</v>
      </c>
      <c r="C404" s="374">
        <v>1.4232732041</v>
      </c>
      <c r="D404" s="73">
        <v>2115</v>
      </c>
      <c r="E404" s="375">
        <v>1.82</v>
      </c>
      <c r="F404" s="376">
        <v>6953.2417574000001</v>
      </c>
      <c r="G404" s="338">
        <v>5374.7015977000001</v>
      </c>
      <c r="H404" s="377">
        <v>1578.5401598000001</v>
      </c>
      <c r="I404" s="376">
        <v>518.73706225000001</v>
      </c>
      <c r="J404" s="377">
        <v>22.288938687000002</v>
      </c>
      <c r="K404" s="376">
        <v>645.93567026999995</v>
      </c>
      <c r="L404" s="377">
        <v>51.712497814999999</v>
      </c>
      <c r="M404" s="338">
        <v>293.10351054</v>
      </c>
      <c r="N404" s="376">
        <v>107.60126566</v>
      </c>
      <c r="O404" s="377">
        <v>23.887416651999999</v>
      </c>
      <c r="P404" s="376">
        <v>107.98362118999999</v>
      </c>
      <c r="Q404" s="377">
        <v>19.658769271000001</v>
      </c>
      <c r="R404" s="376">
        <v>100.88793455</v>
      </c>
      <c r="S404" s="377">
        <v>43.832530411</v>
      </c>
      <c r="T404" s="376">
        <v>50.698833708999999</v>
      </c>
      <c r="U404" s="377">
        <v>6.5979558988000004</v>
      </c>
      <c r="V404" s="376">
        <v>55.358125960999999</v>
      </c>
      <c r="W404" s="377">
        <v>14.770981034</v>
      </c>
      <c r="X404" s="376">
        <v>2648.1697604000001</v>
      </c>
      <c r="Y404" s="377">
        <v>593.56196046000002</v>
      </c>
      <c r="Z404" s="376">
        <v>2.3011492671</v>
      </c>
      <c r="AA404" s="377">
        <v>0.52871408980000001</v>
      </c>
      <c r="AB404" s="376">
        <v>114.20102656</v>
      </c>
      <c r="AC404" s="377">
        <v>182.56223005000001</v>
      </c>
      <c r="AD404" s="376">
        <v>9.5576643626000006</v>
      </c>
      <c r="AE404" s="377">
        <v>0.69554382219999999</v>
      </c>
      <c r="AF404" s="338">
        <v>393.27889685000002</v>
      </c>
      <c r="AG404" s="378">
        <v>492.63401766999999</v>
      </c>
      <c r="AH404" s="338">
        <v>191.39761150000001</v>
      </c>
      <c r="AI404" s="378">
        <v>246.27822298000001</v>
      </c>
      <c r="AJ404" s="338">
        <v>9.6977817485000006</v>
      </c>
      <c r="AK404" s="379">
        <v>5.3220637986000003</v>
      </c>
      <c r="AL404" s="472">
        <v>158</v>
      </c>
    </row>
    <row r="405" spans="1:38" x14ac:dyDescent="0.2">
      <c r="A405" s="380" t="s">
        <v>1420</v>
      </c>
      <c r="B405" s="373" t="s">
        <v>2193</v>
      </c>
      <c r="C405" s="374">
        <v>0.66911996039999999</v>
      </c>
      <c r="D405" s="73">
        <v>9987</v>
      </c>
      <c r="E405" s="375">
        <v>1.02</v>
      </c>
      <c r="F405" s="376">
        <v>3268.91059</v>
      </c>
      <c r="G405" s="338">
        <v>2502.1616964999998</v>
      </c>
      <c r="H405" s="377">
        <v>766.74889346999998</v>
      </c>
      <c r="I405" s="376">
        <v>235.98573340999999</v>
      </c>
      <c r="J405" s="377">
        <v>7.7956126985000003</v>
      </c>
      <c r="K405" s="376">
        <v>186.74927880000001</v>
      </c>
      <c r="L405" s="377">
        <v>17.837612612000001</v>
      </c>
      <c r="M405" s="338">
        <v>113.2491308</v>
      </c>
      <c r="N405" s="376">
        <v>6.7146794749999996</v>
      </c>
      <c r="O405" s="377">
        <v>1.3157929282</v>
      </c>
      <c r="P405" s="376">
        <v>22.472970396000001</v>
      </c>
      <c r="Q405" s="377">
        <v>3.5840892935999999</v>
      </c>
      <c r="R405" s="376">
        <v>16.197687429999998</v>
      </c>
      <c r="S405" s="377">
        <v>10.042432837</v>
      </c>
      <c r="T405" s="376">
        <v>13.461168521999999</v>
      </c>
      <c r="U405" s="377">
        <v>2.729632155</v>
      </c>
      <c r="V405" s="376">
        <v>1.6496011697999999</v>
      </c>
      <c r="W405" s="377">
        <v>0.39312667540000001</v>
      </c>
      <c r="X405" s="376">
        <v>1616.7740695</v>
      </c>
      <c r="Y405" s="377">
        <v>379.53541569999999</v>
      </c>
      <c r="Z405" s="376">
        <v>4.83117214E-2</v>
      </c>
      <c r="AA405" s="377">
        <v>2.17330734E-2</v>
      </c>
      <c r="AB405" s="376">
        <v>40.993672044</v>
      </c>
      <c r="AC405" s="377">
        <v>68.970793005000004</v>
      </c>
      <c r="AD405" s="376">
        <v>1.6111296749999999</v>
      </c>
      <c r="AE405" s="377">
        <v>0.13683332740000001</v>
      </c>
      <c r="AF405" s="338">
        <v>54.496460423999999</v>
      </c>
      <c r="AG405" s="378">
        <v>244.35683329</v>
      </c>
      <c r="AH405" s="338">
        <v>88.891762966000002</v>
      </c>
      <c r="AI405" s="378">
        <v>124.80915263999999</v>
      </c>
      <c r="AJ405" s="338">
        <v>4.6618175131999999</v>
      </c>
      <c r="AK405" s="379">
        <v>3.4240559264999999</v>
      </c>
      <c r="AL405" s="472">
        <v>169</v>
      </c>
    </row>
    <row r="406" spans="1:38" x14ac:dyDescent="0.2">
      <c r="A406" s="380" t="s">
        <v>1421</v>
      </c>
      <c r="B406" s="373" t="s">
        <v>1422</v>
      </c>
      <c r="C406" s="374">
        <v>1.8737592593000001</v>
      </c>
      <c r="D406" s="73">
        <v>289</v>
      </c>
      <c r="E406" s="375">
        <v>3.86</v>
      </c>
      <c r="F406" s="376">
        <v>9154.0409022999993</v>
      </c>
      <c r="G406" s="338">
        <v>6969.0878000000002</v>
      </c>
      <c r="H406" s="377">
        <v>2184.9531023</v>
      </c>
      <c r="I406" s="376">
        <v>947.32480872999997</v>
      </c>
      <c r="J406" s="377">
        <v>30.670185384</v>
      </c>
      <c r="K406" s="376">
        <v>1389.8499833999999</v>
      </c>
      <c r="L406" s="377">
        <v>82.594119785000004</v>
      </c>
      <c r="M406" s="338">
        <v>567.68258617000004</v>
      </c>
      <c r="N406" s="376">
        <v>203.29724795000001</v>
      </c>
      <c r="O406" s="377">
        <v>33.946637588000002</v>
      </c>
      <c r="P406" s="376">
        <v>121.4294518</v>
      </c>
      <c r="Q406" s="377">
        <v>20.498756986</v>
      </c>
      <c r="R406" s="376">
        <v>197.12105955999999</v>
      </c>
      <c r="S406" s="377">
        <v>68.913352622999994</v>
      </c>
      <c r="T406" s="376">
        <v>108.04266971</v>
      </c>
      <c r="U406" s="377">
        <v>14.547574242</v>
      </c>
      <c r="V406" s="376">
        <v>149.29065457999999</v>
      </c>
      <c r="W406" s="377">
        <v>37.180538632999998</v>
      </c>
      <c r="X406" s="376">
        <v>2460.3236772</v>
      </c>
      <c r="Y406" s="377">
        <v>545.08166873000005</v>
      </c>
      <c r="Z406" s="376">
        <v>28.770716339</v>
      </c>
      <c r="AA406" s="377">
        <v>10.454718858</v>
      </c>
      <c r="AB406" s="376">
        <v>254.25822681</v>
      </c>
      <c r="AC406" s="377">
        <v>358.41196395999998</v>
      </c>
      <c r="AD406" s="376">
        <v>14.051912308</v>
      </c>
      <c r="AE406" s="377">
        <v>3.2615684152000002</v>
      </c>
      <c r="AF406" s="338">
        <v>260.48714077</v>
      </c>
      <c r="AG406" s="378">
        <v>640.56812135999996</v>
      </c>
      <c r="AH406" s="338">
        <v>250.26097403</v>
      </c>
      <c r="AI406" s="378">
        <v>336.81301084</v>
      </c>
      <c r="AJ406" s="338">
        <v>5.4758717232</v>
      </c>
      <c r="AK406" s="379">
        <v>13.431703723</v>
      </c>
      <c r="AL406" s="472">
        <v>109</v>
      </c>
    </row>
    <row r="407" spans="1:38" x14ac:dyDescent="0.2">
      <c r="A407" s="380" t="s">
        <v>1423</v>
      </c>
      <c r="B407" s="373" t="s">
        <v>1424</v>
      </c>
      <c r="C407" s="374">
        <v>0.79130713720000001</v>
      </c>
      <c r="D407" s="73">
        <v>492</v>
      </c>
      <c r="E407" s="375">
        <v>1.04</v>
      </c>
      <c r="F407" s="376">
        <v>3865.8423511999999</v>
      </c>
      <c r="G407" s="338">
        <v>2938.5891793000001</v>
      </c>
      <c r="H407" s="377">
        <v>927.25317182000003</v>
      </c>
      <c r="I407" s="376">
        <v>320.89726044999998</v>
      </c>
      <c r="J407" s="377">
        <v>7.6687423536999999</v>
      </c>
      <c r="K407" s="376">
        <v>185.76789858000001</v>
      </c>
      <c r="L407" s="377">
        <v>19.066386271999999</v>
      </c>
      <c r="M407" s="338">
        <v>119.97168803</v>
      </c>
      <c r="N407" s="376">
        <v>10.323401305000001</v>
      </c>
      <c r="O407" s="377">
        <v>2.3874666808999998</v>
      </c>
      <c r="P407" s="376">
        <v>9.5482474533000001</v>
      </c>
      <c r="Q407" s="377">
        <v>1.7103287744</v>
      </c>
      <c r="R407" s="376">
        <v>34.505455951000002</v>
      </c>
      <c r="S407" s="377">
        <v>15.728968121999999</v>
      </c>
      <c r="T407" s="376">
        <v>15.454486237999999</v>
      </c>
      <c r="U407" s="377">
        <v>2.6643082214999998</v>
      </c>
      <c r="V407" s="376">
        <v>0</v>
      </c>
      <c r="W407" s="377">
        <v>0</v>
      </c>
      <c r="X407" s="376">
        <v>1884.0046766999999</v>
      </c>
      <c r="Y407" s="377">
        <v>465.25187588</v>
      </c>
      <c r="Z407" s="376">
        <v>0</v>
      </c>
      <c r="AA407" s="377">
        <v>0</v>
      </c>
      <c r="AB407" s="376">
        <v>46.215925654000003</v>
      </c>
      <c r="AC407" s="377">
        <v>79.880207351999999</v>
      </c>
      <c r="AD407" s="376">
        <v>16.457298171000001</v>
      </c>
      <c r="AE407" s="377">
        <v>0.4258424797</v>
      </c>
      <c r="AF407" s="338">
        <v>87.542420301000007</v>
      </c>
      <c r="AG407" s="378">
        <v>295.46312499999999</v>
      </c>
      <c r="AH407" s="338">
        <v>103.91296491999999</v>
      </c>
      <c r="AI407" s="378">
        <v>136.43274310000001</v>
      </c>
      <c r="AJ407" s="338">
        <v>0.86489302440000004</v>
      </c>
      <c r="AK407" s="379">
        <v>3.6957401159000001</v>
      </c>
      <c r="AL407" s="472">
        <v>135</v>
      </c>
    </row>
    <row r="408" spans="1:38" x14ac:dyDescent="0.2">
      <c r="A408" s="380" t="s">
        <v>1425</v>
      </c>
      <c r="B408" s="373" t="s">
        <v>2194</v>
      </c>
      <c r="C408" s="374">
        <v>4.3802805176000001</v>
      </c>
      <c r="D408" s="73">
        <v>370</v>
      </c>
      <c r="E408" s="375">
        <v>11.79</v>
      </c>
      <c r="F408" s="376">
        <v>21399.369648</v>
      </c>
      <c r="G408" s="338">
        <v>16103.50073</v>
      </c>
      <c r="H408" s="377">
        <v>5295.8689185000003</v>
      </c>
      <c r="I408" s="376">
        <v>3027.9468412000001</v>
      </c>
      <c r="J408" s="377">
        <v>116.69988929</v>
      </c>
      <c r="K408" s="376">
        <v>5339.4471554000002</v>
      </c>
      <c r="L408" s="377">
        <v>322.84039469999999</v>
      </c>
      <c r="M408" s="338">
        <v>1711.3122295999999</v>
      </c>
      <c r="N408" s="376">
        <v>767.40150970000002</v>
      </c>
      <c r="O408" s="377">
        <v>126.04161702</v>
      </c>
      <c r="P408" s="376">
        <v>1184.7646996000001</v>
      </c>
      <c r="Q408" s="377">
        <v>229.93661003</v>
      </c>
      <c r="R408" s="376">
        <v>801.37112821000005</v>
      </c>
      <c r="S408" s="377">
        <v>238.27960297000001</v>
      </c>
      <c r="T408" s="376">
        <v>710.0804028</v>
      </c>
      <c r="U408" s="377">
        <v>62.847329141000003</v>
      </c>
      <c r="V408" s="376">
        <v>58.103780884000003</v>
      </c>
      <c r="W408" s="377">
        <v>12.349936524</v>
      </c>
      <c r="X408" s="376">
        <v>1052.8945288</v>
      </c>
      <c r="Y408" s="377">
        <v>239.34733298</v>
      </c>
      <c r="Z408" s="376">
        <v>29.052106956999999</v>
      </c>
      <c r="AA408" s="377">
        <v>12.229675041</v>
      </c>
      <c r="AB408" s="376">
        <v>693.14176987999997</v>
      </c>
      <c r="AC408" s="377">
        <v>1140.3019483999999</v>
      </c>
      <c r="AD408" s="376">
        <v>72.314741873000003</v>
      </c>
      <c r="AE408" s="377">
        <v>15.875850378000001</v>
      </c>
      <c r="AF408" s="338">
        <v>214.80599648</v>
      </c>
      <c r="AG408" s="378">
        <v>1548.4820841999999</v>
      </c>
      <c r="AH408" s="338">
        <v>786.57698660000005</v>
      </c>
      <c r="AI408" s="378">
        <v>797.39347652000004</v>
      </c>
      <c r="AJ408" s="338">
        <v>57.526634891999997</v>
      </c>
      <c r="AK408" s="379">
        <v>30.0033882</v>
      </c>
      <c r="AL408" s="472">
        <v>87</v>
      </c>
    </row>
    <row r="409" spans="1:38" x14ac:dyDescent="0.2">
      <c r="A409" s="380" t="s">
        <v>1426</v>
      </c>
      <c r="B409" s="373" t="s">
        <v>2195</v>
      </c>
      <c r="C409" s="374">
        <v>1.1052080566</v>
      </c>
      <c r="D409" s="73">
        <v>685</v>
      </c>
      <c r="E409" s="375">
        <v>2.09</v>
      </c>
      <c r="F409" s="376">
        <v>5399.3701196000002</v>
      </c>
      <c r="G409" s="338">
        <v>4184.0862598000003</v>
      </c>
      <c r="H409" s="377">
        <v>1215.2838598000001</v>
      </c>
      <c r="I409" s="376">
        <v>478.79520665000001</v>
      </c>
      <c r="J409" s="377">
        <v>18.595744778</v>
      </c>
      <c r="K409" s="376">
        <v>772.81274225000004</v>
      </c>
      <c r="L409" s="377">
        <v>55.733315441000002</v>
      </c>
      <c r="M409" s="338">
        <v>285.82395278000001</v>
      </c>
      <c r="N409" s="376">
        <v>348.14584187999998</v>
      </c>
      <c r="O409" s="377">
        <v>82.668426476999997</v>
      </c>
      <c r="P409" s="376">
        <v>483.82164528999999</v>
      </c>
      <c r="Q409" s="377">
        <v>85.664012416000006</v>
      </c>
      <c r="R409" s="376">
        <v>101.45917660000001</v>
      </c>
      <c r="S409" s="377">
        <v>34.417874015999999</v>
      </c>
      <c r="T409" s="376">
        <v>68.782983848000001</v>
      </c>
      <c r="U409" s="377">
        <v>7.4075100452999996</v>
      </c>
      <c r="V409" s="376">
        <v>34.734299270000001</v>
      </c>
      <c r="W409" s="377">
        <v>2.3163368467000001</v>
      </c>
      <c r="X409" s="376">
        <v>1066.5016753</v>
      </c>
      <c r="Y409" s="377">
        <v>220.27474042</v>
      </c>
      <c r="Z409" s="376">
        <v>1.5577649634999999</v>
      </c>
      <c r="AA409" s="377">
        <v>0.96369678830000005</v>
      </c>
      <c r="AB409" s="376">
        <v>187.91994622000001</v>
      </c>
      <c r="AC409" s="377">
        <v>185.53009693999999</v>
      </c>
      <c r="AD409" s="376">
        <v>60.257581649999999</v>
      </c>
      <c r="AE409" s="377">
        <v>4.9761430949000003</v>
      </c>
      <c r="AF409" s="338">
        <v>94.481209043999996</v>
      </c>
      <c r="AG409" s="378">
        <v>355.43651197000003</v>
      </c>
      <c r="AH409" s="338">
        <v>147.76043575</v>
      </c>
      <c r="AI409" s="378">
        <v>202.75918325000001</v>
      </c>
      <c r="AJ409" s="338">
        <v>3.6033981197</v>
      </c>
      <c r="AK409" s="379">
        <v>6.1686675342999999</v>
      </c>
      <c r="AL409" s="472">
        <v>107</v>
      </c>
    </row>
    <row r="410" spans="1:38" x14ac:dyDescent="0.2">
      <c r="A410" s="380" t="s">
        <v>1427</v>
      </c>
      <c r="B410" s="373" t="s">
        <v>2196</v>
      </c>
      <c r="C410" s="374">
        <v>4.7457552125999998</v>
      </c>
      <c r="D410" s="73">
        <v>1956</v>
      </c>
      <c r="E410" s="375">
        <v>10.029999999999999</v>
      </c>
      <c r="F410" s="376">
        <v>23184.855318999998</v>
      </c>
      <c r="G410" s="338">
        <v>17533.769547</v>
      </c>
      <c r="H410" s="377">
        <v>5651.0857718999996</v>
      </c>
      <c r="I410" s="376">
        <v>2564.6608458000001</v>
      </c>
      <c r="J410" s="377">
        <v>108.70190185</v>
      </c>
      <c r="K410" s="376">
        <v>4110.3784810999996</v>
      </c>
      <c r="L410" s="377">
        <v>267.69890000999999</v>
      </c>
      <c r="M410" s="338">
        <v>1493.5637104</v>
      </c>
      <c r="N410" s="376">
        <v>777.71025525000005</v>
      </c>
      <c r="O410" s="377">
        <v>117.24798847</v>
      </c>
      <c r="P410" s="376">
        <v>527.80491563999999</v>
      </c>
      <c r="Q410" s="377">
        <v>96.691622014000004</v>
      </c>
      <c r="R410" s="376">
        <v>576.36776559999998</v>
      </c>
      <c r="S410" s="377">
        <v>203.89364083000001</v>
      </c>
      <c r="T410" s="376">
        <v>548.22586220000005</v>
      </c>
      <c r="U410" s="377">
        <v>53.756906731999997</v>
      </c>
      <c r="V410" s="376">
        <v>1196.7240277000001</v>
      </c>
      <c r="W410" s="377">
        <v>284.42070195000002</v>
      </c>
      <c r="X410" s="376">
        <v>3820.9620841000001</v>
      </c>
      <c r="Y410" s="377">
        <v>876.39533243000005</v>
      </c>
      <c r="Z410" s="376">
        <v>23.5069892</v>
      </c>
      <c r="AA410" s="377">
        <v>9.2618192811999993</v>
      </c>
      <c r="AB410" s="376">
        <v>631.05909428999996</v>
      </c>
      <c r="AC410" s="377">
        <v>1010.7282952</v>
      </c>
      <c r="AD410" s="376">
        <v>76.786256570000006</v>
      </c>
      <c r="AE410" s="377">
        <v>14.290336657999999</v>
      </c>
      <c r="AF410" s="338">
        <v>362.91865540999999</v>
      </c>
      <c r="AG410" s="378">
        <v>1675.6883439000001</v>
      </c>
      <c r="AH410" s="338">
        <v>781.57024068999999</v>
      </c>
      <c r="AI410" s="378">
        <v>845.65289841000003</v>
      </c>
      <c r="AJ410" s="338">
        <v>105.19719296</v>
      </c>
      <c r="AK410" s="379">
        <v>22.990253877000001</v>
      </c>
      <c r="AL410" s="472">
        <v>143</v>
      </c>
    </row>
    <row r="411" spans="1:38" x14ac:dyDescent="0.2">
      <c r="A411" s="380" t="s">
        <v>1428</v>
      </c>
      <c r="B411" s="373" t="s">
        <v>2197</v>
      </c>
      <c r="C411" s="374">
        <v>1.1706764936</v>
      </c>
      <c r="D411" s="73">
        <v>12305</v>
      </c>
      <c r="E411" s="375">
        <v>1.7</v>
      </c>
      <c r="F411" s="376">
        <v>5719.2088323999997</v>
      </c>
      <c r="G411" s="338">
        <v>4370.7067815</v>
      </c>
      <c r="H411" s="377">
        <v>1348.5020509000001</v>
      </c>
      <c r="I411" s="376">
        <v>502.17961725999999</v>
      </c>
      <c r="J411" s="377">
        <v>17.200938180000001</v>
      </c>
      <c r="K411" s="376">
        <v>629.38946080000005</v>
      </c>
      <c r="L411" s="377">
        <v>46.749330823999998</v>
      </c>
      <c r="M411" s="338">
        <v>265.45020918</v>
      </c>
      <c r="N411" s="376">
        <v>58.090724367999997</v>
      </c>
      <c r="O411" s="377">
        <v>11.052179758999999</v>
      </c>
      <c r="P411" s="376">
        <v>47.373479361000001</v>
      </c>
      <c r="Q411" s="377">
        <v>7.6546549073000003</v>
      </c>
      <c r="R411" s="376">
        <v>74.965341260000002</v>
      </c>
      <c r="S411" s="377">
        <v>32.075188075</v>
      </c>
      <c r="T411" s="376">
        <v>52.733489042999999</v>
      </c>
      <c r="U411" s="377">
        <v>7.8607842002000003</v>
      </c>
      <c r="V411" s="376">
        <v>16.115007672000001</v>
      </c>
      <c r="W411" s="377">
        <v>3.9604533493999998</v>
      </c>
      <c r="X411" s="376">
        <v>2211.6872486000002</v>
      </c>
      <c r="Y411" s="377">
        <v>509.31081595000001</v>
      </c>
      <c r="Z411" s="376">
        <v>6.5744942491999998</v>
      </c>
      <c r="AA411" s="377">
        <v>3.1900841150999999</v>
      </c>
      <c r="AB411" s="376">
        <v>98.795810212000006</v>
      </c>
      <c r="AC411" s="377">
        <v>167.19524594000001</v>
      </c>
      <c r="AD411" s="376">
        <v>6.4399926878000002</v>
      </c>
      <c r="AE411" s="377">
        <v>1.2092328909000001</v>
      </c>
      <c r="AF411" s="338">
        <v>156.01137083</v>
      </c>
      <c r="AG411" s="378">
        <v>406.13668218999999</v>
      </c>
      <c r="AH411" s="338">
        <v>153.29575209000001</v>
      </c>
      <c r="AI411" s="378">
        <v>210.65310009999999</v>
      </c>
      <c r="AJ411" s="338">
        <v>9.9278026037</v>
      </c>
      <c r="AK411" s="379">
        <v>5.9303417809000001</v>
      </c>
      <c r="AL411" s="472">
        <v>211</v>
      </c>
    </row>
    <row r="412" spans="1:38" x14ac:dyDescent="0.2">
      <c r="A412" s="380" t="s">
        <v>1429</v>
      </c>
      <c r="B412" s="373" t="s">
        <v>2198</v>
      </c>
      <c r="C412" s="374">
        <v>5.1122266512000003</v>
      </c>
      <c r="D412" s="73">
        <v>702</v>
      </c>
      <c r="E412" s="375">
        <v>11.43</v>
      </c>
      <c r="F412" s="376">
        <v>24975.210468000001</v>
      </c>
      <c r="G412" s="338">
        <v>18945.360977</v>
      </c>
      <c r="H412" s="377">
        <v>6029.8494909999999</v>
      </c>
      <c r="I412" s="376">
        <v>2355.1505253999999</v>
      </c>
      <c r="J412" s="377">
        <v>121.72558411999999</v>
      </c>
      <c r="K412" s="376">
        <v>4673.5663618999997</v>
      </c>
      <c r="L412" s="377">
        <v>357.92406839</v>
      </c>
      <c r="M412" s="338">
        <v>1700.5789448999999</v>
      </c>
      <c r="N412" s="376">
        <v>738.88622922000002</v>
      </c>
      <c r="O412" s="377">
        <v>104.70671609</v>
      </c>
      <c r="P412" s="376">
        <v>694.95238465</v>
      </c>
      <c r="Q412" s="377">
        <v>117.98520126</v>
      </c>
      <c r="R412" s="376">
        <v>892.68393641</v>
      </c>
      <c r="S412" s="377">
        <v>281.76899139</v>
      </c>
      <c r="T412" s="376">
        <v>646.09313238000004</v>
      </c>
      <c r="U412" s="377">
        <v>53.020644664000002</v>
      </c>
      <c r="V412" s="376">
        <v>1052.112363</v>
      </c>
      <c r="W412" s="377">
        <v>267.82762018</v>
      </c>
      <c r="X412" s="376">
        <v>3213.1191091999999</v>
      </c>
      <c r="Y412" s="377">
        <v>716.73900156000002</v>
      </c>
      <c r="Z412" s="376">
        <v>19.20754762</v>
      </c>
      <c r="AA412" s="377">
        <v>7.5964967194000002</v>
      </c>
      <c r="AB412" s="376">
        <v>937.20612277999999</v>
      </c>
      <c r="AC412" s="377">
        <v>1083.4076488999999</v>
      </c>
      <c r="AD412" s="376">
        <v>60.738807702000003</v>
      </c>
      <c r="AE412" s="377">
        <v>9.2946374972000001</v>
      </c>
      <c r="AF412" s="338">
        <v>1093.6010504000001</v>
      </c>
      <c r="AG412" s="378">
        <v>1910.0689835000001</v>
      </c>
      <c r="AH412" s="338">
        <v>906.21072179999999</v>
      </c>
      <c r="AI412" s="378">
        <v>834.73559931</v>
      </c>
      <c r="AJ412" s="338">
        <v>103.60155243</v>
      </c>
      <c r="AK412" s="379">
        <v>20.700484269</v>
      </c>
      <c r="AL412" s="472">
        <v>113</v>
      </c>
    </row>
    <row r="413" spans="1:38" x14ac:dyDescent="0.2">
      <c r="A413" s="380" t="s">
        <v>1430</v>
      </c>
      <c r="B413" s="373" t="s">
        <v>2199</v>
      </c>
      <c r="C413" s="374">
        <v>2.4614443092</v>
      </c>
      <c r="D413" s="73">
        <v>1091</v>
      </c>
      <c r="E413" s="375">
        <v>4.37</v>
      </c>
      <c r="F413" s="376">
        <v>12025.110361999999</v>
      </c>
      <c r="G413" s="338">
        <v>9331.6058100999999</v>
      </c>
      <c r="H413" s="377">
        <v>2693.5045522</v>
      </c>
      <c r="I413" s="376">
        <v>1047.8952786</v>
      </c>
      <c r="J413" s="377">
        <v>47.442380751999998</v>
      </c>
      <c r="K413" s="376">
        <v>1790.6032104999999</v>
      </c>
      <c r="L413" s="377">
        <v>144.15515848000001</v>
      </c>
      <c r="M413" s="338">
        <v>663.65897894</v>
      </c>
      <c r="N413" s="376">
        <v>150.84810698999999</v>
      </c>
      <c r="O413" s="377">
        <v>26.686388140999998</v>
      </c>
      <c r="P413" s="376">
        <v>231.30369016</v>
      </c>
      <c r="Q413" s="377">
        <v>38.145688591000003</v>
      </c>
      <c r="R413" s="376">
        <v>302.91961511</v>
      </c>
      <c r="S413" s="377">
        <v>107.86148975</v>
      </c>
      <c r="T413" s="376">
        <v>149.79240494000001</v>
      </c>
      <c r="U413" s="377">
        <v>16.434090007000002</v>
      </c>
      <c r="V413" s="376">
        <v>56.695411237000002</v>
      </c>
      <c r="W413" s="377">
        <v>14.892634096</v>
      </c>
      <c r="X413" s="376">
        <v>2965.3964802</v>
      </c>
      <c r="Y413" s="377">
        <v>672.99416627000005</v>
      </c>
      <c r="Z413" s="376">
        <v>16.062987988</v>
      </c>
      <c r="AA413" s="377">
        <v>5.2925684005000004</v>
      </c>
      <c r="AB413" s="376">
        <v>310.27083424</v>
      </c>
      <c r="AC413" s="377">
        <v>426.34779765000002</v>
      </c>
      <c r="AD413" s="376">
        <v>15.406922133</v>
      </c>
      <c r="AE413" s="377">
        <v>1.0134082328</v>
      </c>
      <c r="AF413" s="338">
        <v>1122.8536627000001</v>
      </c>
      <c r="AG413" s="378">
        <v>906.06053703999999</v>
      </c>
      <c r="AH413" s="338">
        <v>375.53308086999999</v>
      </c>
      <c r="AI413" s="378">
        <v>371.18078622000002</v>
      </c>
      <c r="AJ413" s="338">
        <v>39.406036638000003</v>
      </c>
      <c r="AK413" s="379">
        <v>7.9565674271000004</v>
      </c>
      <c r="AL413" s="472">
        <v>129</v>
      </c>
    </row>
    <row r="414" spans="1:38" x14ac:dyDescent="0.2">
      <c r="A414" s="380" t="s">
        <v>1431</v>
      </c>
      <c r="B414" s="373" t="s">
        <v>2200</v>
      </c>
      <c r="C414" s="374">
        <v>1.3979004411</v>
      </c>
      <c r="D414" s="73">
        <v>4752</v>
      </c>
      <c r="E414" s="375">
        <v>1.64</v>
      </c>
      <c r="F414" s="376">
        <v>6829.2859672000004</v>
      </c>
      <c r="G414" s="338">
        <v>5374.7121973000003</v>
      </c>
      <c r="H414" s="377">
        <v>1454.5737698999999</v>
      </c>
      <c r="I414" s="376">
        <v>471.50420857</v>
      </c>
      <c r="J414" s="377">
        <v>18.694001834000002</v>
      </c>
      <c r="K414" s="376">
        <v>610.69550353</v>
      </c>
      <c r="L414" s="377">
        <v>45.784055176000003</v>
      </c>
      <c r="M414" s="338">
        <v>270.55808689999998</v>
      </c>
      <c r="N414" s="376">
        <v>31.715897510000001</v>
      </c>
      <c r="O414" s="377">
        <v>5.2336597770999997</v>
      </c>
      <c r="P414" s="376">
        <v>121.03681722</v>
      </c>
      <c r="Q414" s="377">
        <v>19.089835556000001</v>
      </c>
      <c r="R414" s="376">
        <v>76.692304673999999</v>
      </c>
      <c r="S414" s="377">
        <v>48.032002128999999</v>
      </c>
      <c r="T414" s="376">
        <v>50.105844003000001</v>
      </c>
      <c r="U414" s="377">
        <v>7.057661242</v>
      </c>
      <c r="V414" s="376">
        <v>5.4267015607999998</v>
      </c>
      <c r="W414" s="377">
        <v>1.1689520964</v>
      </c>
      <c r="X414" s="376">
        <v>2526.2930382999998</v>
      </c>
      <c r="Y414" s="377">
        <v>565.15128591999996</v>
      </c>
      <c r="Z414" s="376">
        <v>4.8912849609000002</v>
      </c>
      <c r="AA414" s="377">
        <v>2.3536986726000002</v>
      </c>
      <c r="AB414" s="376">
        <v>96.182299971000006</v>
      </c>
      <c r="AC414" s="377">
        <v>165.86826406</v>
      </c>
      <c r="AD414" s="376">
        <v>10.750233155</v>
      </c>
      <c r="AE414" s="377">
        <v>1.7392523268</v>
      </c>
      <c r="AF414" s="338">
        <v>781.56084151000005</v>
      </c>
      <c r="AG414" s="378">
        <v>473.38307212000001</v>
      </c>
      <c r="AH414" s="338">
        <v>179.36045822</v>
      </c>
      <c r="AI414" s="378">
        <v>222.13540092</v>
      </c>
      <c r="AJ414" s="338">
        <v>10.11174712</v>
      </c>
      <c r="AK414" s="379">
        <v>6.7095581065000003</v>
      </c>
      <c r="AL414" s="472">
        <v>179</v>
      </c>
    </row>
    <row r="415" spans="1:38" x14ac:dyDescent="0.2">
      <c r="A415" s="380" t="s">
        <v>1432</v>
      </c>
      <c r="B415" s="373" t="s">
        <v>1433</v>
      </c>
      <c r="C415" s="374">
        <v>1.9934685162000001</v>
      </c>
      <c r="D415" s="73">
        <v>5485</v>
      </c>
      <c r="E415" s="375">
        <v>1.2</v>
      </c>
      <c r="F415" s="376">
        <v>9738.8670631999994</v>
      </c>
      <c r="G415" s="338">
        <v>7776.9333612999999</v>
      </c>
      <c r="H415" s="377">
        <v>1961.9337019</v>
      </c>
      <c r="I415" s="376">
        <v>545.61583049000001</v>
      </c>
      <c r="J415" s="377">
        <v>19.371256143</v>
      </c>
      <c r="K415" s="376">
        <v>603.06080345999999</v>
      </c>
      <c r="L415" s="377">
        <v>52.213930359999999</v>
      </c>
      <c r="M415" s="338">
        <v>272.11252020000001</v>
      </c>
      <c r="N415" s="376">
        <v>11.764430142</v>
      </c>
      <c r="O415" s="377">
        <v>2.3944658356000001</v>
      </c>
      <c r="P415" s="376">
        <v>52.820680965000001</v>
      </c>
      <c r="Q415" s="377">
        <v>9.1946681899999998</v>
      </c>
      <c r="R415" s="376">
        <v>120.41364578</v>
      </c>
      <c r="S415" s="377">
        <v>70.035133369999997</v>
      </c>
      <c r="T415" s="376">
        <v>52.143315868000002</v>
      </c>
      <c r="U415" s="377">
        <v>8.8818460234999996</v>
      </c>
      <c r="V415" s="376">
        <v>7.2684956950000004</v>
      </c>
      <c r="W415" s="377">
        <v>2.2820784000000001</v>
      </c>
      <c r="X415" s="376">
        <v>4077.2401276000001</v>
      </c>
      <c r="Y415" s="377">
        <v>903.80131019999999</v>
      </c>
      <c r="Z415" s="376">
        <v>0.31138585229999999</v>
      </c>
      <c r="AA415" s="377">
        <v>6.8205633500000001E-2</v>
      </c>
      <c r="AB415" s="376">
        <v>176.49926042000001</v>
      </c>
      <c r="AC415" s="377">
        <v>170.53345522000001</v>
      </c>
      <c r="AD415" s="376">
        <v>1.5197581404</v>
      </c>
      <c r="AE415" s="377">
        <v>0.32051876029999998</v>
      </c>
      <c r="AF415" s="338">
        <v>1402.9928626000001</v>
      </c>
      <c r="AG415" s="378">
        <v>626.09019738999996</v>
      </c>
      <c r="AH415" s="338">
        <v>227.11847531999999</v>
      </c>
      <c r="AI415" s="378">
        <v>309.52244350000001</v>
      </c>
      <c r="AJ415" s="338">
        <v>3.1411148520999999</v>
      </c>
      <c r="AK415" s="379">
        <v>10.134846711</v>
      </c>
      <c r="AL415" s="472">
        <v>162</v>
      </c>
    </row>
    <row r="416" spans="1:38" x14ac:dyDescent="0.2">
      <c r="A416" s="380" t="s">
        <v>1434</v>
      </c>
      <c r="B416" s="373" t="s">
        <v>2201</v>
      </c>
      <c r="C416" s="374">
        <v>0.9713854113</v>
      </c>
      <c r="D416" s="73">
        <v>27962</v>
      </c>
      <c r="E416" s="375">
        <v>1.22</v>
      </c>
      <c r="F416" s="376">
        <v>4745.5945809000004</v>
      </c>
      <c r="G416" s="338">
        <v>3666.1589213000002</v>
      </c>
      <c r="H416" s="377">
        <v>1079.4356596</v>
      </c>
      <c r="I416" s="376">
        <v>323.66083904999999</v>
      </c>
      <c r="J416" s="377">
        <v>11.330511677000001</v>
      </c>
      <c r="K416" s="376">
        <v>302.89755865000001</v>
      </c>
      <c r="L416" s="377">
        <v>25.300105526999999</v>
      </c>
      <c r="M416" s="338">
        <v>156.10698640000001</v>
      </c>
      <c r="N416" s="376">
        <v>18.207269352000001</v>
      </c>
      <c r="O416" s="377">
        <v>3.1454140989999999</v>
      </c>
      <c r="P416" s="376">
        <v>49.084126308000002</v>
      </c>
      <c r="Q416" s="377">
        <v>7.8214362584000003</v>
      </c>
      <c r="R416" s="376">
        <v>26.037492067999999</v>
      </c>
      <c r="S416" s="377">
        <v>17.300754749999999</v>
      </c>
      <c r="T416" s="376">
        <v>27.956256563</v>
      </c>
      <c r="U416" s="377">
        <v>4.3010044842999999</v>
      </c>
      <c r="V416" s="376">
        <v>4.1943684125000003</v>
      </c>
      <c r="W416" s="377">
        <v>1.0134020221</v>
      </c>
      <c r="X416" s="376">
        <v>2206.1791196999998</v>
      </c>
      <c r="Y416" s="377">
        <v>510.02819595</v>
      </c>
      <c r="Z416" s="376">
        <v>4.7766777178000002</v>
      </c>
      <c r="AA416" s="377">
        <v>2.1615283404999999</v>
      </c>
      <c r="AB416" s="376">
        <v>60.496901885</v>
      </c>
      <c r="AC416" s="377">
        <v>97.338927862999995</v>
      </c>
      <c r="AD416" s="376">
        <v>6.0410420756000001</v>
      </c>
      <c r="AE416" s="377">
        <v>1.1683817599999999</v>
      </c>
      <c r="AF416" s="338">
        <v>229.07393646</v>
      </c>
      <c r="AG416" s="378">
        <v>343.59116160000002</v>
      </c>
      <c r="AH416" s="338">
        <v>128.34958692000001</v>
      </c>
      <c r="AI416" s="378">
        <v>171.55627077</v>
      </c>
      <c r="AJ416" s="338">
        <v>2.3819362183999999</v>
      </c>
      <c r="AK416" s="379">
        <v>4.0933880587999996</v>
      </c>
      <c r="AL416" s="472">
        <v>209</v>
      </c>
    </row>
    <row r="417" spans="1:38" x14ac:dyDescent="0.2">
      <c r="A417" s="380" t="s">
        <v>1435</v>
      </c>
      <c r="B417" s="373" t="s">
        <v>1436</v>
      </c>
      <c r="C417" s="374">
        <v>11.306704166999999</v>
      </c>
      <c r="D417" s="73">
        <v>487</v>
      </c>
      <c r="E417" s="375">
        <v>21.98</v>
      </c>
      <c r="F417" s="376">
        <v>55237.636264000001</v>
      </c>
      <c r="G417" s="338">
        <v>43194.214377999997</v>
      </c>
      <c r="H417" s="377">
        <v>12043.421885</v>
      </c>
      <c r="I417" s="376">
        <v>4443.4624236</v>
      </c>
      <c r="J417" s="377">
        <v>206.10452420999999</v>
      </c>
      <c r="K417" s="376">
        <v>7596.2964121000005</v>
      </c>
      <c r="L417" s="377">
        <v>483.04816383999997</v>
      </c>
      <c r="M417" s="338">
        <v>2857.9312838000001</v>
      </c>
      <c r="N417" s="376">
        <v>1906.0058636000001</v>
      </c>
      <c r="O417" s="377">
        <v>208.03174229000001</v>
      </c>
      <c r="P417" s="376">
        <v>864.69426727999996</v>
      </c>
      <c r="Q417" s="377">
        <v>140.04966902000001</v>
      </c>
      <c r="R417" s="376">
        <v>1286.8092538999999</v>
      </c>
      <c r="S417" s="377">
        <v>557.4847201</v>
      </c>
      <c r="T417" s="376">
        <v>1297.2246157</v>
      </c>
      <c r="U417" s="377">
        <v>115.12853057</v>
      </c>
      <c r="V417" s="376">
        <v>2900.1905944999999</v>
      </c>
      <c r="W417" s="377">
        <v>673.50898123000002</v>
      </c>
      <c r="X417" s="376">
        <v>8901.4660932999996</v>
      </c>
      <c r="Y417" s="377">
        <v>1935.6043947999999</v>
      </c>
      <c r="Z417" s="376">
        <v>36.067631448</v>
      </c>
      <c r="AA417" s="377">
        <v>9.0707204333</v>
      </c>
      <c r="AB417" s="376">
        <v>1425.4368142999999</v>
      </c>
      <c r="AC417" s="377">
        <v>1871.7308307000001</v>
      </c>
      <c r="AD417" s="376">
        <v>22.745935234000001</v>
      </c>
      <c r="AE417" s="377">
        <v>4.9237578110999998</v>
      </c>
      <c r="AF417" s="338">
        <v>7883.9301132999999</v>
      </c>
      <c r="AG417" s="378">
        <v>3516.5855320999999</v>
      </c>
      <c r="AH417" s="338">
        <v>2160.5952975999999</v>
      </c>
      <c r="AI417" s="378">
        <v>1779.7938669</v>
      </c>
      <c r="AJ417" s="338">
        <v>100.76612522000001</v>
      </c>
      <c r="AK417" s="379">
        <v>52.948105032999997</v>
      </c>
      <c r="AL417" s="472">
        <v>88</v>
      </c>
    </row>
    <row r="418" spans="1:38" x14ac:dyDescent="0.2">
      <c r="A418" s="380" t="s">
        <v>1437</v>
      </c>
      <c r="B418" s="373" t="s">
        <v>1438</v>
      </c>
      <c r="C418" s="374">
        <v>7.0373637156999997</v>
      </c>
      <c r="D418" s="73">
        <v>521</v>
      </c>
      <c r="E418" s="375">
        <v>10.54</v>
      </c>
      <c r="F418" s="376">
        <v>34380.251880000003</v>
      </c>
      <c r="G418" s="338">
        <v>27451.705354000002</v>
      </c>
      <c r="H418" s="377">
        <v>6928.5465264000004</v>
      </c>
      <c r="I418" s="376">
        <v>2491.6932290999998</v>
      </c>
      <c r="J418" s="377">
        <v>104.35885283</v>
      </c>
      <c r="K418" s="376">
        <v>3342.9895262999999</v>
      </c>
      <c r="L418" s="377">
        <v>237.86542693000001</v>
      </c>
      <c r="M418" s="338">
        <v>1309.3709263000001</v>
      </c>
      <c r="N418" s="376">
        <v>963.97756923999998</v>
      </c>
      <c r="O418" s="377">
        <v>106.24109867999999</v>
      </c>
      <c r="P418" s="376">
        <v>375.19994839999998</v>
      </c>
      <c r="Q418" s="377">
        <v>60.757098130999999</v>
      </c>
      <c r="R418" s="376">
        <v>659.88702982999996</v>
      </c>
      <c r="S418" s="377">
        <v>356.25966714999998</v>
      </c>
      <c r="T418" s="376">
        <v>606.72758844999998</v>
      </c>
      <c r="U418" s="377">
        <v>63.175611279999998</v>
      </c>
      <c r="V418" s="376">
        <v>1003.8250803</v>
      </c>
      <c r="W418" s="377">
        <v>278.35151051000003</v>
      </c>
      <c r="X418" s="376">
        <v>6833.9002244000003</v>
      </c>
      <c r="Y418" s="377">
        <v>1630.3577163</v>
      </c>
      <c r="Z418" s="376">
        <v>19.791588676</v>
      </c>
      <c r="AA418" s="377">
        <v>5.8761952014999999</v>
      </c>
      <c r="AB418" s="376">
        <v>645.75834282000005</v>
      </c>
      <c r="AC418" s="377">
        <v>1003.5336132</v>
      </c>
      <c r="AD418" s="376">
        <v>101.65378088999999</v>
      </c>
      <c r="AE418" s="377">
        <v>3.1922559635000001</v>
      </c>
      <c r="AF418" s="338">
        <v>7942.9193137000002</v>
      </c>
      <c r="AG418" s="378">
        <v>2017.6944848000001</v>
      </c>
      <c r="AH418" s="338">
        <v>1074.0225085</v>
      </c>
      <c r="AI418" s="378">
        <v>1034.6661058</v>
      </c>
      <c r="AJ418" s="338">
        <v>78.441592201999995</v>
      </c>
      <c r="AK418" s="379">
        <v>27.763994303</v>
      </c>
      <c r="AL418" s="472">
        <v>100</v>
      </c>
    </row>
    <row r="419" spans="1:38" x14ac:dyDescent="0.2">
      <c r="A419" s="380" t="s">
        <v>1439</v>
      </c>
      <c r="B419" s="373" t="s">
        <v>1440</v>
      </c>
      <c r="C419" s="374">
        <v>5.1178575314000003</v>
      </c>
      <c r="D419" s="73">
        <v>520</v>
      </c>
      <c r="E419" s="375">
        <v>6.29</v>
      </c>
      <c r="F419" s="376">
        <v>25002.719502</v>
      </c>
      <c r="G419" s="338">
        <v>20344.380015999999</v>
      </c>
      <c r="H419" s="377">
        <v>4658.3394864000002</v>
      </c>
      <c r="I419" s="376">
        <v>1710.2417716</v>
      </c>
      <c r="J419" s="377">
        <v>60.722917819000003</v>
      </c>
      <c r="K419" s="376">
        <v>2049.3013426000002</v>
      </c>
      <c r="L419" s="377">
        <v>148.24339198000001</v>
      </c>
      <c r="M419" s="338">
        <v>859.58444028999997</v>
      </c>
      <c r="N419" s="376">
        <v>348.05302633000002</v>
      </c>
      <c r="O419" s="377">
        <v>62.191713309999997</v>
      </c>
      <c r="P419" s="376">
        <v>212.38114361000001</v>
      </c>
      <c r="Q419" s="377">
        <v>39.602230423000002</v>
      </c>
      <c r="R419" s="376">
        <v>467.47431626000002</v>
      </c>
      <c r="S419" s="377">
        <v>270.04271361999997</v>
      </c>
      <c r="T419" s="376">
        <v>334.04345874000001</v>
      </c>
      <c r="U419" s="377">
        <v>28.151436733000001</v>
      </c>
      <c r="V419" s="376">
        <v>211.98226108</v>
      </c>
      <c r="W419" s="377">
        <v>58.474010794000002</v>
      </c>
      <c r="X419" s="376">
        <v>5547.7971908999998</v>
      </c>
      <c r="Y419" s="377">
        <v>1316.6241640999999</v>
      </c>
      <c r="Z419" s="376">
        <v>14.774483249999999</v>
      </c>
      <c r="AA419" s="377">
        <v>3.5010371173000001</v>
      </c>
      <c r="AB419" s="376">
        <v>745.22008674999995</v>
      </c>
      <c r="AC419" s="377">
        <v>649.87479485999995</v>
      </c>
      <c r="AD419" s="376">
        <v>58.721948654000002</v>
      </c>
      <c r="AE419" s="377">
        <v>2.5258161538000001</v>
      </c>
      <c r="AF419" s="338">
        <v>7073.9272246</v>
      </c>
      <c r="AG419" s="378">
        <v>1333.9191997</v>
      </c>
      <c r="AH419" s="338">
        <v>627.85054465999997</v>
      </c>
      <c r="AI419" s="378">
        <v>721.84186485999999</v>
      </c>
      <c r="AJ419" s="338">
        <v>26.908600409999998</v>
      </c>
      <c r="AK419" s="379">
        <v>18.74237085</v>
      </c>
      <c r="AL419" s="472">
        <v>101</v>
      </c>
    </row>
    <row r="420" spans="1:38" x14ac:dyDescent="0.2">
      <c r="A420" s="380" t="s">
        <v>1441</v>
      </c>
      <c r="B420" s="373" t="s">
        <v>1442</v>
      </c>
      <c r="C420" s="374">
        <v>9.7181821388999996</v>
      </c>
      <c r="D420" s="73">
        <v>396</v>
      </c>
      <c r="E420" s="375">
        <v>19.28</v>
      </c>
      <c r="F420" s="376">
        <v>47477.089894999997</v>
      </c>
      <c r="G420" s="338">
        <v>37397.417257000001</v>
      </c>
      <c r="H420" s="377">
        <v>10079.672638</v>
      </c>
      <c r="I420" s="376">
        <v>3775.7976890999998</v>
      </c>
      <c r="J420" s="377">
        <v>173.75556551</v>
      </c>
      <c r="K420" s="376">
        <v>6240.5015407999999</v>
      </c>
      <c r="L420" s="377">
        <v>433.63795427000002</v>
      </c>
      <c r="M420" s="338">
        <v>2274.4110104000001</v>
      </c>
      <c r="N420" s="376">
        <v>1145.5463996000001</v>
      </c>
      <c r="O420" s="377">
        <v>191.44887528000001</v>
      </c>
      <c r="P420" s="376">
        <v>508.48302102000002</v>
      </c>
      <c r="Q420" s="377">
        <v>85.172608846000003</v>
      </c>
      <c r="R420" s="376">
        <v>1059.0174340999999</v>
      </c>
      <c r="S420" s="377">
        <v>507.28685364</v>
      </c>
      <c r="T420" s="376">
        <v>1749.1765447</v>
      </c>
      <c r="U420" s="377">
        <v>156.74000670000001</v>
      </c>
      <c r="V420" s="376">
        <v>1381.8559643000001</v>
      </c>
      <c r="W420" s="377">
        <v>333.17588587</v>
      </c>
      <c r="X420" s="376">
        <v>7241.5447434999996</v>
      </c>
      <c r="Y420" s="377">
        <v>1673.7735527</v>
      </c>
      <c r="Z420" s="376">
        <v>28.123167369000001</v>
      </c>
      <c r="AA420" s="377">
        <v>7.9370685125999998</v>
      </c>
      <c r="AB420" s="376">
        <v>1537.8863586</v>
      </c>
      <c r="AC420" s="377">
        <v>1688.3528490000001</v>
      </c>
      <c r="AD420" s="376">
        <v>116.62562825000001</v>
      </c>
      <c r="AE420" s="377">
        <v>8.9282097273000005</v>
      </c>
      <c r="AF420" s="338">
        <v>9136.6132078999999</v>
      </c>
      <c r="AG420" s="378">
        <v>2678.7720104999999</v>
      </c>
      <c r="AH420" s="338">
        <v>1857.5587485999999</v>
      </c>
      <c r="AI420" s="378">
        <v>1398.5077662000001</v>
      </c>
      <c r="AJ420" s="338">
        <v>43.498443356000003</v>
      </c>
      <c r="AK420" s="379">
        <v>42.960786749999997</v>
      </c>
      <c r="AL420" s="472">
        <v>90</v>
      </c>
    </row>
    <row r="421" spans="1:38" x14ac:dyDescent="0.2">
      <c r="A421" s="380" t="s">
        <v>1443</v>
      </c>
      <c r="B421" s="373" t="s">
        <v>1444</v>
      </c>
      <c r="C421" s="374">
        <v>6.0636216104000003</v>
      </c>
      <c r="D421" s="73">
        <v>722</v>
      </c>
      <c r="E421" s="375">
        <v>8.01</v>
      </c>
      <c r="F421" s="376">
        <v>29623.143935</v>
      </c>
      <c r="G421" s="338">
        <v>24377.247728999999</v>
      </c>
      <c r="H421" s="377">
        <v>5245.8962062000001</v>
      </c>
      <c r="I421" s="376">
        <v>2005.2073912000001</v>
      </c>
      <c r="J421" s="377">
        <v>67.721791899999999</v>
      </c>
      <c r="K421" s="376">
        <v>2426.5229964</v>
      </c>
      <c r="L421" s="377">
        <v>178.93595533000001</v>
      </c>
      <c r="M421" s="338">
        <v>1003.9320265</v>
      </c>
      <c r="N421" s="376">
        <v>470.37994798</v>
      </c>
      <c r="O421" s="377">
        <v>81.559108676999998</v>
      </c>
      <c r="P421" s="376">
        <v>171.57364124</v>
      </c>
      <c r="Q421" s="377">
        <v>31.669455017000001</v>
      </c>
      <c r="R421" s="376">
        <v>490.16301033000002</v>
      </c>
      <c r="S421" s="377">
        <v>400.58703981000002</v>
      </c>
      <c r="T421" s="376">
        <v>692.54230400999995</v>
      </c>
      <c r="U421" s="377">
        <v>78.418178846000004</v>
      </c>
      <c r="V421" s="376">
        <v>209.99204237999999</v>
      </c>
      <c r="W421" s="377">
        <v>55.530156808999998</v>
      </c>
      <c r="X421" s="376">
        <v>5560.3120441999999</v>
      </c>
      <c r="Y421" s="377">
        <v>1249.9153197999999</v>
      </c>
      <c r="Z421" s="376">
        <v>3.6005630194</v>
      </c>
      <c r="AA421" s="377">
        <v>1.3315218837</v>
      </c>
      <c r="AB421" s="376">
        <v>839.22504751999998</v>
      </c>
      <c r="AC421" s="377">
        <v>739.87931675000004</v>
      </c>
      <c r="AD421" s="376">
        <v>154.64721098000001</v>
      </c>
      <c r="AE421" s="377">
        <v>3.1367445845000002</v>
      </c>
      <c r="AF421" s="338">
        <v>9647.2319308000006</v>
      </c>
      <c r="AG421" s="378">
        <v>1422.3408466999999</v>
      </c>
      <c r="AH421" s="338">
        <v>790.09207511</v>
      </c>
      <c r="AI421" s="378">
        <v>800.68035753000004</v>
      </c>
      <c r="AJ421" s="338">
        <v>20.509589317</v>
      </c>
      <c r="AK421" s="379">
        <v>25.506320187</v>
      </c>
      <c r="AL421" s="472">
        <v>111</v>
      </c>
    </row>
    <row r="422" spans="1:38" x14ac:dyDescent="0.2">
      <c r="A422" s="380" t="s">
        <v>1445</v>
      </c>
      <c r="B422" s="373" t="s">
        <v>1446</v>
      </c>
      <c r="C422" s="374">
        <v>5.7057467967999997</v>
      </c>
      <c r="D422" s="73">
        <v>2036</v>
      </c>
      <c r="E422" s="375">
        <v>7.74</v>
      </c>
      <c r="F422" s="376">
        <v>27874.786634</v>
      </c>
      <c r="G422" s="338">
        <v>22620.689590000002</v>
      </c>
      <c r="H422" s="377">
        <v>5254.0970440000001</v>
      </c>
      <c r="I422" s="376">
        <v>2071.2205472999999</v>
      </c>
      <c r="J422" s="377">
        <v>83.941512262000003</v>
      </c>
      <c r="K422" s="376">
        <v>3036.3320315000001</v>
      </c>
      <c r="L422" s="377">
        <v>213.34532687999999</v>
      </c>
      <c r="M422" s="338">
        <v>1106.6398755</v>
      </c>
      <c r="N422" s="376">
        <v>562.25313332999997</v>
      </c>
      <c r="O422" s="377">
        <v>72.549828216999998</v>
      </c>
      <c r="P422" s="376">
        <v>340.3004522</v>
      </c>
      <c r="Q422" s="377">
        <v>54.709130461999997</v>
      </c>
      <c r="R422" s="376">
        <v>657.54137861000004</v>
      </c>
      <c r="S422" s="377">
        <v>327.28261071999998</v>
      </c>
      <c r="T422" s="376">
        <v>305.25543205999998</v>
      </c>
      <c r="U422" s="377">
        <v>36.516786727000003</v>
      </c>
      <c r="V422" s="376">
        <v>865.37056865</v>
      </c>
      <c r="W422" s="377">
        <v>218.65875989</v>
      </c>
      <c r="X422" s="376">
        <v>4954.2531867999996</v>
      </c>
      <c r="Y422" s="377">
        <v>1156.026987</v>
      </c>
      <c r="Z422" s="376">
        <v>4.1707132121999999</v>
      </c>
      <c r="AA422" s="377">
        <v>0.627927554</v>
      </c>
      <c r="AB422" s="376">
        <v>921.18516035000005</v>
      </c>
      <c r="AC422" s="377">
        <v>749.53886195999996</v>
      </c>
      <c r="AD422" s="376">
        <v>103.24446662</v>
      </c>
      <c r="AE422" s="377">
        <v>4.4122438679</v>
      </c>
      <c r="AF422" s="338">
        <v>6881.8097070000003</v>
      </c>
      <c r="AG422" s="378">
        <v>1599.7212403999999</v>
      </c>
      <c r="AH422" s="338">
        <v>746.15285662999997</v>
      </c>
      <c r="AI422" s="378">
        <v>727.77783378000004</v>
      </c>
      <c r="AJ422" s="338">
        <v>47.845716391000003</v>
      </c>
      <c r="AK422" s="379">
        <v>26.102357742999999</v>
      </c>
      <c r="AL422" s="472">
        <v>127</v>
      </c>
    </row>
    <row r="423" spans="1:38" x14ac:dyDescent="0.2">
      <c r="A423" s="380" t="s">
        <v>1447</v>
      </c>
      <c r="B423" s="373" t="s">
        <v>1448</v>
      </c>
      <c r="C423" s="374">
        <v>4.1233724698999996</v>
      </c>
      <c r="D423" s="73">
        <v>8826</v>
      </c>
      <c r="E423" s="375">
        <v>3.94</v>
      </c>
      <c r="F423" s="376">
        <v>20144.274168</v>
      </c>
      <c r="G423" s="338">
        <v>16858.030792000001</v>
      </c>
      <c r="H423" s="377">
        <v>3286.2433767000002</v>
      </c>
      <c r="I423" s="376">
        <v>1238.7505080000001</v>
      </c>
      <c r="J423" s="377">
        <v>41.726010013</v>
      </c>
      <c r="K423" s="376">
        <v>1636.5698241</v>
      </c>
      <c r="L423" s="377">
        <v>117.41840748</v>
      </c>
      <c r="M423" s="338">
        <v>609.27510299000005</v>
      </c>
      <c r="N423" s="376">
        <v>117.5093354</v>
      </c>
      <c r="O423" s="377">
        <v>21.659834880999998</v>
      </c>
      <c r="P423" s="376">
        <v>133.46182214999999</v>
      </c>
      <c r="Q423" s="377">
        <v>20.911689953</v>
      </c>
      <c r="R423" s="376">
        <v>407.34082595000001</v>
      </c>
      <c r="S423" s="377">
        <v>272.00859115999998</v>
      </c>
      <c r="T423" s="376">
        <v>158.99999023999999</v>
      </c>
      <c r="U423" s="377">
        <v>24.300558131999999</v>
      </c>
      <c r="V423" s="376">
        <v>80.629127139999994</v>
      </c>
      <c r="W423" s="377">
        <v>21.230555356</v>
      </c>
      <c r="X423" s="376">
        <v>4221.5232280999999</v>
      </c>
      <c r="Y423" s="377">
        <v>971.84874869999999</v>
      </c>
      <c r="Z423" s="376">
        <v>0.7474349535</v>
      </c>
      <c r="AA423" s="377">
        <v>0.1077043508</v>
      </c>
      <c r="AB423" s="376">
        <v>695.74580936999996</v>
      </c>
      <c r="AC423" s="377">
        <v>416.91704822999998</v>
      </c>
      <c r="AD423" s="376">
        <v>97.364656030000006</v>
      </c>
      <c r="AE423" s="377">
        <v>2.1844938467000001</v>
      </c>
      <c r="AF423" s="338">
        <v>6947.7815732999998</v>
      </c>
      <c r="AG423" s="378">
        <v>973.20051755999998</v>
      </c>
      <c r="AH423" s="338">
        <v>405.41758086999999</v>
      </c>
      <c r="AI423" s="378">
        <v>473.20780339999999</v>
      </c>
      <c r="AJ423" s="338">
        <v>21.880377660000001</v>
      </c>
      <c r="AK423" s="379">
        <v>14.555009059</v>
      </c>
      <c r="AL423" s="472">
        <v>129</v>
      </c>
    </row>
    <row r="424" spans="1:38" x14ac:dyDescent="0.2">
      <c r="A424" s="380" t="s">
        <v>1449</v>
      </c>
      <c r="B424" s="373" t="s">
        <v>1450</v>
      </c>
      <c r="C424" s="374">
        <v>2.5723852144000001</v>
      </c>
      <c r="D424" s="73">
        <v>557</v>
      </c>
      <c r="E424" s="375">
        <v>6.62</v>
      </c>
      <c r="F424" s="376">
        <v>12567.099722999999</v>
      </c>
      <c r="G424" s="338">
        <v>9438.2729772000002</v>
      </c>
      <c r="H424" s="377">
        <v>3128.8267460000002</v>
      </c>
      <c r="I424" s="376">
        <v>1395.627152</v>
      </c>
      <c r="J424" s="377">
        <v>59.541070310999999</v>
      </c>
      <c r="K424" s="376">
        <v>4080.7296200999999</v>
      </c>
      <c r="L424" s="377">
        <v>261.00965072000002</v>
      </c>
      <c r="M424" s="338">
        <v>1015.7479791</v>
      </c>
      <c r="N424" s="376">
        <v>90.450188234999999</v>
      </c>
      <c r="O424" s="377">
        <v>14.71865021</v>
      </c>
      <c r="P424" s="376">
        <v>215.71006421000001</v>
      </c>
      <c r="Q424" s="377">
        <v>34.493603125999996</v>
      </c>
      <c r="R424" s="376">
        <v>537.18660237999995</v>
      </c>
      <c r="S424" s="377">
        <v>173.95840774000001</v>
      </c>
      <c r="T424" s="376">
        <v>123.30187451</v>
      </c>
      <c r="U424" s="377">
        <v>15.518786752</v>
      </c>
      <c r="V424" s="376">
        <v>43.947633084000003</v>
      </c>
      <c r="W424" s="377">
        <v>5.6563882962000003</v>
      </c>
      <c r="X424" s="376">
        <v>1095.9586167</v>
      </c>
      <c r="Y424" s="377">
        <v>231.59864791999999</v>
      </c>
      <c r="Z424" s="376">
        <v>4.2980913770000004</v>
      </c>
      <c r="AA424" s="377">
        <v>1.9564801257</v>
      </c>
      <c r="AB424" s="376">
        <v>472.75870536999997</v>
      </c>
      <c r="AC424" s="377">
        <v>645.16696333000004</v>
      </c>
      <c r="AD424" s="376">
        <v>0.99899050089999997</v>
      </c>
      <c r="AE424" s="377">
        <v>0.14398528190000001</v>
      </c>
      <c r="AF424" s="338">
        <v>45.989360842000004</v>
      </c>
      <c r="AG424" s="378">
        <v>871.04354034999994</v>
      </c>
      <c r="AH424" s="338">
        <v>614.80733315999998</v>
      </c>
      <c r="AI424" s="378">
        <v>416.83264624999998</v>
      </c>
      <c r="AJ424" s="338">
        <v>81.976876254999993</v>
      </c>
      <c r="AK424" s="379">
        <v>15.971814910000001</v>
      </c>
      <c r="AL424" s="472">
        <v>128</v>
      </c>
    </row>
    <row r="425" spans="1:38" x14ac:dyDescent="0.2">
      <c r="A425" s="380" t="s">
        <v>2202</v>
      </c>
      <c r="B425" s="373" t="s">
        <v>2203</v>
      </c>
      <c r="C425" s="374">
        <v>1.6310457375</v>
      </c>
      <c r="D425" s="73">
        <v>609</v>
      </c>
      <c r="E425" s="375">
        <v>5.68</v>
      </c>
      <c r="F425" s="376">
        <v>7968.2911881</v>
      </c>
      <c r="G425" s="338">
        <v>5856.0384868000001</v>
      </c>
      <c r="H425" s="377">
        <v>2112.2527012999999</v>
      </c>
      <c r="I425" s="376">
        <v>1018.2562958</v>
      </c>
      <c r="J425" s="377">
        <v>46.570411987</v>
      </c>
      <c r="K425" s="376">
        <v>2356.7177464000001</v>
      </c>
      <c r="L425" s="377">
        <v>181.33496036</v>
      </c>
      <c r="M425" s="338">
        <v>775.94014461999996</v>
      </c>
      <c r="N425" s="376">
        <v>123.37540187</v>
      </c>
      <c r="O425" s="377">
        <v>18.004278112000001</v>
      </c>
      <c r="P425" s="376">
        <v>182.59885623</v>
      </c>
      <c r="Q425" s="377">
        <v>25.836021591000002</v>
      </c>
      <c r="R425" s="376">
        <v>392.54711956</v>
      </c>
      <c r="S425" s="377">
        <v>115.16905706</v>
      </c>
      <c r="T425" s="376">
        <v>155.53183031</v>
      </c>
      <c r="U425" s="377">
        <v>26.887637907999999</v>
      </c>
      <c r="V425" s="376">
        <v>75.080715143999996</v>
      </c>
      <c r="W425" s="377">
        <v>10.848030268</v>
      </c>
      <c r="X425" s="376">
        <v>171.35389781000001</v>
      </c>
      <c r="Y425" s="377">
        <v>38.450951478999997</v>
      </c>
      <c r="Z425" s="376">
        <v>48.371334638999997</v>
      </c>
      <c r="AA425" s="377">
        <v>14.513999657999999</v>
      </c>
      <c r="AB425" s="376">
        <v>269.29280581</v>
      </c>
      <c r="AC425" s="377">
        <v>464.17461072999998</v>
      </c>
      <c r="AD425" s="376">
        <v>18.324354015000001</v>
      </c>
      <c r="AE425" s="377">
        <v>3.2165414433000001</v>
      </c>
      <c r="AF425" s="338">
        <v>19.702882929000001</v>
      </c>
      <c r="AG425" s="378">
        <v>665.98389583000005</v>
      </c>
      <c r="AH425" s="338">
        <v>357.75213896000002</v>
      </c>
      <c r="AI425" s="378">
        <v>271.75676232000001</v>
      </c>
      <c r="AJ425" s="338">
        <v>103.77203564</v>
      </c>
      <c r="AK425" s="379">
        <v>16.926469626999999</v>
      </c>
      <c r="AL425" s="472">
        <v>157</v>
      </c>
    </row>
    <row r="426" spans="1:38" x14ac:dyDescent="0.2">
      <c r="A426" s="380" t="s">
        <v>1451</v>
      </c>
      <c r="B426" s="373" t="s">
        <v>2204</v>
      </c>
      <c r="C426" s="374">
        <v>1.5367746697</v>
      </c>
      <c r="D426" s="73">
        <v>550</v>
      </c>
      <c r="E426" s="375">
        <v>4.8</v>
      </c>
      <c r="F426" s="376">
        <v>7507.7404496999998</v>
      </c>
      <c r="G426" s="338">
        <v>5556.7651311999998</v>
      </c>
      <c r="H426" s="377">
        <v>1950.9753185</v>
      </c>
      <c r="I426" s="376">
        <v>917.78628418999995</v>
      </c>
      <c r="J426" s="377">
        <v>36.999699794999998</v>
      </c>
      <c r="K426" s="376">
        <v>1901.433149</v>
      </c>
      <c r="L426" s="377">
        <v>123.97052351000001</v>
      </c>
      <c r="M426" s="338">
        <v>722.75187842000003</v>
      </c>
      <c r="N426" s="376">
        <v>154.99901109999999</v>
      </c>
      <c r="O426" s="377">
        <v>13.801744269</v>
      </c>
      <c r="P426" s="376">
        <v>246.10639283</v>
      </c>
      <c r="Q426" s="377">
        <v>38.138167742</v>
      </c>
      <c r="R426" s="376">
        <v>387.61017053</v>
      </c>
      <c r="S426" s="377">
        <v>112.69776444999999</v>
      </c>
      <c r="T426" s="376">
        <v>148.65333582</v>
      </c>
      <c r="U426" s="377">
        <v>18.443363149</v>
      </c>
      <c r="V426" s="376">
        <v>110.90342665999999</v>
      </c>
      <c r="W426" s="377">
        <v>29.466713420000001</v>
      </c>
      <c r="X426" s="376">
        <v>342.77300380000003</v>
      </c>
      <c r="Y426" s="377">
        <v>86.497488231000005</v>
      </c>
      <c r="Z426" s="376">
        <v>71.338018969000004</v>
      </c>
      <c r="AA426" s="377">
        <v>26.363247649000002</v>
      </c>
      <c r="AB426" s="376">
        <v>255.87560106999999</v>
      </c>
      <c r="AC426" s="377">
        <v>415.52366632000002</v>
      </c>
      <c r="AD426" s="376">
        <v>15.987964375000001</v>
      </c>
      <c r="AE426" s="377">
        <v>7.9036508999999997</v>
      </c>
      <c r="AF426" s="338">
        <v>48.015178384000002</v>
      </c>
      <c r="AG426" s="378">
        <v>639.54843878999998</v>
      </c>
      <c r="AH426" s="338">
        <v>270.15424215000002</v>
      </c>
      <c r="AI426" s="378">
        <v>258.90642379000002</v>
      </c>
      <c r="AJ426" s="338">
        <v>93.219503404999998</v>
      </c>
      <c r="AK426" s="379">
        <v>11.872396947</v>
      </c>
      <c r="AL426" s="472">
        <v>138</v>
      </c>
    </row>
    <row r="427" spans="1:38" x14ac:dyDescent="0.2">
      <c r="A427" s="380" t="s">
        <v>1452</v>
      </c>
      <c r="B427" s="373" t="s">
        <v>2205</v>
      </c>
      <c r="C427" s="374">
        <v>0.40167550349999998</v>
      </c>
      <c r="D427" s="73">
        <v>2966</v>
      </c>
      <c r="E427" s="375">
        <v>1.5</v>
      </c>
      <c r="F427" s="376">
        <v>1962.3406634999999</v>
      </c>
      <c r="G427" s="338">
        <v>1469.9614136</v>
      </c>
      <c r="H427" s="377">
        <v>492.37924996999999</v>
      </c>
      <c r="I427" s="376">
        <v>259.55197595999999</v>
      </c>
      <c r="J427" s="377">
        <v>11.52477459</v>
      </c>
      <c r="K427" s="376">
        <v>403.47543136000002</v>
      </c>
      <c r="L427" s="377">
        <v>29.679535022</v>
      </c>
      <c r="M427" s="338">
        <v>175.19955597000001</v>
      </c>
      <c r="N427" s="376">
        <v>15.278378881</v>
      </c>
      <c r="O427" s="377">
        <v>2.6092133843999998</v>
      </c>
      <c r="P427" s="376">
        <v>85.329742362999994</v>
      </c>
      <c r="Q427" s="377">
        <v>12.608200347</v>
      </c>
      <c r="R427" s="376">
        <v>116.17583947999999</v>
      </c>
      <c r="S427" s="377">
        <v>31.900353162999998</v>
      </c>
      <c r="T427" s="376">
        <v>32.239539139999998</v>
      </c>
      <c r="U427" s="377">
        <v>5.1778397507999996</v>
      </c>
      <c r="V427" s="376">
        <v>0.84864078620000005</v>
      </c>
      <c r="W427" s="377">
        <v>0.3121592815</v>
      </c>
      <c r="X427" s="376">
        <v>107.32764186</v>
      </c>
      <c r="Y427" s="377">
        <v>27.581025556</v>
      </c>
      <c r="Z427" s="376">
        <v>82.857389929999997</v>
      </c>
      <c r="AA427" s="377">
        <v>27.752496555</v>
      </c>
      <c r="AB427" s="376">
        <v>63.915649531</v>
      </c>
      <c r="AC427" s="377">
        <v>98.037968823</v>
      </c>
      <c r="AD427" s="376">
        <v>0.95739765340000005</v>
      </c>
      <c r="AE427" s="377">
        <v>0.15964194200000001</v>
      </c>
      <c r="AF427" s="338">
        <v>32.725619874000003</v>
      </c>
      <c r="AG427" s="378">
        <v>160.63807704999999</v>
      </c>
      <c r="AH427" s="338">
        <v>62.444671556999999</v>
      </c>
      <c r="AI427" s="378">
        <v>67.95135655</v>
      </c>
      <c r="AJ427" s="338">
        <v>44.940135628999997</v>
      </c>
      <c r="AK427" s="379">
        <v>3.1404115471999998</v>
      </c>
      <c r="AL427" s="472">
        <v>223</v>
      </c>
    </row>
    <row r="428" spans="1:38" x14ac:dyDescent="0.2">
      <c r="A428" s="380" t="s">
        <v>1453</v>
      </c>
      <c r="B428" s="373" t="s">
        <v>1454</v>
      </c>
      <c r="C428" s="374">
        <v>3.6511244315</v>
      </c>
      <c r="D428" s="73">
        <v>1745</v>
      </c>
      <c r="E428" s="375">
        <v>14.01</v>
      </c>
      <c r="F428" s="376">
        <v>17837.159293000001</v>
      </c>
      <c r="G428" s="338">
        <v>13297.899444999999</v>
      </c>
      <c r="H428" s="377">
        <v>4539.2598484999999</v>
      </c>
      <c r="I428" s="376">
        <v>2913.1117380000001</v>
      </c>
      <c r="J428" s="377">
        <v>131.29185466999999</v>
      </c>
      <c r="K428" s="376">
        <v>4362.2394457999999</v>
      </c>
      <c r="L428" s="377">
        <v>306.59167321000001</v>
      </c>
      <c r="M428" s="338">
        <v>1674.9039548000001</v>
      </c>
      <c r="N428" s="376">
        <v>448.73344523999998</v>
      </c>
      <c r="O428" s="377">
        <v>66.12696579</v>
      </c>
      <c r="P428" s="376">
        <v>563.98408604999997</v>
      </c>
      <c r="Q428" s="377">
        <v>94.682245944000002</v>
      </c>
      <c r="R428" s="376">
        <v>552.20428168000001</v>
      </c>
      <c r="S428" s="377">
        <v>175.07308123999999</v>
      </c>
      <c r="T428" s="376">
        <v>1148.0291268999999</v>
      </c>
      <c r="U428" s="377">
        <v>111.54042566</v>
      </c>
      <c r="V428" s="376">
        <v>181.70506066999999</v>
      </c>
      <c r="W428" s="377">
        <v>42.443580623000003</v>
      </c>
      <c r="X428" s="376">
        <v>174.15044404</v>
      </c>
      <c r="Y428" s="377">
        <v>40.569260002999997</v>
      </c>
      <c r="Z428" s="376">
        <v>33.179700670000003</v>
      </c>
      <c r="AA428" s="377">
        <v>12.292008947999999</v>
      </c>
      <c r="AB428" s="376">
        <v>762.89560946999995</v>
      </c>
      <c r="AC428" s="377">
        <v>1036.7045370000001</v>
      </c>
      <c r="AD428" s="376">
        <v>60.594846451999999</v>
      </c>
      <c r="AE428" s="377">
        <v>14.556812683</v>
      </c>
      <c r="AF428" s="338">
        <v>16.469606767999998</v>
      </c>
      <c r="AG428" s="378">
        <v>1434.4901143</v>
      </c>
      <c r="AH428" s="338">
        <v>721.16088378999996</v>
      </c>
      <c r="AI428" s="378">
        <v>611.63335437000001</v>
      </c>
      <c r="AJ428" s="338">
        <v>117.61720114000001</v>
      </c>
      <c r="AK428" s="379">
        <v>28.18394752</v>
      </c>
      <c r="AL428" s="472">
        <v>206</v>
      </c>
    </row>
    <row r="429" spans="1:38" x14ac:dyDescent="0.2">
      <c r="A429" s="380" t="s">
        <v>1455</v>
      </c>
      <c r="B429" s="373" t="s">
        <v>1456</v>
      </c>
      <c r="C429" s="374">
        <v>1.4305960831</v>
      </c>
      <c r="D429" s="73">
        <v>2754</v>
      </c>
      <c r="E429" s="375">
        <v>6.24</v>
      </c>
      <c r="F429" s="376">
        <v>6989.0168626000004</v>
      </c>
      <c r="G429" s="338">
        <v>5283.4854347</v>
      </c>
      <c r="H429" s="377">
        <v>1705.5314278000001</v>
      </c>
      <c r="I429" s="376">
        <v>1100.7324567000001</v>
      </c>
      <c r="J429" s="377">
        <v>47.214182798000003</v>
      </c>
      <c r="K429" s="376">
        <v>1738.8375569</v>
      </c>
      <c r="L429" s="377">
        <v>125.84319695000001</v>
      </c>
      <c r="M429" s="338">
        <v>666.73896195999998</v>
      </c>
      <c r="N429" s="376">
        <v>99.370867841000006</v>
      </c>
      <c r="O429" s="377">
        <v>16.979089856000002</v>
      </c>
      <c r="P429" s="376">
        <v>204.33310220999999</v>
      </c>
      <c r="Q429" s="377">
        <v>34.214799476000003</v>
      </c>
      <c r="R429" s="376">
        <v>189.05980968</v>
      </c>
      <c r="S429" s="377">
        <v>53.314932431999999</v>
      </c>
      <c r="T429" s="376">
        <v>500.80876527999999</v>
      </c>
      <c r="U429" s="377">
        <v>42.767762339999997</v>
      </c>
      <c r="V429" s="376">
        <v>4.4747102386000002</v>
      </c>
      <c r="W429" s="377">
        <v>1.0996274415</v>
      </c>
      <c r="X429" s="376">
        <v>92.386044029000004</v>
      </c>
      <c r="Y429" s="377">
        <v>24.620396218</v>
      </c>
      <c r="Z429" s="376">
        <v>24.933793398999999</v>
      </c>
      <c r="AA429" s="377">
        <v>8.1270140356000002</v>
      </c>
      <c r="AB429" s="376">
        <v>362.44348158000003</v>
      </c>
      <c r="AC429" s="377">
        <v>395.08733208000001</v>
      </c>
      <c r="AD429" s="376">
        <v>96.501417770000003</v>
      </c>
      <c r="AE429" s="377">
        <v>26.276105868999998</v>
      </c>
      <c r="AF429" s="338">
        <v>7.8405729067000003</v>
      </c>
      <c r="AG429" s="378">
        <v>540.00992315999997</v>
      </c>
      <c r="AH429" s="338">
        <v>215.18486801</v>
      </c>
      <c r="AI429" s="378">
        <v>239.75392977999999</v>
      </c>
      <c r="AJ429" s="338">
        <v>118.06565313999999</v>
      </c>
      <c r="AK429" s="379">
        <v>11.996508553</v>
      </c>
      <c r="AL429" s="472">
        <v>229</v>
      </c>
    </row>
    <row r="430" spans="1:38" x14ac:dyDescent="0.2">
      <c r="A430" s="380" t="s">
        <v>1457</v>
      </c>
      <c r="B430" s="373" t="s">
        <v>1458</v>
      </c>
      <c r="C430" s="374">
        <v>3.7118859716000001</v>
      </c>
      <c r="D430" s="73">
        <v>1263</v>
      </c>
      <c r="E430" s="375">
        <v>9.9499999999999993</v>
      </c>
      <c r="F430" s="376">
        <v>18134.002989000001</v>
      </c>
      <c r="G430" s="338">
        <v>13478.526845</v>
      </c>
      <c r="H430" s="377">
        <v>4655.4761440000002</v>
      </c>
      <c r="I430" s="376">
        <v>2298.3318459000002</v>
      </c>
      <c r="J430" s="377">
        <v>115.06311662</v>
      </c>
      <c r="K430" s="376">
        <v>4479.0976966999997</v>
      </c>
      <c r="L430" s="377">
        <v>331.50390706000002</v>
      </c>
      <c r="M430" s="338">
        <v>1753.7699574999999</v>
      </c>
      <c r="N430" s="376">
        <v>609.14835865999999</v>
      </c>
      <c r="O430" s="377">
        <v>86.132966229000004</v>
      </c>
      <c r="P430" s="376">
        <v>604.16893397000001</v>
      </c>
      <c r="Q430" s="377">
        <v>105.04323186000001</v>
      </c>
      <c r="R430" s="376">
        <v>1042.6923661000001</v>
      </c>
      <c r="S430" s="377">
        <v>243.10161728</v>
      </c>
      <c r="T430" s="376">
        <v>1245.3839614999999</v>
      </c>
      <c r="U430" s="377">
        <v>79.183788132000004</v>
      </c>
      <c r="V430" s="376">
        <v>207.6663586</v>
      </c>
      <c r="W430" s="377">
        <v>39.824255096000002</v>
      </c>
      <c r="X430" s="376">
        <v>84.225184222999999</v>
      </c>
      <c r="Y430" s="377">
        <v>19.598911239</v>
      </c>
      <c r="Z430" s="376">
        <v>20.062108625</v>
      </c>
      <c r="AA430" s="377">
        <v>6.6422987259999999</v>
      </c>
      <c r="AB430" s="376">
        <v>677.12162961000001</v>
      </c>
      <c r="AC430" s="377">
        <v>1096.7244421</v>
      </c>
      <c r="AD430" s="376">
        <v>155.12626463999999</v>
      </c>
      <c r="AE430" s="377">
        <v>28.002422812999999</v>
      </c>
      <c r="AF430" s="338">
        <v>18.411200288</v>
      </c>
      <c r="AG430" s="378">
        <v>1318.9093448000001</v>
      </c>
      <c r="AH430" s="338">
        <v>692.42430724999997</v>
      </c>
      <c r="AI430" s="378">
        <v>672.28721131999998</v>
      </c>
      <c r="AJ430" s="338">
        <v>78.137583887999995</v>
      </c>
      <c r="AK430" s="379">
        <v>26.217718037000001</v>
      </c>
      <c r="AL430" s="472">
        <v>149</v>
      </c>
    </row>
    <row r="431" spans="1:38" x14ac:dyDescent="0.2">
      <c r="A431" s="380" t="s">
        <v>1459</v>
      </c>
      <c r="B431" s="373" t="s">
        <v>1460</v>
      </c>
      <c r="C431" s="374">
        <v>1.5732871877000001</v>
      </c>
      <c r="D431" s="73">
        <v>3562</v>
      </c>
      <c r="E431" s="375">
        <v>4</v>
      </c>
      <c r="F431" s="376">
        <v>7686.1182650000001</v>
      </c>
      <c r="G431" s="338">
        <v>5792.9342865999997</v>
      </c>
      <c r="H431" s="377">
        <v>1893.1839783999999</v>
      </c>
      <c r="I431" s="376">
        <v>982.17874932999996</v>
      </c>
      <c r="J431" s="377">
        <v>49.507698240000003</v>
      </c>
      <c r="K431" s="376">
        <v>1781.9567741000001</v>
      </c>
      <c r="L431" s="377">
        <v>138.22625227</v>
      </c>
      <c r="M431" s="338">
        <v>708.87891432000004</v>
      </c>
      <c r="N431" s="376">
        <v>180.20182643000001</v>
      </c>
      <c r="O431" s="377">
        <v>30.920918475000001</v>
      </c>
      <c r="P431" s="376">
        <v>318.49516106999999</v>
      </c>
      <c r="Q431" s="377">
        <v>55.250883432000002</v>
      </c>
      <c r="R431" s="376">
        <v>329.62698461000002</v>
      </c>
      <c r="S431" s="377">
        <v>84.266494609000006</v>
      </c>
      <c r="T431" s="376">
        <v>712.95132235000005</v>
      </c>
      <c r="U431" s="377">
        <v>44.785386713000001</v>
      </c>
      <c r="V431" s="376">
        <v>16.295822771000001</v>
      </c>
      <c r="W431" s="377">
        <v>4.1198745395999996</v>
      </c>
      <c r="X431" s="376">
        <v>114.17339333</v>
      </c>
      <c r="Y431" s="377">
        <v>27.653410792999999</v>
      </c>
      <c r="Z431" s="376">
        <v>19.010150298999999</v>
      </c>
      <c r="AA431" s="377">
        <v>6.4546646473999996</v>
      </c>
      <c r="AB431" s="376">
        <v>313.12233192999997</v>
      </c>
      <c r="AC431" s="377">
        <v>443.83971866000002</v>
      </c>
      <c r="AD431" s="376">
        <v>136.58421561</v>
      </c>
      <c r="AE431" s="377">
        <v>12.088085893000001</v>
      </c>
      <c r="AF431" s="338">
        <v>9.8671010993999992</v>
      </c>
      <c r="AG431" s="378">
        <v>581.19389395999997</v>
      </c>
      <c r="AH431" s="338">
        <v>258.24595120999999</v>
      </c>
      <c r="AI431" s="378">
        <v>266.97614811</v>
      </c>
      <c r="AJ431" s="338">
        <v>52.750597677000002</v>
      </c>
      <c r="AK431" s="379">
        <v>6.4955384839999999</v>
      </c>
      <c r="AL431" s="472">
        <v>212</v>
      </c>
    </row>
    <row r="432" spans="1:38" x14ac:dyDescent="0.2">
      <c r="A432" s="380" t="s">
        <v>1461</v>
      </c>
      <c r="B432" s="373" t="s">
        <v>1462</v>
      </c>
      <c r="C432" s="374">
        <v>3.1054798639999999</v>
      </c>
      <c r="D432" s="73">
        <v>2016</v>
      </c>
      <c r="E432" s="375">
        <v>7.52</v>
      </c>
      <c r="F432" s="376">
        <v>15171.473900000001</v>
      </c>
      <c r="G432" s="338">
        <v>11438.340192</v>
      </c>
      <c r="H432" s="377">
        <v>3733.1337073999998</v>
      </c>
      <c r="I432" s="376">
        <v>2395.7307919999998</v>
      </c>
      <c r="J432" s="377">
        <v>97.061597469999995</v>
      </c>
      <c r="K432" s="376">
        <v>3094.3843643</v>
      </c>
      <c r="L432" s="377">
        <v>216.36788985000001</v>
      </c>
      <c r="M432" s="338">
        <v>1290.7710629000001</v>
      </c>
      <c r="N432" s="376">
        <v>1362.6739768</v>
      </c>
      <c r="O432" s="377">
        <v>123.14217907</v>
      </c>
      <c r="P432" s="376">
        <v>428.22959637000002</v>
      </c>
      <c r="Q432" s="377">
        <v>74.022051320000003</v>
      </c>
      <c r="R432" s="376">
        <v>430.21202892000002</v>
      </c>
      <c r="S432" s="377">
        <v>139.88028446999999</v>
      </c>
      <c r="T432" s="376">
        <v>637.44820967999999</v>
      </c>
      <c r="U432" s="377">
        <v>56.856806288999998</v>
      </c>
      <c r="V432" s="376">
        <v>722.57185969</v>
      </c>
      <c r="W432" s="377">
        <v>172.03354037</v>
      </c>
      <c r="X432" s="376">
        <v>221.72351019999999</v>
      </c>
      <c r="Y432" s="377">
        <v>53.528860194000004</v>
      </c>
      <c r="Z432" s="376">
        <v>23.476227981000001</v>
      </c>
      <c r="AA432" s="377">
        <v>7.5485071235000003</v>
      </c>
      <c r="AB432" s="376">
        <v>425.78255783999998</v>
      </c>
      <c r="AC432" s="377">
        <v>832.73178236000001</v>
      </c>
      <c r="AD432" s="376">
        <v>51.225201202000001</v>
      </c>
      <c r="AE432" s="377">
        <v>9.2067352202000006</v>
      </c>
      <c r="AF432" s="338">
        <v>15.315005722</v>
      </c>
      <c r="AG432" s="378">
        <v>1190.9317974000001</v>
      </c>
      <c r="AH432" s="338">
        <v>490.91977107000002</v>
      </c>
      <c r="AI432" s="378">
        <v>523.50938167000004</v>
      </c>
      <c r="AJ432" s="338">
        <v>67.279388964999995</v>
      </c>
      <c r="AK432" s="379">
        <v>16.908933034</v>
      </c>
      <c r="AL432" s="472">
        <v>186</v>
      </c>
    </row>
    <row r="433" spans="1:38" x14ac:dyDescent="0.2">
      <c r="A433" s="380" t="s">
        <v>1463</v>
      </c>
      <c r="B433" s="373" t="s">
        <v>1464</v>
      </c>
      <c r="C433" s="374">
        <v>0.45979692639999997</v>
      </c>
      <c r="D433" s="73">
        <v>16179</v>
      </c>
      <c r="E433" s="375">
        <v>1.33</v>
      </c>
      <c r="F433" s="376">
        <v>2246.2863627000002</v>
      </c>
      <c r="G433" s="338">
        <v>1820.1013066</v>
      </c>
      <c r="H433" s="377">
        <v>426.1850561</v>
      </c>
      <c r="I433" s="376">
        <v>318.98571522999998</v>
      </c>
      <c r="J433" s="377">
        <v>12.775608939</v>
      </c>
      <c r="K433" s="376">
        <v>312.54151709000001</v>
      </c>
      <c r="L433" s="377">
        <v>23.884467436000001</v>
      </c>
      <c r="M433" s="338">
        <v>168.22059010000001</v>
      </c>
      <c r="N433" s="376">
        <v>267.35461708000003</v>
      </c>
      <c r="O433" s="377">
        <v>14.482287095</v>
      </c>
      <c r="P433" s="376">
        <v>36.011957662</v>
      </c>
      <c r="Q433" s="377">
        <v>6.346455197</v>
      </c>
      <c r="R433" s="376">
        <v>29.602532644</v>
      </c>
      <c r="S433" s="377">
        <v>12.468601255999999</v>
      </c>
      <c r="T433" s="376">
        <v>465.92588667000001</v>
      </c>
      <c r="U433" s="377">
        <v>21.140336732000002</v>
      </c>
      <c r="V433" s="376">
        <v>4.5560762805000001</v>
      </c>
      <c r="W433" s="377">
        <v>0.92650353549999998</v>
      </c>
      <c r="X433" s="376">
        <v>100.85664912999999</v>
      </c>
      <c r="Y433" s="377">
        <v>24.781782041</v>
      </c>
      <c r="Z433" s="376">
        <v>5.4510763307000003</v>
      </c>
      <c r="AA433" s="377">
        <v>1.6467853622999999</v>
      </c>
      <c r="AB433" s="376">
        <v>64.905508146000003</v>
      </c>
      <c r="AC433" s="377">
        <v>93.542484956999999</v>
      </c>
      <c r="AD433" s="376">
        <v>9.5473179543000004</v>
      </c>
      <c r="AE433" s="377">
        <v>3.0639003532000002</v>
      </c>
      <c r="AF433" s="338">
        <v>4.4837165346000001</v>
      </c>
      <c r="AG433" s="378">
        <v>134.47215539999999</v>
      </c>
      <c r="AH433" s="338">
        <v>42.419547651999999</v>
      </c>
      <c r="AI433" s="378">
        <v>59.307836993999999</v>
      </c>
      <c r="AJ433" s="338">
        <v>4.8228745440000003</v>
      </c>
      <c r="AK433" s="379">
        <v>1.7615743053999999</v>
      </c>
      <c r="AL433" s="472">
        <v>249</v>
      </c>
    </row>
    <row r="434" spans="1:38" x14ac:dyDescent="0.2">
      <c r="A434" s="380" t="s">
        <v>1465</v>
      </c>
      <c r="B434" s="373" t="s">
        <v>1466</v>
      </c>
      <c r="C434" s="374">
        <v>3.2632462768999999</v>
      </c>
      <c r="D434" s="73">
        <v>604</v>
      </c>
      <c r="E434" s="375">
        <v>11.95</v>
      </c>
      <c r="F434" s="376">
        <v>15942.224031</v>
      </c>
      <c r="G434" s="338">
        <v>12130.001213</v>
      </c>
      <c r="H434" s="377">
        <v>3812.2228184000001</v>
      </c>
      <c r="I434" s="376">
        <v>2223.5853895999999</v>
      </c>
      <c r="J434" s="377">
        <v>107.82509718999999</v>
      </c>
      <c r="K434" s="376">
        <v>4314.7519291999997</v>
      </c>
      <c r="L434" s="377">
        <v>307.26469965000001</v>
      </c>
      <c r="M434" s="338">
        <v>1561.4392614000001</v>
      </c>
      <c r="N434" s="376">
        <v>384.33618651</v>
      </c>
      <c r="O434" s="377">
        <v>47.084605412000002</v>
      </c>
      <c r="P434" s="376">
        <v>419.62065955999998</v>
      </c>
      <c r="Q434" s="377">
        <v>64.833417295999993</v>
      </c>
      <c r="R434" s="376">
        <v>632.33665145999998</v>
      </c>
      <c r="S434" s="377">
        <v>151.34685277</v>
      </c>
      <c r="T434" s="376">
        <v>774.09639955</v>
      </c>
      <c r="U434" s="377">
        <v>79.860115977999996</v>
      </c>
      <c r="V434" s="376">
        <v>168.15161474999999</v>
      </c>
      <c r="W434" s="377">
        <v>34.576888459000003</v>
      </c>
      <c r="X434" s="376">
        <v>229.75131139000001</v>
      </c>
      <c r="Y434" s="377">
        <v>47.460429759999997</v>
      </c>
      <c r="Z434" s="376">
        <v>8.2623754006999999</v>
      </c>
      <c r="AA434" s="377">
        <v>2.3763522185000001</v>
      </c>
      <c r="AB434" s="376">
        <v>803.25322885000003</v>
      </c>
      <c r="AC434" s="377">
        <v>862.87352174</v>
      </c>
      <c r="AD434" s="376">
        <v>36.757544848999999</v>
      </c>
      <c r="AE434" s="377">
        <v>2.4311299602999998</v>
      </c>
      <c r="AF434" s="338">
        <v>17.582047593999999</v>
      </c>
      <c r="AG434" s="378">
        <v>1212.3568181000001</v>
      </c>
      <c r="AH434" s="338">
        <v>568.44762137999999</v>
      </c>
      <c r="AI434" s="378">
        <v>519.37309576999996</v>
      </c>
      <c r="AJ434" s="338">
        <v>327.94618319</v>
      </c>
      <c r="AK434" s="379">
        <v>32.242602300000001</v>
      </c>
      <c r="AL434" s="472">
        <v>178</v>
      </c>
    </row>
    <row r="435" spans="1:38" x14ac:dyDescent="0.2">
      <c r="A435" s="380" t="s">
        <v>1467</v>
      </c>
      <c r="B435" s="373" t="s">
        <v>1468</v>
      </c>
      <c r="C435" s="374">
        <v>1.1277061293999999</v>
      </c>
      <c r="D435" s="73">
        <v>1044</v>
      </c>
      <c r="E435" s="375">
        <v>4.8499999999999996</v>
      </c>
      <c r="F435" s="376">
        <v>5509.2819330000002</v>
      </c>
      <c r="G435" s="338">
        <v>4215.7031608999996</v>
      </c>
      <c r="H435" s="377">
        <v>1293.5787720000001</v>
      </c>
      <c r="I435" s="376">
        <v>809.24126000000001</v>
      </c>
      <c r="J435" s="377">
        <v>33.098887265000002</v>
      </c>
      <c r="K435" s="376">
        <v>1363.8582957000001</v>
      </c>
      <c r="L435" s="377">
        <v>104.84158075000001</v>
      </c>
      <c r="M435" s="338">
        <v>520.19703642000002</v>
      </c>
      <c r="N435" s="376">
        <v>98.79093795</v>
      </c>
      <c r="O435" s="377">
        <v>16.567286852999999</v>
      </c>
      <c r="P435" s="376">
        <v>117.24061617</v>
      </c>
      <c r="Q435" s="377">
        <v>17.274812357999998</v>
      </c>
      <c r="R435" s="376">
        <v>123.38418887</v>
      </c>
      <c r="S435" s="377">
        <v>35.091927112</v>
      </c>
      <c r="T435" s="376">
        <v>305.90739719999999</v>
      </c>
      <c r="U435" s="377">
        <v>31.884644560000002</v>
      </c>
      <c r="V435" s="376">
        <v>13.118035632</v>
      </c>
      <c r="W435" s="377">
        <v>0.27149499999999999</v>
      </c>
      <c r="X435" s="376">
        <v>123.07086705</v>
      </c>
      <c r="Y435" s="377">
        <v>28.295468928999998</v>
      </c>
      <c r="Z435" s="376">
        <v>29.563541747999999</v>
      </c>
      <c r="AA435" s="377">
        <v>9.0391707759000006</v>
      </c>
      <c r="AB435" s="376">
        <v>297.55404199999998</v>
      </c>
      <c r="AC435" s="377">
        <v>315.51690916000001</v>
      </c>
      <c r="AD435" s="376">
        <v>5.4297650268000002</v>
      </c>
      <c r="AE435" s="377">
        <v>2.2834746752999999</v>
      </c>
      <c r="AF435" s="338">
        <v>4.0560776263999996</v>
      </c>
      <c r="AG435" s="378">
        <v>380.74466285</v>
      </c>
      <c r="AH435" s="338">
        <v>168.39395854</v>
      </c>
      <c r="AI435" s="378">
        <v>158.71218146000001</v>
      </c>
      <c r="AJ435" s="338">
        <v>385.91674358</v>
      </c>
      <c r="AK435" s="379">
        <v>9.9366677039999995</v>
      </c>
      <c r="AL435" s="472">
        <v>228</v>
      </c>
    </row>
    <row r="436" spans="1:38" x14ac:dyDescent="0.2">
      <c r="A436" s="380" t="s">
        <v>1469</v>
      </c>
      <c r="B436" s="373" t="s">
        <v>1470</v>
      </c>
      <c r="C436" s="374">
        <v>1.6714716285</v>
      </c>
      <c r="D436" s="73">
        <v>14379</v>
      </c>
      <c r="E436" s="375">
        <v>5.52</v>
      </c>
      <c r="F436" s="376">
        <v>8165.7873486999997</v>
      </c>
      <c r="G436" s="338">
        <v>5991.0094683999996</v>
      </c>
      <c r="H436" s="377">
        <v>2174.7778804</v>
      </c>
      <c r="I436" s="376">
        <v>1090.2198625000001</v>
      </c>
      <c r="J436" s="377">
        <v>53.314939179</v>
      </c>
      <c r="K436" s="376">
        <v>2191.1869307000002</v>
      </c>
      <c r="L436" s="377">
        <v>156.29374704</v>
      </c>
      <c r="M436" s="338">
        <v>771.28467108999996</v>
      </c>
      <c r="N436" s="376">
        <v>162.83794284999999</v>
      </c>
      <c r="O436" s="377">
        <v>24.075719197000002</v>
      </c>
      <c r="P436" s="376">
        <v>320.70504490000002</v>
      </c>
      <c r="Q436" s="377">
        <v>53.059033497999998</v>
      </c>
      <c r="R436" s="376">
        <v>456.97220344999999</v>
      </c>
      <c r="S436" s="377">
        <v>126.63757022999999</v>
      </c>
      <c r="T436" s="376">
        <v>195.23205025999999</v>
      </c>
      <c r="U436" s="377">
        <v>23.148272814999999</v>
      </c>
      <c r="V436" s="376">
        <v>148.86617390999999</v>
      </c>
      <c r="W436" s="377">
        <v>33.562863192000002</v>
      </c>
      <c r="X436" s="376">
        <v>48.579168009</v>
      </c>
      <c r="Y436" s="377">
        <v>10.303391301</v>
      </c>
      <c r="Z436" s="376">
        <v>64.553401766999997</v>
      </c>
      <c r="AA436" s="377">
        <v>23.150669986</v>
      </c>
      <c r="AB436" s="376">
        <v>258.75332208999998</v>
      </c>
      <c r="AC436" s="377">
        <v>467.05734769999998</v>
      </c>
      <c r="AD436" s="376">
        <v>8.3970702489000004</v>
      </c>
      <c r="AE436" s="377">
        <v>2.6696593518</v>
      </c>
      <c r="AF436" s="338">
        <v>10.527589847</v>
      </c>
      <c r="AG436" s="378">
        <v>710.25392655999997</v>
      </c>
      <c r="AH436" s="338">
        <v>364.57084443000002</v>
      </c>
      <c r="AI436" s="378">
        <v>269.82876082000001</v>
      </c>
      <c r="AJ436" s="338">
        <v>105.80062467</v>
      </c>
      <c r="AK436" s="379">
        <v>13.944547139000001</v>
      </c>
      <c r="AL436" s="472">
        <v>282</v>
      </c>
    </row>
    <row r="437" spans="1:38" x14ac:dyDescent="0.2">
      <c r="A437" s="380" t="s">
        <v>1471</v>
      </c>
      <c r="B437" s="373" t="s">
        <v>1472</v>
      </c>
      <c r="C437" s="374">
        <v>0.4081164404</v>
      </c>
      <c r="D437" s="73">
        <v>43399</v>
      </c>
      <c r="E437" s="375">
        <v>1.61</v>
      </c>
      <c r="F437" s="376">
        <v>1993.8071388999999</v>
      </c>
      <c r="G437" s="338">
        <v>1487.1625254999999</v>
      </c>
      <c r="H437" s="377">
        <v>506.64461347999998</v>
      </c>
      <c r="I437" s="376">
        <v>283.16654655000002</v>
      </c>
      <c r="J437" s="377">
        <v>13.089334029</v>
      </c>
      <c r="K437" s="376">
        <v>451.04574157000002</v>
      </c>
      <c r="L437" s="377">
        <v>33.688075478000002</v>
      </c>
      <c r="M437" s="338">
        <v>188.21191945999999</v>
      </c>
      <c r="N437" s="376">
        <v>21.453631536</v>
      </c>
      <c r="O437" s="377">
        <v>3.4820840495000001</v>
      </c>
      <c r="P437" s="376">
        <v>113.05232404</v>
      </c>
      <c r="Q437" s="377">
        <v>17.598204062000001</v>
      </c>
      <c r="R437" s="376">
        <v>99.875697142999996</v>
      </c>
      <c r="S437" s="377">
        <v>26.831059182000001</v>
      </c>
      <c r="T437" s="376">
        <v>43.207461299000002</v>
      </c>
      <c r="U437" s="377">
        <v>6.3434847761000004</v>
      </c>
      <c r="V437" s="376">
        <v>3.6362110475999998</v>
      </c>
      <c r="W437" s="377">
        <v>1.0404539114</v>
      </c>
      <c r="X437" s="376">
        <v>53.620936235000002</v>
      </c>
      <c r="Y437" s="377">
        <v>11.816727632999999</v>
      </c>
      <c r="Z437" s="376">
        <v>82.735679742000002</v>
      </c>
      <c r="AA437" s="377">
        <v>26.282449807999999</v>
      </c>
      <c r="AB437" s="376">
        <v>64.113446736</v>
      </c>
      <c r="AC437" s="377">
        <v>105.1827612</v>
      </c>
      <c r="AD437" s="376">
        <v>2.0547683288999998</v>
      </c>
      <c r="AE437" s="377">
        <v>0.52580868179999996</v>
      </c>
      <c r="AF437" s="338">
        <v>4.6348046018</v>
      </c>
      <c r="AG437" s="378">
        <v>174.67186946000001</v>
      </c>
      <c r="AH437" s="338">
        <v>69.517195521999994</v>
      </c>
      <c r="AI437" s="378">
        <v>64.398437771000005</v>
      </c>
      <c r="AJ437" s="338">
        <v>25.148964481</v>
      </c>
      <c r="AK437" s="379">
        <v>3.3810606227000002</v>
      </c>
      <c r="AL437" s="472">
        <v>303</v>
      </c>
    </row>
    <row r="438" spans="1:38" x14ac:dyDescent="0.2">
      <c r="A438" s="380" t="s">
        <v>1473</v>
      </c>
      <c r="B438" s="373" t="s">
        <v>1474</v>
      </c>
      <c r="C438" s="374">
        <v>1.5433719226</v>
      </c>
      <c r="D438" s="73">
        <v>5618</v>
      </c>
      <c r="E438" s="375">
        <v>5.03</v>
      </c>
      <c r="F438" s="376">
        <v>7539.9705894999997</v>
      </c>
      <c r="G438" s="338">
        <v>5610.6922474000003</v>
      </c>
      <c r="H438" s="377">
        <v>1929.2783420999999</v>
      </c>
      <c r="I438" s="376">
        <v>1099.5039349000001</v>
      </c>
      <c r="J438" s="377">
        <v>49.352954490999998</v>
      </c>
      <c r="K438" s="376">
        <v>1840.835403</v>
      </c>
      <c r="L438" s="377">
        <v>133.38954344999999</v>
      </c>
      <c r="M438" s="338">
        <v>734.96963172999995</v>
      </c>
      <c r="N438" s="376">
        <v>627.29776235999998</v>
      </c>
      <c r="O438" s="377">
        <v>35.310163072999998</v>
      </c>
      <c r="P438" s="376">
        <v>224.40971060000001</v>
      </c>
      <c r="Q438" s="377">
        <v>34.820913838000003</v>
      </c>
      <c r="R438" s="376">
        <v>358.06039738999999</v>
      </c>
      <c r="S438" s="377">
        <v>102.99955889</v>
      </c>
      <c r="T438" s="376">
        <v>191.79494419</v>
      </c>
      <c r="U438" s="377">
        <v>22.839732193</v>
      </c>
      <c r="V438" s="376">
        <v>38.142934005999997</v>
      </c>
      <c r="W438" s="377">
        <v>7.5807730636999997</v>
      </c>
      <c r="X438" s="376">
        <v>54.495560494000003</v>
      </c>
      <c r="Y438" s="377">
        <v>12.865188705</v>
      </c>
      <c r="Z438" s="376">
        <v>44.964691004000002</v>
      </c>
      <c r="AA438" s="377">
        <v>16.547990039999998</v>
      </c>
      <c r="AB438" s="376">
        <v>223.17756094000001</v>
      </c>
      <c r="AC438" s="377">
        <v>438.82095165999999</v>
      </c>
      <c r="AD438" s="376">
        <v>5.1391000322</v>
      </c>
      <c r="AE438" s="377">
        <v>1.242355691</v>
      </c>
      <c r="AF438" s="338">
        <v>24.534916981999999</v>
      </c>
      <c r="AG438" s="378">
        <v>617.90442872000006</v>
      </c>
      <c r="AH438" s="338">
        <v>309.01858656000002</v>
      </c>
      <c r="AI438" s="378">
        <v>235.37371138</v>
      </c>
      <c r="AJ438" s="338">
        <v>43.047745569</v>
      </c>
      <c r="AK438" s="379">
        <v>11.529444502</v>
      </c>
      <c r="AL438" s="472">
        <v>254</v>
      </c>
    </row>
    <row r="439" spans="1:38" x14ac:dyDescent="0.2">
      <c r="A439" s="380" t="s">
        <v>1475</v>
      </c>
      <c r="B439" s="373" t="s">
        <v>1476</v>
      </c>
      <c r="C439" s="374">
        <v>0.41978411230000001</v>
      </c>
      <c r="D439" s="73">
        <v>11428</v>
      </c>
      <c r="E439" s="375">
        <v>1.69</v>
      </c>
      <c r="F439" s="376">
        <v>2050.8082429000001</v>
      </c>
      <c r="G439" s="338">
        <v>1530.9969607</v>
      </c>
      <c r="H439" s="377">
        <v>519.81128224999998</v>
      </c>
      <c r="I439" s="376">
        <v>326.01642285999998</v>
      </c>
      <c r="J439" s="377">
        <v>14.133075387</v>
      </c>
      <c r="K439" s="376">
        <v>454.27701363</v>
      </c>
      <c r="L439" s="377">
        <v>35.374728400999999</v>
      </c>
      <c r="M439" s="338">
        <v>207.81169574</v>
      </c>
      <c r="N439" s="376">
        <v>47.665542297999998</v>
      </c>
      <c r="O439" s="377">
        <v>7.6144557448999999</v>
      </c>
      <c r="P439" s="376">
        <v>58.714830044000003</v>
      </c>
      <c r="Q439" s="377">
        <v>8.9734273610000006</v>
      </c>
      <c r="R439" s="376">
        <v>85.840502919000002</v>
      </c>
      <c r="S439" s="377">
        <v>25.154321945</v>
      </c>
      <c r="T439" s="376">
        <v>128.83808242000001</v>
      </c>
      <c r="U439" s="377">
        <v>10.389143401</v>
      </c>
      <c r="V439" s="376">
        <v>3.2832699715999998</v>
      </c>
      <c r="W439" s="377">
        <v>0.76887446370000001</v>
      </c>
      <c r="X439" s="376">
        <v>37.692910308000002</v>
      </c>
      <c r="Y439" s="377">
        <v>9.0454963688000003</v>
      </c>
      <c r="Z439" s="376">
        <v>44.382860395999998</v>
      </c>
      <c r="AA439" s="377">
        <v>14.793063909000001</v>
      </c>
      <c r="AB439" s="376">
        <v>68.211432291999998</v>
      </c>
      <c r="AC439" s="377">
        <v>117.29933543</v>
      </c>
      <c r="AD439" s="376">
        <v>2.3772196619999999</v>
      </c>
      <c r="AE439" s="377">
        <v>0.59843145259999997</v>
      </c>
      <c r="AF439" s="338">
        <v>18.670156701</v>
      </c>
      <c r="AG439" s="378">
        <v>177.32896737999999</v>
      </c>
      <c r="AH439" s="338">
        <v>66.303269482999994</v>
      </c>
      <c r="AI439" s="378">
        <v>62.162652393000002</v>
      </c>
      <c r="AJ439" s="338">
        <v>14.056684690000001</v>
      </c>
      <c r="AK439" s="379">
        <v>3.0303758904000002</v>
      </c>
      <c r="AL439" s="472">
        <v>285</v>
      </c>
    </row>
    <row r="440" spans="1:38" x14ac:dyDescent="0.2">
      <c r="A440" s="380" t="s">
        <v>1477</v>
      </c>
      <c r="B440" s="373" t="s">
        <v>1478</v>
      </c>
      <c r="C440" s="374">
        <v>1.2930086493999999</v>
      </c>
      <c r="D440" s="73">
        <v>2869</v>
      </c>
      <c r="E440" s="375">
        <v>4.4000000000000004</v>
      </c>
      <c r="F440" s="376">
        <v>6316.8488719999996</v>
      </c>
      <c r="G440" s="338">
        <v>4621.7760822999999</v>
      </c>
      <c r="H440" s="377">
        <v>1695.0727896999999</v>
      </c>
      <c r="I440" s="376">
        <v>946.10134844000004</v>
      </c>
      <c r="J440" s="377">
        <v>42.542205217999999</v>
      </c>
      <c r="K440" s="376">
        <v>1601.377336</v>
      </c>
      <c r="L440" s="377">
        <v>111.44589977</v>
      </c>
      <c r="M440" s="338">
        <v>639.96423028000004</v>
      </c>
      <c r="N440" s="376">
        <v>218.19350548</v>
      </c>
      <c r="O440" s="377">
        <v>28.522613051</v>
      </c>
      <c r="P440" s="376">
        <v>214.88257193000001</v>
      </c>
      <c r="Q440" s="377">
        <v>35.138719813999998</v>
      </c>
      <c r="R440" s="376">
        <v>329.73347344000001</v>
      </c>
      <c r="S440" s="377">
        <v>93.793502880999995</v>
      </c>
      <c r="T440" s="376">
        <v>185.38551013</v>
      </c>
      <c r="U440" s="377">
        <v>19.302436994000001</v>
      </c>
      <c r="V440" s="376">
        <v>25.056457138999999</v>
      </c>
      <c r="W440" s="377">
        <v>6.3686953193000004</v>
      </c>
      <c r="X440" s="376">
        <v>73.107828740000002</v>
      </c>
      <c r="Y440" s="377">
        <v>15.852941221</v>
      </c>
      <c r="Z440" s="376">
        <v>48.001706188999997</v>
      </c>
      <c r="AA440" s="377">
        <v>17.197093129999999</v>
      </c>
      <c r="AB440" s="376">
        <v>198.36540844999999</v>
      </c>
      <c r="AC440" s="377">
        <v>388.05001535000002</v>
      </c>
      <c r="AD440" s="376">
        <v>12.966133878999999</v>
      </c>
      <c r="AE440" s="377">
        <v>3.1232465908</v>
      </c>
      <c r="AF440" s="338">
        <v>5.5911377334000001</v>
      </c>
      <c r="AG440" s="378">
        <v>566.73818675999996</v>
      </c>
      <c r="AH440" s="338">
        <v>246.52996454999999</v>
      </c>
      <c r="AI440" s="378">
        <v>202.66819624999999</v>
      </c>
      <c r="AJ440" s="338">
        <v>30.896315257000001</v>
      </c>
      <c r="AK440" s="379">
        <v>9.9521920766999994</v>
      </c>
      <c r="AL440" s="472">
        <v>222</v>
      </c>
    </row>
    <row r="441" spans="1:38" x14ac:dyDescent="0.2">
      <c r="A441" s="380" t="s">
        <v>1479</v>
      </c>
      <c r="B441" s="373" t="s">
        <v>1480</v>
      </c>
      <c r="C441" s="374">
        <v>0.34223722670000001</v>
      </c>
      <c r="D441" s="73">
        <v>14942</v>
      </c>
      <c r="E441" s="375">
        <v>1.44</v>
      </c>
      <c r="F441" s="376">
        <v>1671.9616226999999</v>
      </c>
      <c r="G441" s="338">
        <v>1253.0741920999999</v>
      </c>
      <c r="H441" s="377">
        <v>418.88743068000002</v>
      </c>
      <c r="I441" s="376">
        <v>243.61219969999999</v>
      </c>
      <c r="J441" s="377">
        <v>10.455976437</v>
      </c>
      <c r="K441" s="376">
        <v>343.00624382000001</v>
      </c>
      <c r="L441" s="377">
        <v>25.233133924000001</v>
      </c>
      <c r="M441" s="338">
        <v>159.78633694000001</v>
      </c>
      <c r="N441" s="376">
        <v>47.175945224000003</v>
      </c>
      <c r="O441" s="377">
        <v>4.8154076164999999</v>
      </c>
      <c r="P441" s="376">
        <v>96.573566045999996</v>
      </c>
      <c r="Q441" s="377">
        <v>14.484101498999999</v>
      </c>
      <c r="R441" s="376">
        <v>65.652809392999998</v>
      </c>
      <c r="S441" s="377">
        <v>18.256328026999999</v>
      </c>
      <c r="T441" s="376">
        <v>39.678024460000003</v>
      </c>
      <c r="U441" s="377">
        <v>5.4072817535000004</v>
      </c>
      <c r="V441" s="376">
        <v>3.4209549179000001</v>
      </c>
      <c r="W441" s="377">
        <v>1.0019537428</v>
      </c>
      <c r="X441" s="376">
        <v>63.133015225999998</v>
      </c>
      <c r="Y441" s="377">
        <v>15.280776167999999</v>
      </c>
      <c r="Z441" s="376">
        <v>71.492240370999994</v>
      </c>
      <c r="AA441" s="377">
        <v>21.949062289</v>
      </c>
      <c r="AB441" s="376">
        <v>52.467834011999997</v>
      </c>
      <c r="AC441" s="377">
        <v>87.486879286000004</v>
      </c>
      <c r="AD441" s="376">
        <v>6.9668945447999997</v>
      </c>
      <c r="AE441" s="377">
        <v>1.741280854</v>
      </c>
      <c r="AF441" s="338">
        <v>5.8817555235999999</v>
      </c>
      <c r="AG441" s="378">
        <v>148.31929923000001</v>
      </c>
      <c r="AH441" s="338">
        <v>52.525294314</v>
      </c>
      <c r="AI441" s="378">
        <v>52.044424126000003</v>
      </c>
      <c r="AJ441" s="338">
        <v>11.547327433</v>
      </c>
      <c r="AK441" s="379">
        <v>2.5652758473000001</v>
      </c>
      <c r="AL441" s="472">
        <v>284</v>
      </c>
    </row>
    <row r="442" spans="1:38" x14ac:dyDescent="0.2">
      <c r="A442" s="380" t="s">
        <v>1481</v>
      </c>
      <c r="B442" s="373" t="s">
        <v>1482</v>
      </c>
      <c r="C442" s="374">
        <v>1.6547935564</v>
      </c>
      <c r="D442" s="73">
        <v>3538</v>
      </c>
      <c r="E442" s="375">
        <v>5.61</v>
      </c>
      <c r="F442" s="376">
        <v>8084.3084963000001</v>
      </c>
      <c r="G442" s="338">
        <v>5945.7771732000001</v>
      </c>
      <c r="H442" s="377">
        <v>2138.5313231</v>
      </c>
      <c r="I442" s="376">
        <v>1196.2291393999999</v>
      </c>
      <c r="J442" s="377">
        <v>58.158237728000003</v>
      </c>
      <c r="K442" s="376">
        <v>2098.2832125</v>
      </c>
      <c r="L442" s="377">
        <v>149.42228026999999</v>
      </c>
      <c r="M442" s="338">
        <v>815.45877063</v>
      </c>
      <c r="N442" s="376">
        <v>227.13861423</v>
      </c>
      <c r="O442" s="377">
        <v>37.327154428</v>
      </c>
      <c r="P442" s="376">
        <v>212.15541522999999</v>
      </c>
      <c r="Q442" s="377">
        <v>33.032236343000001</v>
      </c>
      <c r="R442" s="376">
        <v>383.34619425</v>
      </c>
      <c r="S442" s="377">
        <v>109.41493762</v>
      </c>
      <c r="T442" s="376">
        <v>206.06980856000001</v>
      </c>
      <c r="U442" s="377">
        <v>23.872043908999999</v>
      </c>
      <c r="V442" s="376">
        <v>175.30588592999999</v>
      </c>
      <c r="W442" s="377">
        <v>39.944052810000002</v>
      </c>
      <c r="X442" s="376">
        <v>83.033641141000004</v>
      </c>
      <c r="Y442" s="377">
        <v>19.363793165000001</v>
      </c>
      <c r="Z442" s="376">
        <v>39.232054408000003</v>
      </c>
      <c r="AA442" s="377">
        <v>16.234680594</v>
      </c>
      <c r="AB442" s="376">
        <v>289.14650043</v>
      </c>
      <c r="AC442" s="377">
        <v>485.99944377000003</v>
      </c>
      <c r="AD442" s="376">
        <v>7.5513177213000002</v>
      </c>
      <c r="AE442" s="377">
        <v>1.8135574415</v>
      </c>
      <c r="AF442" s="338">
        <v>4.4833553915</v>
      </c>
      <c r="AG442" s="378">
        <v>694.39184501</v>
      </c>
      <c r="AH442" s="338">
        <v>329.36148801000002</v>
      </c>
      <c r="AI442" s="378">
        <v>265.85661486999999</v>
      </c>
      <c r="AJ442" s="338">
        <v>71.006974451999994</v>
      </c>
      <c r="AK442" s="379">
        <v>11.675246083999999</v>
      </c>
      <c r="AL442" s="472">
        <v>247</v>
      </c>
    </row>
    <row r="443" spans="1:38" x14ac:dyDescent="0.2">
      <c r="A443" s="380" t="s">
        <v>1483</v>
      </c>
      <c r="B443" s="373" t="s">
        <v>1484</v>
      </c>
      <c r="C443" s="374">
        <v>0.45214382619999999</v>
      </c>
      <c r="D443" s="73">
        <v>6382</v>
      </c>
      <c r="E443" s="375">
        <v>1.83</v>
      </c>
      <c r="F443" s="376">
        <v>2208.8979991000001</v>
      </c>
      <c r="G443" s="338">
        <v>1642.7058707000001</v>
      </c>
      <c r="H443" s="377">
        <v>566.19212833999995</v>
      </c>
      <c r="I443" s="376">
        <v>357.40971404999999</v>
      </c>
      <c r="J443" s="377">
        <v>15.282924935</v>
      </c>
      <c r="K443" s="376">
        <v>506.00205383000002</v>
      </c>
      <c r="L443" s="377">
        <v>36.718060440999999</v>
      </c>
      <c r="M443" s="338">
        <v>218.73791333</v>
      </c>
      <c r="N443" s="376">
        <v>42.304626003000003</v>
      </c>
      <c r="O443" s="377">
        <v>6.1661016322000002</v>
      </c>
      <c r="P443" s="376">
        <v>83.743839452000003</v>
      </c>
      <c r="Q443" s="377">
        <v>12.094762301999999</v>
      </c>
      <c r="R443" s="376">
        <v>73.236077640000005</v>
      </c>
      <c r="S443" s="377">
        <v>23.317727455</v>
      </c>
      <c r="T443" s="376">
        <v>54.900765716999999</v>
      </c>
      <c r="U443" s="377">
        <v>6.8212386047000004</v>
      </c>
      <c r="V443" s="376">
        <v>9.8636188244999996</v>
      </c>
      <c r="W443" s="377">
        <v>2.8706045533000002</v>
      </c>
      <c r="X443" s="376">
        <v>91.463938815999995</v>
      </c>
      <c r="Y443" s="377">
        <v>21.275619745</v>
      </c>
      <c r="Z443" s="376">
        <v>55.613040153999997</v>
      </c>
      <c r="AA443" s="377">
        <v>17.579744461000001</v>
      </c>
      <c r="AB443" s="376">
        <v>71.317659324000005</v>
      </c>
      <c r="AC443" s="377">
        <v>125.05882271</v>
      </c>
      <c r="AD443" s="376">
        <v>8.5390370835000002</v>
      </c>
      <c r="AE443" s="377">
        <v>1.9878018958000001</v>
      </c>
      <c r="AF443" s="338">
        <v>2.6676933312000002</v>
      </c>
      <c r="AG443" s="378">
        <v>188.40606797000001</v>
      </c>
      <c r="AH443" s="338">
        <v>76.369428958</v>
      </c>
      <c r="AI443" s="378">
        <v>72.279223819999999</v>
      </c>
      <c r="AJ443" s="338">
        <v>23.052998372000001</v>
      </c>
      <c r="AK443" s="379">
        <v>3.8168936553999999</v>
      </c>
      <c r="AL443" s="472">
        <v>255</v>
      </c>
    </row>
    <row r="444" spans="1:38" x14ac:dyDescent="0.2">
      <c r="A444" s="380" t="s">
        <v>1485</v>
      </c>
      <c r="B444" s="373" t="s">
        <v>1486</v>
      </c>
      <c r="C444" s="374">
        <v>2.2197985743999999</v>
      </c>
      <c r="D444" s="73">
        <v>2308</v>
      </c>
      <c r="E444" s="375">
        <v>9.39</v>
      </c>
      <c r="F444" s="376">
        <v>10844.577202</v>
      </c>
      <c r="G444" s="338">
        <v>8001.0086510000001</v>
      </c>
      <c r="H444" s="377">
        <v>2843.5685506999998</v>
      </c>
      <c r="I444" s="376">
        <v>1542.0726824999999</v>
      </c>
      <c r="J444" s="377">
        <v>62.107319046000001</v>
      </c>
      <c r="K444" s="376">
        <v>2650.1743206000001</v>
      </c>
      <c r="L444" s="377">
        <v>179.12795914</v>
      </c>
      <c r="M444" s="338">
        <v>1054.9120598</v>
      </c>
      <c r="N444" s="376">
        <v>229.31488189999999</v>
      </c>
      <c r="O444" s="377">
        <v>32.079889449</v>
      </c>
      <c r="P444" s="376">
        <v>194.41207915999999</v>
      </c>
      <c r="Q444" s="377">
        <v>32.736452499999999</v>
      </c>
      <c r="R444" s="376">
        <v>372.80921398999999</v>
      </c>
      <c r="S444" s="377">
        <v>117.15291673999999</v>
      </c>
      <c r="T444" s="376">
        <v>698.31849438999996</v>
      </c>
      <c r="U444" s="377">
        <v>60.128670245000002</v>
      </c>
      <c r="V444" s="376">
        <v>127.18545056000001</v>
      </c>
      <c r="W444" s="377">
        <v>33.790034630000001</v>
      </c>
      <c r="X444" s="376">
        <v>220.38963724999999</v>
      </c>
      <c r="Y444" s="377">
        <v>48.895507782000003</v>
      </c>
      <c r="Z444" s="376">
        <v>22.320102936000001</v>
      </c>
      <c r="AA444" s="377">
        <v>7.7383118955999999</v>
      </c>
      <c r="AB444" s="376">
        <v>555.24962151</v>
      </c>
      <c r="AC444" s="377">
        <v>647.38063755999997</v>
      </c>
      <c r="AD444" s="376">
        <v>48.200523523000001</v>
      </c>
      <c r="AE444" s="377">
        <v>10.203097553999999</v>
      </c>
      <c r="AF444" s="338">
        <v>35.116598134</v>
      </c>
      <c r="AG444" s="378">
        <v>823.92005726000002</v>
      </c>
      <c r="AH444" s="338">
        <v>574.20592601999999</v>
      </c>
      <c r="AI444" s="378">
        <v>360.95373087000002</v>
      </c>
      <c r="AJ444" s="338">
        <v>86.623462790000005</v>
      </c>
      <c r="AK444" s="379">
        <v>17.05756199</v>
      </c>
      <c r="AL444" s="472">
        <v>216</v>
      </c>
    </row>
    <row r="445" spans="1:38" x14ac:dyDescent="0.2">
      <c r="A445" s="380" t="s">
        <v>1487</v>
      </c>
      <c r="B445" s="373" t="s">
        <v>1488</v>
      </c>
      <c r="C445" s="374">
        <v>0.71767157140000004</v>
      </c>
      <c r="D445" s="73">
        <v>3593</v>
      </c>
      <c r="E445" s="375">
        <v>3.08</v>
      </c>
      <c r="F445" s="376">
        <v>3506.1040452000002</v>
      </c>
      <c r="G445" s="338">
        <v>2601.7239301999998</v>
      </c>
      <c r="H445" s="377">
        <v>904.38011490999997</v>
      </c>
      <c r="I445" s="376">
        <v>506.60078206999998</v>
      </c>
      <c r="J445" s="377">
        <v>18.280856891999999</v>
      </c>
      <c r="K445" s="376">
        <v>669.74755116999995</v>
      </c>
      <c r="L445" s="377">
        <v>53.136226688999997</v>
      </c>
      <c r="M445" s="338">
        <v>324.14726058000002</v>
      </c>
      <c r="N445" s="376">
        <v>38.677035373999999</v>
      </c>
      <c r="O445" s="377">
        <v>6.4215122188000002</v>
      </c>
      <c r="P445" s="376">
        <v>59.707167308999999</v>
      </c>
      <c r="Q445" s="377">
        <v>9.5866631894999994</v>
      </c>
      <c r="R445" s="376">
        <v>120.30522986</v>
      </c>
      <c r="S445" s="377">
        <v>37.566453070000001</v>
      </c>
      <c r="T445" s="376">
        <v>135.62166245</v>
      </c>
      <c r="U445" s="377">
        <v>13.784076123</v>
      </c>
      <c r="V445" s="376">
        <v>8.6461541244000006</v>
      </c>
      <c r="W445" s="377">
        <v>2.3146050550999999</v>
      </c>
      <c r="X445" s="376">
        <v>444.79237447000003</v>
      </c>
      <c r="Y445" s="377">
        <v>102.75342191999999</v>
      </c>
      <c r="Z445" s="376">
        <v>18.480499883</v>
      </c>
      <c r="AA445" s="377">
        <v>6.9343817334000004</v>
      </c>
      <c r="AB445" s="376">
        <v>149.81912477</v>
      </c>
      <c r="AC445" s="377">
        <v>186.37941362999999</v>
      </c>
      <c r="AD445" s="376">
        <v>13.847013904000001</v>
      </c>
      <c r="AE445" s="377">
        <v>3.0399383826999999</v>
      </c>
      <c r="AF445" s="338">
        <v>8.6702176083999998</v>
      </c>
      <c r="AG445" s="378">
        <v>265.47188161000003</v>
      </c>
      <c r="AH445" s="338">
        <v>120.15197736</v>
      </c>
      <c r="AI445" s="378">
        <v>132.39445989000001</v>
      </c>
      <c r="AJ445" s="338">
        <v>43.561288730000001</v>
      </c>
      <c r="AK445" s="379">
        <v>5.2648150818000001</v>
      </c>
      <c r="AL445" s="472">
        <v>219</v>
      </c>
    </row>
    <row r="446" spans="1:38" x14ac:dyDescent="0.2">
      <c r="A446" s="380" t="s">
        <v>1489</v>
      </c>
      <c r="B446" s="373" t="s">
        <v>2206</v>
      </c>
      <c r="C446" s="374">
        <v>0.92474137339999996</v>
      </c>
      <c r="D446" s="73">
        <v>5019</v>
      </c>
      <c r="E446" s="375">
        <v>3.3</v>
      </c>
      <c r="F446" s="376">
        <v>4517.7203605000004</v>
      </c>
      <c r="G446" s="338">
        <v>3278.0321958999998</v>
      </c>
      <c r="H446" s="377">
        <v>1239.6881645999999</v>
      </c>
      <c r="I446" s="376">
        <v>616.94657850999999</v>
      </c>
      <c r="J446" s="377">
        <v>30.427011129</v>
      </c>
      <c r="K446" s="376">
        <v>1099.2140374999999</v>
      </c>
      <c r="L446" s="377">
        <v>80.098826446000004</v>
      </c>
      <c r="M446" s="338">
        <v>452.18579576000002</v>
      </c>
      <c r="N446" s="376">
        <v>78.930187865999997</v>
      </c>
      <c r="O446" s="377">
        <v>12.061226229000001</v>
      </c>
      <c r="P446" s="376">
        <v>142.89193064</v>
      </c>
      <c r="Q446" s="377">
        <v>22.634412300000001</v>
      </c>
      <c r="R446" s="376">
        <v>243.81337087</v>
      </c>
      <c r="S446" s="377">
        <v>69.750256348999997</v>
      </c>
      <c r="T446" s="376">
        <v>75.920628860999997</v>
      </c>
      <c r="U446" s="377">
        <v>11.613359503</v>
      </c>
      <c r="V446" s="376">
        <v>24.732600978000001</v>
      </c>
      <c r="W446" s="377">
        <v>6.5568972554</v>
      </c>
      <c r="X446" s="376">
        <v>197.26329018999999</v>
      </c>
      <c r="Y446" s="377">
        <v>46.528029943999996</v>
      </c>
      <c r="Z446" s="376">
        <v>63.185819490999997</v>
      </c>
      <c r="AA446" s="377">
        <v>22.440984571000001</v>
      </c>
      <c r="AB446" s="376">
        <v>130.53676580000001</v>
      </c>
      <c r="AC446" s="377">
        <v>271.44197458999997</v>
      </c>
      <c r="AD446" s="376">
        <v>3.2291497029</v>
      </c>
      <c r="AE446" s="377">
        <v>0.50922749469999995</v>
      </c>
      <c r="AF446" s="338">
        <v>16.318694094000001</v>
      </c>
      <c r="AG446" s="378">
        <v>398.18076436000001</v>
      </c>
      <c r="AH446" s="338">
        <v>164.10313475999999</v>
      </c>
      <c r="AI446" s="378">
        <v>159.27817965</v>
      </c>
      <c r="AJ446" s="338">
        <v>68.231939371999999</v>
      </c>
      <c r="AK446" s="379">
        <v>8.6952862757999991</v>
      </c>
      <c r="AL446" s="472">
        <v>259</v>
      </c>
    </row>
    <row r="447" spans="1:38" x14ac:dyDescent="0.2">
      <c r="A447" s="380" t="s">
        <v>1490</v>
      </c>
      <c r="B447" s="373" t="s">
        <v>2207</v>
      </c>
      <c r="C447" s="374">
        <v>0.34858740090000001</v>
      </c>
      <c r="D447" s="73">
        <v>25155</v>
      </c>
      <c r="E447" s="375">
        <v>1.1399999999999999</v>
      </c>
      <c r="F447" s="376">
        <v>1702.9846869999999</v>
      </c>
      <c r="G447" s="338">
        <v>1281.7588909000001</v>
      </c>
      <c r="H447" s="377">
        <v>421.22579605999999</v>
      </c>
      <c r="I447" s="376">
        <v>213.83398419</v>
      </c>
      <c r="J447" s="377">
        <v>8.4782098827999999</v>
      </c>
      <c r="K447" s="376">
        <v>252.25733989</v>
      </c>
      <c r="L447" s="377">
        <v>19.139114346</v>
      </c>
      <c r="M447" s="338">
        <v>122.93899835000001</v>
      </c>
      <c r="N447" s="376">
        <v>5.1738642311999996</v>
      </c>
      <c r="O447" s="377">
        <v>0.91682397500000001</v>
      </c>
      <c r="P447" s="376">
        <v>68.509315103999995</v>
      </c>
      <c r="Q447" s="377">
        <v>10.01430409</v>
      </c>
      <c r="R447" s="376">
        <v>37.917305091999999</v>
      </c>
      <c r="S447" s="377">
        <v>12.780265522000001</v>
      </c>
      <c r="T447" s="376">
        <v>16.936021407999998</v>
      </c>
      <c r="U447" s="377">
        <v>3.2869315522</v>
      </c>
      <c r="V447" s="376">
        <v>1.1831538806999999</v>
      </c>
      <c r="W447" s="377">
        <v>0.24294467889999999</v>
      </c>
      <c r="X447" s="376">
        <v>390.39650044000001</v>
      </c>
      <c r="Y447" s="377">
        <v>90.054543726999995</v>
      </c>
      <c r="Z447" s="376">
        <v>34.571917442999997</v>
      </c>
      <c r="AA447" s="377">
        <v>11.238927876</v>
      </c>
      <c r="AB447" s="376">
        <v>39.099532115000002</v>
      </c>
      <c r="AC447" s="377">
        <v>72.709057693000005</v>
      </c>
      <c r="AD447" s="376">
        <v>1.0762712848</v>
      </c>
      <c r="AE447" s="377">
        <v>0.25417635710000003</v>
      </c>
      <c r="AF447" s="338">
        <v>23.441393079000001</v>
      </c>
      <c r="AG447" s="378">
        <v>131.49694149999999</v>
      </c>
      <c r="AH447" s="338">
        <v>47.753575216999998</v>
      </c>
      <c r="AI447" s="378">
        <v>63.471313371999997</v>
      </c>
      <c r="AJ447" s="338">
        <v>21.400481956</v>
      </c>
      <c r="AK447" s="379">
        <v>2.4114787556000001</v>
      </c>
      <c r="AL447" s="472">
        <v>280</v>
      </c>
    </row>
    <row r="448" spans="1:38" x14ac:dyDescent="0.2">
      <c r="A448" s="380" t="s">
        <v>1491</v>
      </c>
      <c r="B448" s="373" t="s">
        <v>2208</v>
      </c>
      <c r="C448" s="374">
        <v>2.1834840951999999</v>
      </c>
      <c r="D448" s="73">
        <v>4705</v>
      </c>
      <c r="E448" s="375">
        <v>7.79</v>
      </c>
      <c r="F448" s="376">
        <v>10667.166883</v>
      </c>
      <c r="G448" s="338">
        <v>7720.0480238</v>
      </c>
      <c r="H448" s="377">
        <v>2947.1188588999999</v>
      </c>
      <c r="I448" s="376">
        <v>1431.6864681</v>
      </c>
      <c r="J448" s="377">
        <v>71.374048869999996</v>
      </c>
      <c r="K448" s="376">
        <v>2850.8917953</v>
      </c>
      <c r="L448" s="377">
        <v>211.30614455</v>
      </c>
      <c r="M448" s="338">
        <v>1109.5222352000001</v>
      </c>
      <c r="N448" s="376">
        <v>210.89528698000001</v>
      </c>
      <c r="O448" s="377">
        <v>31.747632714000002</v>
      </c>
      <c r="P448" s="376">
        <v>239.46079187000001</v>
      </c>
      <c r="Q448" s="377">
        <v>37.287234019000003</v>
      </c>
      <c r="R448" s="376">
        <v>625.79739366000001</v>
      </c>
      <c r="S448" s="377">
        <v>177.26728524999999</v>
      </c>
      <c r="T448" s="376">
        <v>212.19177532</v>
      </c>
      <c r="U448" s="377">
        <v>29.284047137000002</v>
      </c>
      <c r="V448" s="376">
        <v>156.61560535000001</v>
      </c>
      <c r="W448" s="377">
        <v>37.547595803</v>
      </c>
      <c r="X448" s="376">
        <v>119.76092326</v>
      </c>
      <c r="Y448" s="377">
        <v>28.682423527000001</v>
      </c>
      <c r="Z448" s="376">
        <v>50.324675735</v>
      </c>
      <c r="AA448" s="377">
        <v>19.084833406000001</v>
      </c>
      <c r="AB448" s="376">
        <v>374.85131027</v>
      </c>
      <c r="AC448" s="377">
        <v>646.54709682999999</v>
      </c>
      <c r="AD448" s="376">
        <v>6.2008775373000002</v>
      </c>
      <c r="AE448" s="377">
        <v>1.6972112927</v>
      </c>
      <c r="AF448" s="338">
        <v>38.916458701000003</v>
      </c>
      <c r="AG448" s="378">
        <v>923.90183510999998</v>
      </c>
      <c r="AH448" s="338">
        <v>509.27553067000002</v>
      </c>
      <c r="AI448" s="378">
        <v>371.84074878000001</v>
      </c>
      <c r="AJ448" s="338">
        <v>124.96300789</v>
      </c>
      <c r="AK448" s="379">
        <v>18.244609526000001</v>
      </c>
      <c r="AL448" s="472">
        <v>259</v>
      </c>
    </row>
    <row r="449" spans="1:38" x14ac:dyDescent="0.2">
      <c r="A449" s="380" t="s">
        <v>1492</v>
      </c>
      <c r="B449" s="373" t="s">
        <v>2209</v>
      </c>
      <c r="C449" s="374">
        <v>0.66201734410000002</v>
      </c>
      <c r="D449" s="73">
        <v>12383</v>
      </c>
      <c r="E449" s="375">
        <v>2.2599999999999998</v>
      </c>
      <c r="F449" s="376">
        <v>3234.2115539000001</v>
      </c>
      <c r="G449" s="338">
        <v>2401.2920248999999</v>
      </c>
      <c r="H449" s="377">
        <v>832.91952891999995</v>
      </c>
      <c r="I449" s="376">
        <v>441.14350079000002</v>
      </c>
      <c r="J449" s="377">
        <v>21.557180099</v>
      </c>
      <c r="K449" s="376">
        <v>739.59491923999997</v>
      </c>
      <c r="L449" s="377">
        <v>56.785417561999999</v>
      </c>
      <c r="M449" s="338">
        <v>310.89511211000001</v>
      </c>
      <c r="N449" s="376">
        <v>55.271726864000001</v>
      </c>
      <c r="O449" s="377">
        <v>4.8631500710999997</v>
      </c>
      <c r="P449" s="376">
        <v>101.65263817</v>
      </c>
      <c r="Q449" s="377">
        <v>15.360291799000001</v>
      </c>
      <c r="R449" s="376">
        <v>186.49726905</v>
      </c>
      <c r="S449" s="377">
        <v>50.836707625999999</v>
      </c>
      <c r="T449" s="376">
        <v>53.418135737</v>
      </c>
      <c r="U449" s="377">
        <v>7.9040085467000001</v>
      </c>
      <c r="V449" s="376">
        <v>8.0925329135999995</v>
      </c>
      <c r="W449" s="377">
        <v>1.7328664381000001</v>
      </c>
      <c r="X449" s="376">
        <v>145.39601698000001</v>
      </c>
      <c r="Y449" s="377">
        <v>33.073704028999998</v>
      </c>
      <c r="Z449" s="376">
        <v>54.294164926999997</v>
      </c>
      <c r="AA449" s="377">
        <v>18.298735989000001</v>
      </c>
      <c r="AB449" s="376">
        <v>116.37698926</v>
      </c>
      <c r="AC449" s="377">
        <v>181.13782634</v>
      </c>
      <c r="AD449" s="376">
        <v>2.4561888211</v>
      </c>
      <c r="AE449" s="377">
        <v>0.69417945430000005</v>
      </c>
      <c r="AF449" s="338">
        <v>26.958920617</v>
      </c>
      <c r="AG449" s="378">
        <v>273.17976757000002</v>
      </c>
      <c r="AH449" s="338">
        <v>116.31787892</v>
      </c>
      <c r="AI449" s="378">
        <v>107.67415998</v>
      </c>
      <c r="AJ449" s="338">
        <v>96.667526248000001</v>
      </c>
      <c r="AK449" s="379">
        <v>6.0800377160999997</v>
      </c>
      <c r="AL449" s="472">
        <v>297</v>
      </c>
    </row>
    <row r="450" spans="1:38" x14ac:dyDescent="0.2">
      <c r="A450" s="380" t="s">
        <v>1493</v>
      </c>
      <c r="B450" s="373" t="s">
        <v>2210</v>
      </c>
      <c r="C450" s="374">
        <v>0.31685582620000002</v>
      </c>
      <c r="D450" s="73">
        <v>12810</v>
      </c>
      <c r="E450" s="375">
        <v>1.36</v>
      </c>
      <c r="F450" s="376">
        <v>1547.9636343</v>
      </c>
      <c r="G450" s="338">
        <v>1160.3182798</v>
      </c>
      <c r="H450" s="377">
        <v>387.64535447999998</v>
      </c>
      <c r="I450" s="376">
        <v>220.29096232000001</v>
      </c>
      <c r="J450" s="377">
        <v>9.3522147278999999</v>
      </c>
      <c r="K450" s="376">
        <v>316.13556512999997</v>
      </c>
      <c r="L450" s="377">
        <v>23.157590663000001</v>
      </c>
      <c r="M450" s="338">
        <v>141.04838634999999</v>
      </c>
      <c r="N450" s="376">
        <v>14.113446845</v>
      </c>
      <c r="O450" s="377">
        <v>1.9860777841999999</v>
      </c>
      <c r="P450" s="376">
        <v>75.752956955000002</v>
      </c>
      <c r="Q450" s="377">
        <v>11.439222241</v>
      </c>
      <c r="R450" s="376">
        <v>81.485016866999999</v>
      </c>
      <c r="S450" s="377">
        <v>21.793951016000001</v>
      </c>
      <c r="T450" s="376">
        <v>24.095558709999999</v>
      </c>
      <c r="U450" s="377">
        <v>4.1913330309000001</v>
      </c>
      <c r="V450" s="376">
        <v>2.3604168588999999</v>
      </c>
      <c r="W450" s="377">
        <v>0.63523324469999998</v>
      </c>
      <c r="X450" s="376">
        <v>89.367233045999996</v>
      </c>
      <c r="Y450" s="377">
        <v>20.456422531000001</v>
      </c>
      <c r="Z450" s="376">
        <v>66.742603004000003</v>
      </c>
      <c r="AA450" s="377">
        <v>20.512827911999999</v>
      </c>
      <c r="AB450" s="376">
        <v>48.220892507000002</v>
      </c>
      <c r="AC450" s="377">
        <v>79.809013405000002</v>
      </c>
      <c r="AD450" s="376">
        <v>1.6393281852999999</v>
      </c>
      <c r="AE450" s="377">
        <v>0.24310187699999999</v>
      </c>
      <c r="AF450" s="338">
        <v>4.6713376642000002</v>
      </c>
      <c r="AG450" s="378">
        <v>129.83126394999999</v>
      </c>
      <c r="AH450" s="338">
        <v>48.029185624</v>
      </c>
      <c r="AI450" s="378">
        <v>51.281309335000003</v>
      </c>
      <c r="AJ450" s="338">
        <v>36.474983139000003</v>
      </c>
      <c r="AK450" s="379">
        <v>2.8461993614000001</v>
      </c>
      <c r="AL450" s="472">
        <v>287</v>
      </c>
    </row>
    <row r="451" spans="1:38" x14ac:dyDescent="0.2">
      <c r="A451" s="380" t="s">
        <v>1494</v>
      </c>
      <c r="B451" s="373" t="s">
        <v>1495</v>
      </c>
      <c r="C451" s="374">
        <v>1.7822339335999999</v>
      </c>
      <c r="D451" s="73">
        <v>3098</v>
      </c>
      <c r="E451" s="375">
        <v>5.76</v>
      </c>
      <c r="F451" s="376">
        <v>8706.9041792999997</v>
      </c>
      <c r="G451" s="338">
        <v>6449.3031548999998</v>
      </c>
      <c r="H451" s="377">
        <v>2257.6010243999999</v>
      </c>
      <c r="I451" s="376">
        <v>1147.8518203000001</v>
      </c>
      <c r="J451" s="377">
        <v>47.295147458000002</v>
      </c>
      <c r="K451" s="376">
        <v>2093.5625804000001</v>
      </c>
      <c r="L451" s="377">
        <v>145.06817391000001</v>
      </c>
      <c r="M451" s="338">
        <v>777.71291477</v>
      </c>
      <c r="N451" s="376">
        <v>253.31030523999999</v>
      </c>
      <c r="O451" s="377">
        <v>30.735091621999999</v>
      </c>
      <c r="P451" s="376">
        <v>282.92723308000001</v>
      </c>
      <c r="Q451" s="377">
        <v>44.094949546000002</v>
      </c>
      <c r="R451" s="376">
        <v>443.23185645000001</v>
      </c>
      <c r="S451" s="377">
        <v>129.40626014</v>
      </c>
      <c r="T451" s="376">
        <v>194.24403570000001</v>
      </c>
      <c r="U451" s="377">
        <v>21.968456612000001</v>
      </c>
      <c r="V451" s="376">
        <v>352.96689462000001</v>
      </c>
      <c r="W451" s="377">
        <v>90.098179532000003</v>
      </c>
      <c r="X451" s="376">
        <v>336.72121109</v>
      </c>
      <c r="Y451" s="377">
        <v>72.969774143999999</v>
      </c>
      <c r="Z451" s="376">
        <v>37.858628215000003</v>
      </c>
      <c r="AA451" s="377">
        <v>14.019995098000001</v>
      </c>
      <c r="AB451" s="376">
        <v>248.51874731000001</v>
      </c>
      <c r="AC451" s="377">
        <v>471.60250690999999</v>
      </c>
      <c r="AD451" s="376">
        <v>13.797718656000001</v>
      </c>
      <c r="AE451" s="377">
        <v>2.4972663586000001</v>
      </c>
      <c r="AF451" s="338">
        <v>7.5826487682000003</v>
      </c>
      <c r="AG451" s="378">
        <v>716.77190868000002</v>
      </c>
      <c r="AH451" s="338">
        <v>319.72091352000001</v>
      </c>
      <c r="AI451" s="378">
        <v>300.85612033000001</v>
      </c>
      <c r="AJ451" s="338">
        <v>94.526266782999997</v>
      </c>
      <c r="AK451" s="379">
        <v>14.98657408</v>
      </c>
      <c r="AL451" s="472">
        <v>221</v>
      </c>
    </row>
    <row r="452" spans="1:38" x14ac:dyDescent="0.2">
      <c r="A452" s="380" t="s">
        <v>1496</v>
      </c>
      <c r="B452" s="373" t="s">
        <v>1497</v>
      </c>
      <c r="C452" s="374">
        <v>0.40694887740000002</v>
      </c>
      <c r="D452" s="73">
        <v>7772</v>
      </c>
      <c r="E452" s="375">
        <v>1.43</v>
      </c>
      <c r="F452" s="376">
        <v>1988.1031409</v>
      </c>
      <c r="G452" s="338">
        <v>1494.0370054</v>
      </c>
      <c r="H452" s="377">
        <v>494.06613542000002</v>
      </c>
      <c r="I452" s="376">
        <v>289.37456424999999</v>
      </c>
      <c r="J452" s="377">
        <v>12.526619160999999</v>
      </c>
      <c r="K452" s="376">
        <v>387.46577052999999</v>
      </c>
      <c r="L452" s="377">
        <v>31.204633361999999</v>
      </c>
      <c r="M452" s="338">
        <v>170.81008473</v>
      </c>
      <c r="N452" s="376">
        <v>35.102407032000002</v>
      </c>
      <c r="O452" s="377">
        <v>6.2485720146999997</v>
      </c>
      <c r="P452" s="376">
        <v>109.15783408999999</v>
      </c>
      <c r="Q452" s="377">
        <v>18.034291961000001</v>
      </c>
      <c r="R452" s="376">
        <v>66.212458385999994</v>
      </c>
      <c r="S452" s="377">
        <v>19.945870760999998</v>
      </c>
      <c r="T452" s="376">
        <v>47.518404335</v>
      </c>
      <c r="U452" s="377">
        <v>5.9723829574999998</v>
      </c>
      <c r="V452" s="376">
        <v>18.503430770000001</v>
      </c>
      <c r="W452" s="377">
        <v>3.6590774794000001</v>
      </c>
      <c r="X452" s="376">
        <v>161.33388277</v>
      </c>
      <c r="Y452" s="377">
        <v>36.990636887000001</v>
      </c>
      <c r="Z452" s="376">
        <v>45.383966592999997</v>
      </c>
      <c r="AA452" s="377">
        <v>14.259590971</v>
      </c>
      <c r="AB452" s="376">
        <v>58.459835228999999</v>
      </c>
      <c r="AC452" s="377">
        <v>96.028285014999994</v>
      </c>
      <c r="AD452" s="376">
        <v>22.639840769999999</v>
      </c>
      <c r="AE452" s="377">
        <v>5.2049755190000004</v>
      </c>
      <c r="AF452" s="338">
        <v>17.696828593999999</v>
      </c>
      <c r="AG452" s="378">
        <v>153.79336988</v>
      </c>
      <c r="AH452" s="338">
        <v>58.006001562000002</v>
      </c>
      <c r="AI452" s="378">
        <v>73.028713384</v>
      </c>
      <c r="AJ452" s="338">
        <v>20.518260078000001</v>
      </c>
      <c r="AK452" s="379">
        <v>3.0225517913000002</v>
      </c>
      <c r="AL452" s="472">
        <v>262</v>
      </c>
    </row>
    <row r="453" spans="1:38" x14ac:dyDescent="0.2">
      <c r="A453" s="380" t="s">
        <v>1498</v>
      </c>
      <c r="B453" s="373" t="s">
        <v>1499</v>
      </c>
      <c r="C453" s="374">
        <v>2.4711947341</v>
      </c>
      <c r="D453" s="73">
        <v>2319</v>
      </c>
      <c r="E453" s="375">
        <v>8.61</v>
      </c>
      <c r="F453" s="376">
        <v>12072.744971</v>
      </c>
      <c r="G453" s="338">
        <v>8683.1790158000003</v>
      </c>
      <c r="H453" s="377">
        <v>3389.5659547999999</v>
      </c>
      <c r="I453" s="376">
        <v>1521.6592797999999</v>
      </c>
      <c r="J453" s="377">
        <v>76.163726849</v>
      </c>
      <c r="K453" s="376">
        <v>3530.9881221999999</v>
      </c>
      <c r="L453" s="377">
        <v>252.62613028000001</v>
      </c>
      <c r="M453" s="338">
        <v>1188.5227480999999</v>
      </c>
      <c r="N453" s="376">
        <v>263.36447049999998</v>
      </c>
      <c r="O453" s="377">
        <v>37.363239139000001</v>
      </c>
      <c r="P453" s="376">
        <v>294.06441818000002</v>
      </c>
      <c r="Q453" s="377">
        <v>46.748990523000003</v>
      </c>
      <c r="R453" s="376">
        <v>696.71042035000005</v>
      </c>
      <c r="S453" s="377">
        <v>198.38539585000001</v>
      </c>
      <c r="T453" s="376">
        <v>254.14434166999999</v>
      </c>
      <c r="U453" s="377">
        <v>32.845961858999999</v>
      </c>
      <c r="V453" s="376">
        <v>170.70391409999999</v>
      </c>
      <c r="W453" s="377">
        <v>42.663305227000002</v>
      </c>
      <c r="X453" s="376">
        <v>52.994554235999999</v>
      </c>
      <c r="Y453" s="377">
        <v>10.366591572000001</v>
      </c>
      <c r="Z453" s="376">
        <v>41.111100762</v>
      </c>
      <c r="AA453" s="377">
        <v>16.020676666</v>
      </c>
      <c r="AB453" s="376">
        <v>415.08925231000001</v>
      </c>
      <c r="AC453" s="377">
        <v>738.28004956999996</v>
      </c>
      <c r="AD453" s="376">
        <v>5.0025901422999999</v>
      </c>
      <c r="AE453" s="377">
        <v>0.77520499009999999</v>
      </c>
      <c r="AF453" s="338">
        <v>8.3126344273000008</v>
      </c>
      <c r="AG453" s="378">
        <v>975.28980117000003</v>
      </c>
      <c r="AH453" s="338">
        <v>657.44504442000004</v>
      </c>
      <c r="AI453" s="378">
        <v>419.63130919000002</v>
      </c>
      <c r="AJ453" s="338">
        <v>102.26103505</v>
      </c>
      <c r="AK453" s="379">
        <v>23.210661480999999</v>
      </c>
      <c r="AL453" s="472">
        <v>212</v>
      </c>
    </row>
    <row r="454" spans="1:38" x14ac:dyDescent="0.2">
      <c r="A454" s="380" t="s">
        <v>1500</v>
      </c>
      <c r="B454" s="373" t="s">
        <v>1501</v>
      </c>
      <c r="C454" s="374">
        <v>0.93304057829999998</v>
      </c>
      <c r="D454" s="73">
        <v>3176</v>
      </c>
      <c r="E454" s="375">
        <v>3.44</v>
      </c>
      <c r="F454" s="376">
        <v>4558.2651961000001</v>
      </c>
      <c r="G454" s="338">
        <v>3308.0795973999998</v>
      </c>
      <c r="H454" s="377">
        <v>1250.1855988</v>
      </c>
      <c r="I454" s="376">
        <v>639.07051826999998</v>
      </c>
      <c r="J454" s="377">
        <v>31.059583625999998</v>
      </c>
      <c r="K454" s="376">
        <v>1221.9059937</v>
      </c>
      <c r="L454" s="377">
        <v>89.294185726999999</v>
      </c>
      <c r="M454" s="338">
        <v>473.12233551000003</v>
      </c>
      <c r="N454" s="376">
        <v>62.03444399</v>
      </c>
      <c r="O454" s="377">
        <v>10.420742616</v>
      </c>
      <c r="P454" s="376">
        <v>132.47050512000001</v>
      </c>
      <c r="Q454" s="377">
        <v>19.628066180000001</v>
      </c>
      <c r="R454" s="376">
        <v>266.72714194999998</v>
      </c>
      <c r="S454" s="377">
        <v>78.411033989000003</v>
      </c>
      <c r="T454" s="376">
        <v>87.149945044999996</v>
      </c>
      <c r="U454" s="377">
        <v>13.109538260000001</v>
      </c>
      <c r="V454" s="376">
        <v>5.7596320982</v>
      </c>
      <c r="W454" s="377">
        <v>1.6323161354</v>
      </c>
      <c r="X454" s="376">
        <v>24.292458285999999</v>
      </c>
      <c r="Y454" s="377">
        <v>5.7235826612</v>
      </c>
      <c r="Z454" s="376">
        <v>75.494451953999999</v>
      </c>
      <c r="AA454" s="377">
        <v>25.237873948000001</v>
      </c>
      <c r="AB454" s="376">
        <v>153.17405299999999</v>
      </c>
      <c r="AC454" s="377">
        <v>275.07317742999999</v>
      </c>
      <c r="AD454" s="376">
        <v>0.79590100220000004</v>
      </c>
      <c r="AE454" s="377">
        <v>0.1612461067</v>
      </c>
      <c r="AF454" s="338">
        <v>4.0233356115000003</v>
      </c>
      <c r="AG454" s="378">
        <v>384.22306824999998</v>
      </c>
      <c r="AH454" s="338">
        <v>209.68856817</v>
      </c>
      <c r="AI454" s="378">
        <v>146.65171280999999</v>
      </c>
      <c r="AJ454" s="338">
        <v>112.38872551</v>
      </c>
      <c r="AK454" s="379">
        <v>9.5410591803999996</v>
      </c>
      <c r="AL454" s="472">
        <v>239</v>
      </c>
    </row>
    <row r="455" spans="1:38" x14ac:dyDescent="0.2">
      <c r="A455" s="380" t="s">
        <v>1502</v>
      </c>
      <c r="B455" s="373" t="s">
        <v>1503</v>
      </c>
      <c r="C455" s="374">
        <v>2.4606929722999999</v>
      </c>
      <c r="D455" s="73">
        <v>1039</v>
      </c>
      <c r="E455" s="375">
        <v>8.65</v>
      </c>
      <c r="F455" s="376">
        <v>12021.43979</v>
      </c>
      <c r="G455" s="338">
        <v>8739.4510645999999</v>
      </c>
      <c r="H455" s="377">
        <v>3281.9887251999999</v>
      </c>
      <c r="I455" s="376">
        <v>1464.7406114999999</v>
      </c>
      <c r="J455" s="377">
        <v>79.953253486999998</v>
      </c>
      <c r="K455" s="376">
        <v>3389.0968646000001</v>
      </c>
      <c r="L455" s="377">
        <v>281.40945116</v>
      </c>
      <c r="M455" s="338">
        <v>1225.4281277</v>
      </c>
      <c r="N455" s="376">
        <v>264.97783129999999</v>
      </c>
      <c r="O455" s="377">
        <v>34.576307292999999</v>
      </c>
      <c r="P455" s="376">
        <v>233.99532385000001</v>
      </c>
      <c r="Q455" s="377">
        <v>33.597166573999999</v>
      </c>
      <c r="R455" s="376">
        <v>666.13504450000005</v>
      </c>
      <c r="S455" s="377">
        <v>195.38595996000001</v>
      </c>
      <c r="T455" s="376">
        <v>231.58737665000001</v>
      </c>
      <c r="U455" s="377">
        <v>32.985705957</v>
      </c>
      <c r="V455" s="376">
        <v>164.72366417000001</v>
      </c>
      <c r="W455" s="377">
        <v>40.387879714999997</v>
      </c>
      <c r="X455" s="376">
        <v>173.87341035</v>
      </c>
      <c r="Y455" s="377">
        <v>30.940734693</v>
      </c>
      <c r="Z455" s="376">
        <v>44.278103639000001</v>
      </c>
      <c r="AA455" s="377">
        <v>12.39220229</v>
      </c>
      <c r="AB455" s="376">
        <v>415.10750733999998</v>
      </c>
      <c r="AC455" s="377">
        <v>711.62595220000003</v>
      </c>
      <c r="AD455" s="376">
        <v>5.6394146092000002</v>
      </c>
      <c r="AE455" s="377">
        <v>1.2229812685000001</v>
      </c>
      <c r="AF455" s="338">
        <v>36.117181584999997</v>
      </c>
      <c r="AG455" s="378">
        <v>985.06770976999996</v>
      </c>
      <c r="AH455" s="338">
        <v>598.85463918000005</v>
      </c>
      <c r="AI455" s="378">
        <v>396.34724505999998</v>
      </c>
      <c r="AJ455" s="338">
        <v>241.72009711999999</v>
      </c>
      <c r="AK455" s="379">
        <v>29.272042359</v>
      </c>
      <c r="AL455" s="472">
        <v>202</v>
      </c>
    </row>
    <row r="456" spans="1:38" x14ac:dyDescent="0.2">
      <c r="A456" s="380" t="s">
        <v>1504</v>
      </c>
      <c r="B456" s="373" t="s">
        <v>1505</v>
      </c>
      <c r="C456" s="374">
        <v>1.18498668</v>
      </c>
      <c r="D456" s="73">
        <v>1540</v>
      </c>
      <c r="E456" s="375">
        <v>4.2300000000000004</v>
      </c>
      <c r="F456" s="376">
        <v>5789.1196444999996</v>
      </c>
      <c r="G456" s="338">
        <v>4247.4767761000003</v>
      </c>
      <c r="H456" s="377">
        <v>1541.6428682999999</v>
      </c>
      <c r="I456" s="376">
        <v>712.18997317000003</v>
      </c>
      <c r="J456" s="377">
        <v>31.868978971000001</v>
      </c>
      <c r="K456" s="376">
        <v>1577.6801062</v>
      </c>
      <c r="L456" s="377">
        <v>130.79432600999999</v>
      </c>
      <c r="M456" s="338">
        <v>612.5859921</v>
      </c>
      <c r="N456" s="376">
        <v>79.181983467999999</v>
      </c>
      <c r="O456" s="377">
        <v>12.009842323999999</v>
      </c>
      <c r="P456" s="376">
        <v>127.31649281</v>
      </c>
      <c r="Q456" s="377">
        <v>20.007278425999999</v>
      </c>
      <c r="R456" s="376">
        <v>270.60910274000003</v>
      </c>
      <c r="S456" s="377">
        <v>86.769456308000002</v>
      </c>
      <c r="T456" s="376">
        <v>96.332875982999994</v>
      </c>
      <c r="U456" s="377">
        <v>13.999137767000001</v>
      </c>
      <c r="V456" s="376">
        <v>22.903247077</v>
      </c>
      <c r="W456" s="377">
        <v>4.6905753571000002</v>
      </c>
      <c r="X456" s="376">
        <v>143.36071698999999</v>
      </c>
      <c r="Y456" s="377">
        <v>26.664701141999998</v>
      </c>
      <c r="Z456" s="376">
        <v>39.240190247000001</v>
      </c>
      <c r="AA456" s="377">
        <v>14.112838885</v>
      </c>
      <c r="AB456" s="376">
        <v>239.38184321</v>
      </c>
      <c r="AC456" s="377">
        <v>350.45256870999998</v>
      </c>
      <c r="AD456" s="376">
        <v>1.2574197916000001</v>
      </c>
      <c r="AE456" s="377">
        <v>0.43884201820000002</v>
      </c>
      <c r="AF456" s="338">
        <v>34.485146063999998</v>
      </c>
      <c r="AG456" s="378">
        <v>476.86877053000001</v>
      </c>
      <c r="AH456" s="338">
        <v>241.75468133000001</v>
      </c>
      <c r="AI456" s="378">
        <v>196.33655739</v>
      </c>
      <c r="AJ456" s="338">
        <v>214.45492012</v>
      </c>
      <c r="AK456" s="379">
        <v>11.371079344</v>
      </c>
      <c r="AL456" s="472">
        <v>230</v>
      </c>
    </row>
    <row r="457" spans="1:38" x14ac:dyDescent="0.2">
      <c r="A457" s="380" t="s">
        <v>1506</v>
      </c>
      <c r="B457" s="373" t="s">
        <v>1507</v>
      </c>
      <c r="C457" s="374">
        <v>3.1034724331999999</v>
      </c>
      <c r="D457" s="73">
        <v>1158</v>
      </c>
      <c r="E457" s="375">
        <v>9.5399999999999991</v>
      </c>
      <c r="F457" s="376">
        <v>15161.666821000001</v>
      </c>
      <c r="G457" s="338">
        <v>11197.458118</v>
      </c>
      <c r="H457" s="377">
        <v>3964.2087031999999</v>
      </c>
      <c r="I457" s="376">
        <v>1817.9250655999999</v>
      </c>
      <c r="J457" s="377">
        <v>83.991759286000004</v>
      </c>
      <c r="K457" s="376">
        <v>4797.4338039000004</v>
      </c>
      <c r="L457" s="377">
        <v>327.23368133999998</v>
      </c>
      <c r="M457" s="338">
        <v>1334.5162981000001</v>
      </c>
      <c r="N457" s="376">
        <v>360.44605030999998</v>
      </c>
      <c r="O457" s="377">
        <v>51.893976575000003</v>
      </c>
      <c r="P457" s="376">
        <v>456.35061716000001</v>
      </c>
      <c r="Q457" s="377">
        <v>72.382681950999995</v>
      </c>
      <c r="R457" s="376">
        <v>839.83419222999999</v>
      </c>
      <c r="S457" s="377">
        <v>230.39535461</v>
      </c>
      <c r="T457" s="376">
        <v>514.17622440000002</v>
      </c>
      <c r="U457" s="377">
        <v>50.379603201999998</v>
      </c>
      <c r="V457" s="376">
        <v>164.34097176</v>
      </c>
      <c r="W457" s="377">
        <v>47.467815471999998</v>
      </c>
      <c r="X457" s="376">
        <v>45.824922579000003</v>
      </c>
      <c r="Y457" s="377">
        <v>10.162807035</v>
      </c>
      <c r="Z457" s="376">
        <v>42.463425702000002</v>
      </c>
      <c r="AA457" s="377">
        <v>17.727581154999999</v>
      </c>
      <c r="AB457" s="376">
        <v>471.54111989</v>
      </c>
      <c r="AC457" s="377">
        <v>826.42697103</v>
      </c>
      <c r="AD457" s="376">
        <v>25.675370234999999</v>
      </c>
      <c r="AE457" s="377">
        <v>5.4239630587000001</v>
      </c>
      <c r="AF457" s="338">
        <v>8.302132082</v>
      </c>
      <c r="AG457" s="378">
        <v>1165.5266139</v>
      </c>
      <c r="AH457" s="338">
        <v>758.43856754000001</v>
      </c>
      <c r="AI457" s="378">
        <v>521.13727734999998</v>
      </c>
      <c r="AJ457" s="338">
        <v>89.038083235000002</v>
      </c>
      <c r="AK457" s="379">
        <v>25.209890395999999</v>
      </c>
      <c r="AL457" s="472">
        <v>179</v>
      </c>
    </row>
    <row r="458" spans="1:38" x14ac:dyDescent="0.2">
      <c r="A458" s="380" t="s">
        <v>1508</v>
      </c>
      <c r="B458" s="373" t="s">
        <v>1509</v>
      </c>
      <c r="C458" s="374">
        <v>1.2584741102000001</v>
      </c>
      <c r="D458" s="73">
        <v>2001</v>
      </c>
      <c r="E458" s="375">
        <v>4.1399999999999997</v>
      </c>
      <c r="F458" s="376">
        <v>6148.1342501999998</v>
      </c>
      <c r="G458" s="338">
        <v>4486.2395263999997</v>
      </c>
      <c r="H458" s="377">
        <v>1661.8947238000001</v>
      </c>
      <c r="I458" s="376">
        <v>775.91027211000005</v>
      </c>
      <c r="J458" s="377">
        <v>38.872822112999998</v>
      </c>
      <c r="K458" s="376">
        <v>1692.4716757000001</v>
      </c>
      <c r="L458" s="377">
        <v>138.16967908000001</v>
      </c>
      <c r="M458" s="338">
        <v>595.31780681999999</v>
      </c>
      <c r="N458" s="376">
        <v>101.4892468</v>
      </c>
      <c r="O458" s="377">
        <v>17.665100231</v>
      </c>
      <c r="P458" s="376">
        <v>226.96003424</v>
      </c>
      <c r="Q458" s="377">
        <v>38.204925265</v>
      </c>
      <c r="R458" s="376">
        <v>329.39276751</v>
      </c>
      <c r="S458" s="377">
        <v>88.236660830999995</v>
      </c>
      <c r="T458" s="376">
        <v>211.07762535000001</v>
      </c>
      <c r="U458" s="377">
        <v>22.312571585000001</v>
      </c>
      <c r="V458" s="376">
        <v>7.8353072569000002</v>
      </c>
      <c r="W458" s="377">
        <v>2.3760401943999998</v>
      </c>
      <c r="X458" s="376">
        <v>26.658000646000001</v>
      </c>
      <c r="Y458" s="377">
        <v>5.8497957890999999</v>
      </c>
      <c r="Z458" s="376">
        <v>65.349463041999996</v>
      </c>
      <c r="AA458" s="377">
        <v>22.97103581</v>
      </c>
      <c r="AB458" s="376">
        <v>226.62284665000001</v>
      </c>
      <c r="AC458" s="377">
        <v>368.14213173000002</v>
      </c>
      <c r="AD458" s="376">
        <v>28.61625115</v>
      </c>
      <c r="AE458" s="377">
        <v>4.6633988030999998</v>
      </c>
      <c r="AF458" s="338">
        <v>5.0173079305000003</v>
      </c>
      <c r="AG458" s="378">
        <v>540.46728431999998</v>
      </c>
      <c r="AH458" s="338">
        <v>260.73914840999998</v>
      </c>
      <c r="AI458" s="378">
        <v>208.5749265</v>
      </c>
      <c r="AJ458" s="338">
        <v>90.514572642999994</v>
      </c>
      <c r="AK458" s="379">
        <v>7.6555517585999997</v>
      </c>
      <c r="AL458" s="472">
        <v>212</v>
      </c>
    </row>
    <row r="459" spans="1:38" x14ac:dyDescent="0.2">
      <c r="A459" s="380" t="s">
        <v>1510</v>
      </c>
      <c r="B459" s="373" t="s">
        <v>1511</v>
      </c>
      <c r="C459" s="374">
        <v>0.3403873697</v>
      </c>
      <c r="D459" s="73">
        <v>2384</v>
      </c>
      <c r="E459" s="375">
        <v>1</v>
      </c>
      <c r="F459" s="376">
        <v>1662.9243535999999</v>
      </c>
      <c r="G459" s="338">
        <v>1336.0951453</v>
      </c>
      <c r="H459" s="377">
        <v>326.82920827999999</v>
      </c>
      <c r="I459" s="376">
        <v>163.54153091000001</v>
      </c>
      <c r="J459" s="377">
        <v>6.8004015574999999</v>
      </c>
      <c r="K459" s="376">
        <v>233.8556155</v>
      </c>
      <c r="L459" s="377">
        <v>24.232295960999998</v>
      </c>
      <c r="M459" s="338">
        <v>123.06894976</v>
      </c>
      <c r="N459" s="376">
        <v>28.154939731999999</v>
      </c>
      <c r="O459" s="377">
        <v>4.0730393733000003</v>
      </c>
      <c r="P459" s="376">
        <v>64.697870487000003</v>
      </c>
      <c r="Q459" s="377">
        <v>10.424372646</v>
      </c>
      <c r="R459" s="376">
        <v>23.066408971000001</v>
      </c>
      <c r="S459" s="377">
        <v>9.5645965856000004</v>
      </c>
      <c r="T459" s="376">
        <v>17.759743094000001</v>
      </c>
      <c r="U459" s="377">
        <v>4.3624643322000001</v>
      </c>
      <c r="V459" s="376">
        <v>7.7255667223</v>
      </c>
      <c r="W459" s="377">
        <v>1.3883268121000001</v>
      </c>
      <c r="X459" s="376">
        <v>9.0540813120999992</v>
      </c>
      <c r="Y459" s="377">
        <v>2.4275303679000002</v>
      </c>
      <c r="Z459" s="376">
        <v>50.545229280999997</v>
      </c>
      <c r="AA459" s="377">
        <v>17.680603822999998</v>
      </c>
      <c r="AB459" s="376">
        <v>135.98861350999999</v>
      </c>
      <c r="AC459" s="377">
        <v>84.742894329999999</v>
      </c>
      <c r="AD459" s="376">
        <v>0.56289944920000001</v>
      </c>
      <c r="AE459" s="377">
        <v>0.1305216233</v>
      </c>
      <c r="AF459" s="338">
        <v>9.2997753791999997</v>
      </c>
      <c r="AG459" s="378">
        <v>87.473420958000005</v>
      </c>
      <c r="AH459" s="338">
        <v>38.172297123</v>
      </c>
      <c r="AI459" s="378">
        <v>42.639309361000002</v>
      </c>
      <c r="AJ459" s="338">
        <v>456.47190390999998</v>
      </c>
      <c r="AK459" s="379">
        <v>5.0191507542</v>
      </c>
      <c r="AL459" s="472">
        <v>243</v>
      </c>
    </row>
    <row r="460" spans="1:38" x14ac:dyDescent="0.2">
      <c r="A460" s="380" t="s">
        <v>1512</v>
      </c>
      <c r="B460" s="373" t="s">
        <v>1513</v>
      </c>
      <c r="C460" s="374">
        <v>13.737799291</v>
      </c>
      <c r="D460" s="73">
        <v>128</v>
      </c>
      <c r="E460" s="375">
        <v>18.670000000000002</v>
      </c>
      <c r="F460" s="376">
        <v>67114.479082000005</v>
      </c>
      <c r="G460" s="338">
        <v>51771.630818999998</v>
      </c>
      <c r="H460" s="377">
        <v>15342.848263</v>
      </c>
      <c r="I460" s="376">
        <v>4525.8200366000001</v>
      </c>
      <c r="J460" s="377">
        <v>221.62543216</v>
      </c>
      <c r="K460" s="376">
        <v>8218.1058415999996</v>
      </c>
      <c r="L460" s="377">
        <v>512.94881640999995</v>
      </c>
      <c r="M460" s="338">
        <v>2735.3293598</v>
      </c>
      <c r="N460" s="376">
        <v>1725.1308274999999</v>
      </c>
      <c r="O460" s="377">
        <v>229.89173923999999</v>
      </c>
      <c r="P460" s="376">
        <v>591.43970055</v>
      </c>
      <c r="Q460" s="377">
        <v>108.90128287</v>
      </c>
      <c r="R460" s="376">
        <v>1083.2479264999999</v>
      </c>
      <c r="S460" s="377">
        <v>381.24441748999999</v>
      </c>
      <c r="T460" s="376">
        <v>1035.2197902</v>
      </c>
      <c r="U460" s="377">
        <v>77.925117538999999</v>
      </c>
      <c r="V460" s="376">
        <v>2851.8778717</v>
      </c>
      <c r="W460" s="377">
        <v>689.46020519000001</v>
      </c>
      <c r="X460" s="376">
        <v>22236.087974999999</v>
      </c>
      <c r="Y460" s="377">
        <v>4734.5409487999996</v>
      </c>
      <c r="Z460" s="376">
        <v>18.356648438000001</v>
      </c>
      <c r="AA460" s="377">
        <v>4.7091781250000002</v>
      </c>
      <c r="AB460" s="376">
        <v>1945.4263705000001</v>
      </c>
      <c r="AC460" s="377">
        <v>1691.5060348</v>
      </c>
      <c r="AD460" s="376">
        <v>29.150120203</v>
      </c>
      <c r="AE460" s="377">
        <v>6.7316024063000004</v>
      </c>
      <c r="AF460" s="338">
        <v>1644.8382391</v>
      </c>
      <c r="AG460" s="378">
        <v>4801.7958914000001</v>
      </c>
      <c r="AH460" s="338">
        <v>2009.8970597</v>
      </c>
      <c r="AI460" s="378">
        <v>2926.7334976000002</v>
      </c>
      <c r="AJ460" s="338">
        <v>38.963780882999998</v>
      </c>
      <c r="AK460" s="379">
        <v>37.573369608999997</v>
      </c>
      <c r="AL460" s="472">
        <v>33</v>
      </c>
    </row>
    <row r="461" spans="1:38" x14ac:dyDescent="0.2">
      <c r="A461" s="380" t="s">
        <v>1514</v>
      </c>
      <c r="B461" s="373" t="s">
        <v>1515</v>
      </c>
      <c r="C461" s="374">
        <v>7.9590429434000001</v>
      </c>
      <c r="D461" s="73">
        <v>505</v>
      </c>
      <c r="E461" s="375">
        <v>7.9</v>
      </c>
      <c r="F461" s="376">
        <v>38883.012471000002</v>
      </c>
      <c r="G461" s="338">
        <v>30600.971012999998</v>
      </c>
      <c r="H461" s="377">
        <v>8282.0414584999999</v>
      </c>
      <c r="I461" s="376">
        <v>2161.6174510000001</v>
      </c>
      <c r="J461" s="377">
        <v>93.647690131000004</v>
      </c>
      <c r="K461" s="376">
        <v>3271.2712897000001</v>
      </c>
      <c r="L461" s="377">
        <v>222.49616419</v>
      </c>
      <c r="M461" s="338">
        <v>1248.7482588</v>
      </c>
      <c r="N461" s="376">
        <v>689.60109112999999</v>
      </c>
      <c r="O461" s="377">
        <v>124.41178487000001</v>
      </c>
      <c r="P461" s="376">
        <v>126.48133034999999</v>
      </c>
      <c r="Q461" s="377">
        <v>25.704780345</v>
      </c>
      <c r="R461" s="376">
        <v>352.79935279</v>
      </c>
      <c r="S461" s="377">
        <v>149.72623458999999</v>
      </c>
      <c r="T461" s="376">
        <v>312.87631617</v>
      </c>
      <c r="U461" s="377">
        <v>30.377754691</v>
      </c>
      <c r="V461" s="376">
        <v>928.53883073999998</v>
      </c>
      <c r="W461" s="377">
        <v>285.49685102000001</v>
      </c>
      <c r="X461" s="376">
        <v>16056.938558</v>
      </c>
      <c r="Y461" s="377">
        <v>3569.7395467000001</v>
      </c>
      <c r="Z461" s="376">
        <v>1.5300176238000001</v>
      </c>
      <c r="AA461" s="377">
        <v>0.1565611881</v>
      </c>
      <c r="AB461" s="376">
        <v>1704.3746817000001</v>
      </c>
      <c r="AC461" s="377">
        <v>751.23932673000002</v>
      </c>
      <c r="AD461" s="376">
        <v>59.872587920999997</v>
      </c>
      <c r="AE461" s="377">
        <v>14.543474058999999</v>
      </c>
      <c r="AF461" s="338">
        <v>1372.6146180000001</v>
      </c>
      <c r="AG461" s="378">
        <v>3250.7397448000002</v>
      </c>
      <c r="AH461" s="338">
        <v>892.05605160000005</v>
      </c>
      <c r="AI461" s="378">
        <v>1156.5956429</v>
      </c>
      <c r="AJ461" s="338">
        <v>11.529073766</v>
      </c>
      <c r="AK461" s="379">
        <v>17.287405477</v>
      </c>
      <c r="AL461" s="472">
        <v>45</v>
      </c>
    </row>
    <row r="462" spans="1:38" x14ac:dyDescent="0.2">
      <c r="A462" s="380" t="s">
        <v>1516</v>
      </c>
      <c r="B462" s="373" t="s">
        <v>2211</v>
      </c>
      <c r="C462" s="374">
        <v>3.5196442358</v>
      </c>
      <c r="D462" s="73">
        <v>953</v>
      </c>
      <c r="E462" s="375">
        <v>6.32</v>
      </c>
      <c r="F462" s="376">
        <v>17194.827529999999</v>
      </c>
      <c r="G462" s="338">
        <v>13312.03825</v>
      </c>
      <c r="H462" s="377">
        <v>3882.78928</v>
      </c>
      <c r="I462" s="376">
        <v>1594.9092544</v>
      </c>
      <c r="J462" s="377">
        <v>62.139315293000003</v>
      </c>
      <c r="K462" s="376">
        <v>2133.7030783999999</v>
      </c>
      <c r="L462" s="377">
        <v>151.89504768</v>
      </c>
      <c r="M462" s="338">
        <v>847.57539471999996</v>
      </c>
      <c r="N462" s="376">
        <v>907.79504374999999</v>
      </c>
      <c r="O462" s="377">
        <v>136.73605828999999</v>
      </c>
      <c r="P462" s="376">
        <v>297.25349002000002</v>
      </c>
      <c r="Q462" s="377">
        <v>49.590196343999999</v>
      </c>
      <c r="R462" s="376">
        <v>187.63110474999999</v>
      </c>
      <c r="S462" s="377">
        <v>80.367364827000003</v>
      </c>
      <c r="T462" s="376">
        <v>220.09158830999999</v>
      </c>
      <c r="U462" s="377">
        <v>20.22445973</v>
      </c>
      <c r="V462" s="376">
        <v>325.33639556000003</v>
      </c>
      <c r="W462" s="377">
        <v>79.907522022999999</v>
      </c>
      <c r="X462" s="376">
        <v>5247.3459819</v>
      </c>
      <c r="Y462" s="377">
        <v>1177.2277661000001</v>
      </c>
      <c r="Z462" s="376">
        <v>2.6892873033</v>
      </c>
      <c r="AA462" s="377">
        <v>0.71908405040000001</v>
      </c>
      <c r="AB462" s="376">
        <v>339.51955305000001</v>
      </c>
      <c r="AC462" s="377">
        <v>539.07381198999997</v>
      </c>
      <c r="AD462" s="376">
        <v>15.885077297</v>
      </c>
      <c r="AE462" s="377">
        <v>2.1957809119</v>
      </c>
      <c r="AF462" s="338">
        <v>408.47214181999999</v>
      </c>
      <c r="AG462" s="378">
        <v>1400.1314986</v>
      </c>
      <c r="AH462" s="338">
        <v>401.97492004999998</v>
      </c>
      <c r="AI462" s="378">
        <v>521.65944100000002</v>
      </c>
      <c r="AJ462" s="338">
        <v>26.700705669000001</v>
      </c>
      <c r="AK462" s="379">
        <v>16.077165678</v>
      </c>
      <c r="AL462" s="472">
        <v>112</v>
      </c>
    </row>
    <row r="463" spans="1:38" x14ac:dyDescent="0.2">
      <c r="A463" s="380" t="s">
        <v>1517</v>
      </c>
      <c r="B463" s="373" t="s">
        <v>2212</v>
      </c>
      <c r="C463" s="374">
        <v>2.3475145263999999</v>
      </c>
      <c r="D463" s="73">
        <v>6648</v>
      </c>
      <c r="E463" s="375">
        <v>3.06</v>
      </c>
      <c r="F463" s="376">
        <v>11468.519173999999</v>
      </c>
      <c r="G463" s="338">
        <v>8872.8926565000002</v>
      </c>
      <c r="H463" s="377">
        <v>2595.6265179000002</v>
      </c>
      <c r="I463" s="376">
        <v>903.30823347</v>
      </c>
      <c r="J463" s="377">
        <v>35.995512187000003</v>
      </c>
      <c r="K463" s="376">
        <v>1085.3273105000001</v>
      </c>
      <c r="L463" s="377">
        <v>85.452845816999996</v>
      </c>
      <c r="M463" s="338">
        <v>449.61410746000001</v>
      </c>
      <c r="N463" s="376">
        <v>551.64951005</v>
      </c>
      <c r="O463" s="377">
        <v>108.60404287999999</v>
      </c>
      <c r="P463" s="376">
        <v>153.00943462000001</v>
      </c>
      <c r="Q463" s="377">
        <v>26.071065317999999</v>
      </c>
      <c r="R463" s="376">
        <v>75.725051897</v>
      </c>
      <c r="S463" s="377">
        <v>45.249893094000001</v>
      </c>
      <c r="T463" s="376">
        <v>95.924079573</v>
      </c>
      <c r="U463" s="377">
        <v>12.086070249</v>
      </c>
      <c r="V463" s="376">
        <v>22.684385846000001</v>
      </c>
      <c r="W463" s="377">
        <v>5.5058025095999996</v>
      </c>
      <c r="X463" s="376">
        <v>4344.450597</v>
      </c>
      <c r="Y463" s="377">
        <v>992.38618033</v>
      </c>
      <c r="Z463" s="376">
        <v>0.40804398320000002</v>
      </c>
      <c r="AA463" s="377">
        <v>0.1152272563</v>
      </c>
      <c r="AB463" s="376">
        <v>175.9973937</v>
      </c>
      <c r="AC463" s="377">
        <v>296.57924072999998</v>
      </c>
      <c r="AD463" s="376">
        <v>13.544247529</v>
      </c>
      <c r="AE463" s="377">
        <v>0.55732757629999996</v>
      </c>
      <c r="AF463" s="338">
        <v>455.18566387999999</v>
      </c>
      <c r="AG463" s="378">
        <v>865.06025523000005</v>
      </c>
      <c r="AH463" s="338">
        <v>282.36238651000002</v>
      </c>
      <c r="AI463" s="378">
        <v>371.26039596999999</v>
      </c>
      <c r="AJ463" s="338">
        <v>5.2387218500000001</v>
      </c>
      <c r="AK463" s="379">
        <v>9.1661475507999999</v>
      </c>
      <c r="AL463" s="472">
        <v>161</v>
      </c>
    </row>
    <row r="464" spans="1:38" x14ac:dyDescent="0.2">
      <c r="A464" s="380" t="s">
        <v>1518</v>
      </c>
      <c r="B464" s="373" t="s">
        <v>2213</v>
      </c>
      <c r="C464" s="374">
        <v>1.1908656379</v>
      </c>
      <c r="D464" s="73">
        <v>10138</v>
      </c>
      <c r="E464" s="375">
        <v>1.1000000000000001</v>
      </c>
      <c r="F464" s="376">
        <v>5817.8406347</v>
      </c>
      <c r="G464" s="338">
        <v>4527.3063036000003</v>
      </c>
      <c r="H464" s="377">
        <v>1290.5343310000001</v>
      </c>
      <c r="I464" s="376">
        <v>337.24337329000002</v>
      </c>
      <c r="J464" s="377">
        <v>12.13130782</v>
      </c>
      <c r="K464" s="376">
        <v>288.51583040999998</v>
      </c>
      <c r="L464" s="377">
        <v>24.864212728999998</v>
      </c>
      <c r="M464" s="338">
        <v>155.10221056</v>
      </c>
      <c r="N464" s="376">
        <v>585.30650388000004</v>
      </c>
      <c r="O464" s="377">
        <v>116.01575046000001</v>
      </c>
      <c r="P464" s="376">
        <v>232.12656487000001</v>
      </c>
      <c r="Q464" s="377">
        <v>37.712789884999999</v>
      </c>
      <c r="R464" s="376">
        <v>22.394861183</v>
      </c>
      <c r="S464" s="377">
        <v>14.623224885000001</v>
      </c>
      <c r="T464" s="376">
        <v>27.301171866000001</v>
      </c>
      <c r="U464" s="377">
        <v>4.0197494298000001</v>
      </c>
      <c r="V464" s="376">
        <v>12.862015441</v>
      </c>
      <c r="W464" s="377">
        <v>2.8575445773000001</v>
      </c>
      <c r="X464" s="376">
        <v>2383.8734801999999</v>
      </c>
      <c r="Y464" s="377">
        <v>556.46022857000003</v>
      </c>
      <c r="Z464" s="376">
        <v>0.1009294338</v>
      </c>
      <c r="AA464" s="377">
        <v>6.2274748499999998E-2</v>
      </c>
      <c r="AB464" s="376">
        <v>56.184601817000001</v>
      </c>
      <c r="AC464" s="377">
        <v>100.9335102</v>
      </c>
      <c r="AD464" s="376">
        <v>1.0522231039000001</v>
      </c>
      <c r="AE464" s="377">
        <v>0.2305662805</v>
      </c>
      <c r="AF464" s="338">
        <v>90.208553116999994</v>
      </c>
      <c r="AG464" s="378">
        <v>437.93706322999998</v>
      </c>
      <c r="AH464" s="338">
        <v>119.85020959000001</v>
      </c>
      <c r="AI464" s="378">
        <v>190.71436087999999</v>
      </c>
      <c r="AJ464" s="338">
        <v>2.2031520542999998</v>
      </c>
      <c r="AK464" s="379">
        <v>4.9523701533000004</v>
      </c>
      <c r="AL464" s="472">
        <v>176</v>
      </c>
    </row>
    <row r="465" spans="1:38" x14ac:dyDescent="0.2">
      <c r="A465" s="380" t="s">
        <v>1519</v>
      </c>
      <c r="B465" s="373" t="s">
        <v>2214</v>
      </c>
      <c r="C465" s="374">
        <v>5.9007405345999997</v>
      </c>
      <c r="D465" s="73">
        <v>2159</v>
      </c>
      <c r="E465" s="375">
        <v>14.74</v>
      </c>
      <c r="F465" s="376">
        <v>28827.40669</v>
      </c>
      <c r="G465" s="338">
        <v>21413.452023999998</v>
      </c>
      <c r="H465" s="377">
        <v>7413.9546667000004</v>
      </c>
      <c r="I465" s="376">
        <v>2939.7531462000002</v>
      </c>
      <c r="J465" s="377">
        <v>127.53709717</v>
      </c>
      <c r="K465" s="376">
        <v>6504.5803204000003</v>
      </c>
      <c r="L465" s="377">
        <v>369.99174311000002</v>
      </c>
      <c r="M465" s="338">
        <v>2248.7485206000001</v>
      </c>
      <c r="N465" s="376">
        <v>725.97092429999998</v>
      </c>
      <c r="O465" s="377">
        <v>106.10266525999999</v>
      </c>
      <c r="P465" s="376">
        <v>306.17581187000002</v>
      </c>
      <c r="Q465" s="377">
        <v>49.142810724999997</v>
      </c>
      <c r="R465" s="376">
        <v>744.55345894000004</v>
      </c>
      <c r="S465" s="377">
        <v>287.58703944000001</v>
      </c>
      <c r="T465" s="376">
        <v>768.94710617999999</v>
      </c>
      <c r="U465" s="377">
        <v>67.234347627000005</v>
      </c>
      <c r="V465" s="376">
        <v>773.12565996000001</v>
      </c>
      <c r="W465" s="377">
        <v>171.66009129</v>
      </c>
      <c r="X465" s="376">
        <v>4370.6624592999997</v>
      </c>
      <c r="Y465" s="377">
        <v>992.70814102999998</v>
      </c>
      <c r="Z465" s="376">
        <v>21.056255094000001</v>
      </c>
      <c r="AA465" s="377">
        <v>6.7789772811000004</v>
      </c>
      <c r="AB465" s="376">
        <v>958.33564025999999</v>
      </c>
      <c r="AC465" s="377">
        <v>1501.0932969</v>
      </c>
      <c r="AD465" s="376">
        <v>37.141203865999998</v>
      </c>
      <c r="AE465" s="377">
        <v>5.8850851704</v>
      </c>
      <c r="AF465" s="338">
        <v>139.00520277000001</v>
      </c>
      <c r="AG465" s="378">
        <v>2281.7068204000002</v>
      </c>
      <c r="AH465" s="338">
        <v>1066.1737290000001</v>
      </c>
      <c r="AI465" s="378">
        <v>1181.3299783</v>
      </c>
      <c r="AJ465" s="338">
        <v>48.502455980999997</v>
      </c>
      <c r="AK465" s="379">
        <v>25.916701881000002</v>
      </c>
      <c r="AL465" s="472">
        <v>164</v>
      </c>
    </row>
    <row r="466" spans="1:38" x14ac:dyDescent="0.2">
      <c r="A466" s="380" t="s">
        <v>1520</v>
      </c>
      <c r="B466" s="373" t="s">
        <v>2215</v>
      </c>
      <c r="C466" s="374">
        <v>1.5340030506</v>
      </c>
      <c r="D466" s="73">
        <v>5533</v>
      </c>
      <c r="E466" s="375">
        <v>3.02</v>
      </c>
      <c r="F466" s="376">
        <v>7494.2000152999999</v>
      </c>
      <c r="G466" s="338">
        <v>5633.3047502999998</v>
      </c>
      <c r="H466" s="377">
        <v>1860.8952651</v>
      </c>
      <c r="I466" s="376">
        <v>776.92035450000003</v>
      </c>
      <c r="J466" s="377">
        <v>31.787841490000002</v>
      </c>
      <c r="K466" s="376">
        <v>1099.3836980000001</v>
      </c>
      <c r="L466" s="377">
        <v>81.265115249000004</v>
      </c>
      <c r="M466" s="338">
        <v>458.89267790999997</v>
      </c>
      <c r="N466" s="376">
        <v>164.01441131000001</v>
      </c>
      <c r="O466" s="377">
        <v>27.865423330999999</v>
      </c>
      <c r="P466" s="376">
        <v>36.319700052999998</v>
      </c>
      <c r="Q466" s="377">
        <v>5.1707034651999999</v>
      </c>
      <c r="R466" s="376">
        <v>71.074319017999997</v>
      </c>
      <c r="S466" s="377">
        <v>33.403906309</v>
      </c>
      <c r="T466" s="376">
        <v>116.42529601</v>
      </c>
      <c r="U466" s="377">
        <v>13.132749529</v>
      </c>
      <c r="V466" s="376">
        <v>31.085419236</v>
      </c>
      <c r="W466" s="377">
        <v>7.3666045982000004</v>
      </c>
      <c r="X466" s="376">
        <v>2386.2353539000001</v>
      </c>
      <c r="Y466" s="377">
        <v>556.55272227</v>
      </c>
      <c r="Z466" s="376">
        <v>6.7894611052</v>
      </c>
      <c r="AA466" s="377">
        <v>2.7616657009000001</v>
      </c>
      <c r="AB466" s="376">
        <v>172.49354887000001</v>
      </c>
      <c r="AC466" s="377">
        <v>282.70944888000002</v>
      </c>
      <c r="AD466" s="376">
        <v>8.9857699297</v>
      </c>
      <c r="AE466" s="377">
        <v>2.1039573386999999</v>
      </c>
      <c r="AF466" s="338">
        <v>37.124439074999998</v>
      </c>
      <c r="AG466" s="378">
        <v>570.43980211999997</v>
      </c>
      <c r="AH466" s="338">
        <v>239.033413</v>
      </c>
      <c r="AI466" s="378">
        <v>259.09253025999999</v>
      </c>
      <c r="AJ466" s="338">
        <v>7.8496611237999998</v>
      </c>
      <c r="AK466" s="379">
        <v>7.9200216985000003</v>
      </c>
      <c r="AL466" s="472">
        <v>211</v>
      </c>
    </row>
    <row r="467" spans="1:38" x14ac:dyDescent="0.2">
      <c r="A467" s="380" t="s">
        <v>1521</v>
      </c>
      <c r="B467" s="373" t="s">
        <v>2216</v>
      </c>
      <c r="C467" s="374">
        <v>0.92499399559999995</v>
      </c>
      <c r="D467" s="73">
        <v>11176</v>
      </c>
      <c r="E467" s="375">
        <v>1.51</v>
      </c>
      <c r="F467" s="376">
        <v>4518.9545178999997</v>
      </c>
      <c r="G467" s="338">
        <v>3442.9475950999999</v>
      </c>
      <c r="H467" s="377">
        <v>1076.0069226999999</v>
      </c>
      <c r="I467" s="376">
        <v>426.09582268000003</v>
      </c>
      <c r="J467" s="377">
        <v>16.423819719000001</v>
      </c>
      <c r="K467" s="376">
        <v>408.58459644999999</v>
      </c>
      <c r="L467" s="377">
        <v>32.114152851</v>
      </c>
      <c r="M467" s="338">
        <v>185.13032423000001</v>
      </c>
      <c r="N467" s="376">
        <v>108.3381924</v>
      </c>
      <c r="O467" s="377">
        <v>19.318141481000001</v>
      </c>
      <c r="P467" s="376">
        <v>12.602127625</v>
      </c>
      <c r="Q467" s="377">
        <v>2.5313586892000002</v>
      </c>
      <c r="R467" s="376">
        <v>28.562235835999999</v>
      </c>
      <c r="S467" s="377">
        <v>13.430796385000001</v>
      </c>
      <c r="T467" s="376">
        <v>38.170192810000003</v>
      </c>
      <c r="U467" s="377">
        <v>5.7850617273999996</v>
      </c>
      <c r="V467" s="376">
        <v>4.8654775889000001</v>
      </c>
      <c r="W467" s="377">
        <v>1.1156599936</v>
      </c>
      <c r="X467" s="376">
        <v>1892.7381164000001</v>
      </c>
      <c r="Y467" s="377">
        <v>459.57264909999998</v>
      </c>
      <c r="Z467" s="376">
        <v>2.5593003368999998</v>
      </c>
      <c r="AA467" s="377">
        <v>0.92973041170000004</v>
      </c>
      <c r="AB467" s="376">
        <v>76.908680563000004</v>
      </c>
      <c r="AC467" s="377">
        <v>121.32860015</v>
      </c>
      <c r="AD467" s="376">
        <v>5.7387491523999996</v>
      </c>
      <c r="AE467" s="377">
        <v>0.9442302333</v>
      </c>
      <c r="AF467" s="338">
        <v>37.564259870000001</v>
      </c>
      <c r="AG467" s="378">
        <v>333.73572395000002</v>
      </c>
      <c r="AH467" s="338">
        <v>119.4380489</v>
      </c>
      <c r="AI467" s="378">
        <v>156.93228872</v>
      </c>
      <c r="AJ467" s="338">
        <v>2.9895809831000002</v>
      </c>
      <c r="AK467" s="379">
        <v>4.5065986842000001</v>
      </c>
      <c r="AL467" s="472">
        <v>222</v>
      </c>
    </row>
    <row r="468" spans="1:38" x14ac:dyDescent="0.2">
      <c r="A468" s="380" t="s">
        <v>1522</v>
      </c>
      <c r="B468" s="373" t="s">
        <v>2217</v>
      </c>
      <c r="C468" s="374">
        <v>1.0441017578</v>
      </c>
      <c r="D468" s="73">
        <v>2082</v>
      </c>
      <c r="E468" s="375">
        <v>2.0699999999999998</v>
      </c>
      <c r="F468" s="376">
        <v>5100.8421439000003</v>
      </c>
      <c r="G468" s="338">
        <v>3891.7703593000001</v>
      </c>
      <c r="H468" s="377">
        <v>1209.0717846</v>
      </c>
      <c r="I468" s="376">
        <v>513.62959690000002</v>
      </c>
      <c r="J468" s="377">
        <v>24.78946011</v>
      </c>
      <c r="K468" s="376">
        <v>557.16422952999994</v>
      </c>
      <c r="L468" s="377">
        <v>45.238543055999997</v>
      </c>
      <c r="M468" s="338">
        <v>252.88975600000001</v>
      </c>
      <c r="N468" s="376">
        <v>94.511686752000003</v>
      </c>
      <c r="O468" s="377">
        <v>18.297685151</v>
      </c>
      <c r="P468" s="376">
        <v>6.7079327117999998</v>
      </c>
      <c r="Q468" s="377">
        <v>0.83099409989999995</v>
      </c>
      <c r="R468" s="376">
        <v>17.781938189000002</v>
      </c>
      <c r="S468" s="377">
        <v>14.821798936</v>
      </c>
      <c r="T468" s="376">
        <v>47.056504939</v>
      </c>
      <c r="U468" s="377">
        <v>6.2209488276</v>
      </c>
      <c r="V468" s="376">
        <v>70.819343967999998</v>
      </c>
      <c r="W468" s="377">
        <v>16.335795656999998</v>
      </c>
      <c r="X468" s="376">
        <v>1935.8842038</v>
      </c>
      <c r="Y468" s="377">
        <v>451.67715979000002</v>
      </c>
      <c r="Z468" s="376">
        <v>1.4745126311000001</v>
      </c>
      <c r="AA468" s="377">
        <v>0.78023213930000002</v>
      </c>
      <c r="AB468" s="376">
        <v>109.93055627</v>
      </c>
      <c r="AC468" s="377">
        <v>137.9981483</v>
      </c>
      <c r="AD468" s="376">
        <v>5.4157140067</v>
      </c>
      <c r="AE468" s="377">
        <v>1.0749221974000001</v>
      </c>
      <c r="AF468" s="338">
        <v>26.418036564000001</v>
      </c>
      <c r="AG468" s="378">
        <v>424.96941502999999</v>
      </c>
      <c r="AH468" s="338">
        <v>136.14675807</v>
      </c>
      <c r="AI468" s="378">
        <v>167.67530367000001</v>
      </c>
      <c r="AJ468" s="338">
        <v>8.2072249792999994</v>
      </c>
      <c r="AK468" s="379">
        <v>6.0937415874000003</v>
      </c>
      <c r="AL468" s="472">
        <v>196</v>
      </c>
    </row>
    <row r="469" spans="1:38" x14ac:dyDescent="0.2">
      <c r="A469" s="380" t="s">
        <v>1523</v>
      </c>
      <c r="B469" s="373" t="s">
        <v>1524</v>
      </c>
      <c r="C469" s="374">
        <v>1.5787673547000001</v>
      </c>
      <c r="D469" s="73">
        <v>1389</v>
      </c>
      <c r="E469" s="375">
        <v>2.34</v>
      </c>
      <c r="F469" s="376">
        <v>7712.8910067999996</v>
      </c>
      <c r="G469" s="338">
        <v>5890.4395266000001</v>
      </c>
      <c r="H469" s="377">
        <v>1822.4514802000001</v>
      </c>
      <c r="I469" s="376">
        <v>656.47914412</v>
      </c>
      <c r="J469" s="377">
        <v>33.736779679999998</v>
      </c>
      <c r="K469" s="376">
        <v>797.96687841999994</v>
      </c>
      <c r="L469" s="377">
        <v>56.932712903999999</v>
      </c>
      <c r="M469" s="338">
        <v>348.87303143000003</v>
      </c>
      <c r="N469" s="376">
        <v>171.93919806</v>
      </c>
      <c r="O469" s="377">
        <v>26.579664814000001</v>
      </c>
      <c r="P469" s="376">
        <v>37.655349356999999</v>
      </c>
      <c r="Q469" s="377">
        <v>8.0964625594000008</v>
      </c>
      <c r="R469" s="376">
        <v>66.125794378999998</v>
      </c>
      <c r="S469" s="377">
        <v>28.860744202999999</v>
      </c>
      <c r="T469" s="376">
        <v>107.95755529</v>
      </c>
      <c r="U469" s="377">
        <v>8.1636940526000004</v>
      </c>
      <c r="V469" s="376">
        <v>86.260101751999997</v>
      </c>
      <c r="W469" s="377">
        <v>18.231914603</v>
      </c>
      <c r="X469" s="376">
        <v>3061.4916896999998</v>
      </c>
      <c r="Y469" s="377">
        <v>728.2333016</v>
      </c>
      <c r="Z469" s="376">
        <v>0.1785176386</v>
      </c>
      <c r="AA469" s="377">
        <v>0.17398084950000001</v>
      </c>
      <c r="AB469" s="376">
        <v>122.90179229</v>
      </c>
      <c r="AC469" s="377">
        <v>215.66062030000001</v>
      </c>
      <c r="AD469" s="376">
        <v>3.3396024716000001</v>
      </c>
      <c r="AE469" s="377">
        <v>0.71093328010000001</v>
      </c>
      <c r="AF469" s="338">
        <v>58.951163780999998</v>
      </c>
      <c r="AG469" s="378">
        <v>568.48610965</v>
      </c>
      <c r="AH469" s="338">
        <v>211.84938353999999</v>
      </c>
      <c r="AI469" s="378">
        <v>274.13898216000001</v>
      </c>
      <c r="AJ469" s="338">
        <v>5.0562842058999999</v>
      </c>
      <c r="AK469" s="379">
        <v>7.8596197530999996</v>
      </c>
      <c r="AL469" s="472">
        <v>171</v>
      </c>
    </row>
    <row r="470" spans="1:38" x14ac:dyDescent="0.2">
      <c r="A470" s="380" t="s">
        <v>1525</v>
      </c>
      <c r="B470" s="373" t="s">
        <v>1526</v>
      </c>
      <c r="C470" s="374">
        <v>0.73779812280000001</v>
      </c>
      <c r="D470" s="73">
        <v>9614</v>
      </c>
      <c r="E470" s="375">
        <v>1.06</v>
      </c>
      <c r="F470" s="376">
        <v>3604.4300567999999</v>
      </c>
      <c r="G470" s="338">
        <v>2764.7533601</v>
      </c>
      <c r="H470" s="377">
        <v>839.67669664000005</v>
      </c>
      <c r="I470" s="376">
        <v>296.52925571999998</v>
      </c>
      <c r="J470" s="377">
        <v>9.5614884586999995</v>
      </c>
      <c r="K470" s="376">
        <v>175.94345189000001</v>
      </c>
      <c r="L470" s="377">
        <v>14.504074617000001</v>
      </c>
      <c r="M470" s="338">
        <v>102.99645053</v>
      </c>
      <c r="N470" s="376">
        <v>103.1517065</v>
      </c>
      <c r="O470" s="377">
        <v>17.431866339999999</v>
      </c>
      <c r="P470" s="376">
        <v>3.8901559587999999</v>
      </c>
      <c r="Q470" s="377">
        <v>0.82304973979999996</v>
      </c>
      <c r="R470" s="376">
        <v>17.874915819999998</v>
      </c>
      <c r="S470" s="377">
        <v>7.6869570518000003</v>
      </c>
      <c r="T470" s="376">
        <v>22.111199664000001</v>
      </c>
      <c r="U470" s="377">
        <v>3.7126958794</v>
      </c>
      <c r="V470" s="376">
        <v>1.4427044854</v>
      </c>
      <c r="W470" s="377">
        <v>0.29175457459999998</v>
      </c>
      <c r="X470" s="376">
        <v>1772.492841</v>
      </c>
      <c r="Y470" s="377">
        <v>437.65669789999998</v>
      </c>
      <c r="Z470" s="376">
        <v>0</v>
      </c>
      <c r="AA470" s="377">
        <v>0</v>
      </c>
      <c r="AB470" s="376">
        <v>51.942641207999998</v>
      </c>
      <c r="AC470" s="377">
        <v>67.170926661999999</v>
      </c>
      <c r="AD470" s="376">
        <v>2.4784252859999998</v>
      </c>
      <c r="AE470" s="377">
        <v>0.56787427710000005</v>
      </c>
      <c r="AF470" s="338">
        <v>16.538267483999999</v>
      </c>
      <c r="AG470" s="378">
        <v>253.34650367</v>
      </c>
      <c r="AH470" s="338">
        <v>88.215808349</v>
      </c>
      <c r="AI470" s="378">
        <v>131.73166008999999</v>
      </c>
      <c r="AJ470" s="338">
        <v>1.0934583753</v>
      </c>
      <c r="AK470" s="379">
        <v>3.2432252712</v>
      </c>
      <c r="AL470" s="472">
        <v>220</v>
      </c>
    </row>
    <row r="471" spans="1:38" x14ac:dyDescent="0.2">
      <c r="A471" s="380" t="s">
        <v>1527</v>
      </c>
      <c r="B471" s="373" t="s">
        <v>2218</v>
      </c>
      <c r="C471" s="374">
        <v>1.0733233418000001</v>
      </c>
      <c r="D471" s="73">
        <v>8365</v>
      </c>
      <c r="E471" s="375">
        <v>2.08</v>
      </c>
      <c r="F471" s="376">
        <v>5243.6009181999998</v>
      </c>
      <c r="G471" s="338">
        <v>3946.9073302000002</v>
      </c>
      <c r="H471" s="377">
        <v>1296.6935880000001</v>
      </c>
      <c r="I471" s="376">
        <v>554.42744872000003</v>
      </c>
      <c r="J471" s="377">
        <v>20.456032311000001</v>
      </c>
      <c r="K471" s="376">
        <v>579.52234217</v>
      </c>
      <c r="L471" s="377">
        <v>43.418699050000001</v>
      </c>
      <c r="M471" s="338">
        <v>303.67493467999998</v>
      </c>
      <c r="N471" s="376">
        <v>182.79613825000001</v>
      </c>
      <c r="O471" s="377">
        <v>32.272822189000003</v>
      </c>
      <c r="P471" s="376">
        <v>70.102951426000004</v>
      </c>
      <c r="Q471" s="377">
        <v>12.741128674</v>
      </c>
      <c r="R471" s="376">
        <v>49.860447090000001</v>
      </c>
      <c r="S471" s="377">
        <v>21.586225680999998</v>
      </c>
      <c r="T471" s="376">
        <v>80.020030223999996</v>
      </c>
      <c r="U471" s="377">
        <v>8.9109871619999996</v>
      </c>
      <c r="V471" s="376">
        <v>68.070354072000001</v>
      </c>
      <c r="W471" s="377">
        <v>16.010093779999998</v>
      </c>
      <c r="X471" s="376">
        <v>1705.5515089</v>
      </c>
      <c r="Y471" s="377">
        <v>419.14145468999999</v>
      </c>
      <c r="Z471" s="376">
        <v>2.5283849959000002</v>
      </c>
      <c r="AA471" s="377">
        <v>1.1209213600000001</v>
      </c>
      <c r="AB471" s="376">
        <v>107.01857697</v>
      </c>
      <c r="AC471" s="377">
        <v>184.01292713999999</v>
      </c>
      <c r="AD471" s="376">
        <v>5.8937291365000002</v>
      </c>
      <c r="AE471" s="377">
        <v>0.77575703100000004</v>
      </c>
      <c r="AF471" s="338">
        <v>33.893572304000003</v>
      </c>
      <c r="AG471" s="378">
        <v>396.00392239000001</v>
      </c>
      <c r="AH471" s="338">
        <v>137.16330450999999</v>
      </c>
      <c r="AI471" s="378">
        <v>193.65621339</v>
      </c>
      <c r="AJ471" s="338">
        <v>7.3420839033999998</v>
      </c>
      <c r="AK471" s="379">
        <v>5.6279260560999997</v>
      </c>
      <c r="AL471" s="472">
        <v>236</v>
      </c>
    </row>
    <row r="472" spans="1:38" x14ac:dyDescent="0.2">
      <c r="A472" s="380" t="s">
        <v>1528</v>
      </c>
      <c r="B472" s="373" t="s">
        <v>2219</v>
      </c>
      <c r="C472" s="374">
        <v>0.53832901570000002</v>
      </c>
      <c r="D472" s="73">
        <v>27542</v>
      </c>
      <c r="E472" s="375">
        <v>1.05</v>
      </c>
      <c r="F472" s="376">
        <v>2629.9460853</v>
      </c>
      <c r="G472" s="338">
        <v>2017.4065373999999</v>
      </c>
      <c r="H472" s="377">
        <v>612.53954791000001</v>
      </c>
      <c r="I472" s="376">
        <v>224.73452207</v>
      </c>
      <c r="J472" s="377">
        <v>8.0627874452999997</v>
      </c>
      <c r="K472" s="376">
        <v>141.41285694999999</v>
      </c>
      <c r="L472" s="377">
        <v>11.964769837</v>
      </c>
      <c r="M472" s="338">
        <v>99.071212533999997</v>
      </c>
      <c r="N472" s="376">
        <v>115.07140655000001</v>
      </c>
      <c r="O472" s="377">
        <v>20.407873559999999</v>
      </c>
      <c r="P472" s="376">
        <v>12.000754797000001</v>
      </c>
      <c r="Q472" s="377">
        <v>2.4835715314</v>
      </c>
      <c r="R472" s="376">
        <v>26.013915440000002</v>
      </c>
      <c r="S472" s="377">
        <v>9.0107840712999998</v>
      </c>
      <c r="T472" s="376">
        <v>17.307667086999999</v>
      </c>
      <c r="U472" s="377">
        <v>2.3046475748000002</v>
      </c>
      <c r="V472" s="376">
        <v>0.81941943110000004</v>
      </c>
      <c r="W472" s="377">
        <v>0.27362455559999999</v>
      </c>
      <c r="X472" s="376">
        <v>1188.6638289</v>
      </c>
      <c r="Y472" s="377">
        <v>292.31628475999997</v>
      </c>
      <c r="Z472" s="376">
        <v>0.3304766582</v>
      </c>
      <c r="AA472" s="377">
        <v>0.10128656179999999</v>
      </c>
      <c r="AB472" s="376">
        <v>43.166969893000001</v>
      </c>
      <c r="AC472" s="377">
        <v>56.171736406999997</v>
      </c>
      <c r="AD472" s="376">
        <v>1.6202593936</v>
      </c>
      <c r="AE472" s="377">
        <v>0.27161711449999998</v>
      </c>
      <c r="AF472" s="338">
        <v>12.875948561</v>
      </c>
      <c r="AG472" s="378">
        <v>181.16965123</v>
      </c>
      <c r="AH472" s="338">
        <v>62.021256467000001</v>
      </c>
      <c r="AI472" s="378">
        <v>95.638636769000001</v>
      </c>
      <c r="AJ472" s="338">
        <v>1.8548672024999999</v>
      </c>
      <c r="AK472" s="379">
        <v>2.8034519632000001</v>
      </c>
      <c r="AL472" s="472">
        <v>239</v>
      </c>
    </row>
    <row r="473" spans="1:38" x14ac:dyDescent="0.2">
      <c r="A473" s="380" t="s">
        <v>1529</v>
      </c>
      <c r="B473" s="373" t="s">
        <v>2220</v>
      </c>
      <c r="C473" s="374">
        <v>6.0339094447999999</v>
      </c>
      <c r="D473" s="73">
        <v>910</v>
      </c>
      <c r="E473" s="375">
        <v>16.52</v>
      </c>
      <c r="F473" s="376">
        <v>29477.988479</v>
      </c>
      <c r="G473" s="338">
        <v>21866.672156000001</v>
      </c>
      <c r="H473" s="377">
        <v>7611.3163234000003</v>
      </c>
      <c r="I473" s="376">
        <v>3590.5717903999998</v>
      </c>
      <c r="J473" s="377">
        <v>162.17632945</v>
      </c>
      <c r="K473" s="376">
        <v>6454.6373327000001</v>
      </c>
      <c r="L473" s="377">
        <v>413.26127270000001</v>
      </c>
      <c r="M473" s="338">
        <v>2361.6348410999999</v>
      </c>
      <c r="N473" s="376">
        <v>998.07982039000001</v>
      </c>
      <c r="O473" s="377">
        <v>124.54176081999999</v>
      </c>
      <c r="P473" s="376">
        <v>516.90410629999997</v>
      </c>
      <c r="Q473" s="377">
        <v>79.227009609000007</v>
      </c>
      <c r="R473" s="376">
        <v>886.56957375000002</v>
      </c>
      <c r="S473" s="377">
        <v>306.79525039999999</v>
      </c>
      <c r="T473" s="376">
        <v>1053.6957164</v>
      </c>
      <c r="U473" s="377">
        <v>102.86282867</v>
      </c>
      <c r="V473" s="376">
        <v>980.53131096000004</v>
      </c>
      <c r="W473" s="377">
        <v>207.77734430000001</v>
      </c>
      <c r="X473" s="376">
        <v>2848.0625364000002</v>
      </c>
      <c r="Y473" s="377">
        <v>642.36041764000004</v>
      </c>
      <c r="Z473" s="376">
        <v>14.637094811000001</v>
      </c>
      <c r="AA473" s="377">
        <v>5.3414007396000001</v>
      </c>
      <c r="AB473" s="376">
        <v>1204.5947940000001</v>
      </c>
      <c r="AC473" s="377">
        <v>1502.3809163999999</v>
      </c>
      <c r="AD473" s="376">
        <v>61.330282832000002</v>
      </c>
      <c r="AE473" s="377">
        <v>14.167485601999999</v>
      </c>
      <c r="AF473" s="338">
        <v>163.44704952000001</v>
      </c>
      <c r="AG473" s="378">
        <v>2188.2345086</v>
      </c>
      <c r="AH473" s="338">
        <v>1511.705477</v>
      </c>
      <c r="AI473" s="378">
        <v>945.11763270999995</v>
      </c>
      <c r="AJ473" s="338">
        <v>104.51284012000001</v>
      </c>
      <c r="AK473" s="379">
        <v>32.829755091000003</v>
      </c>
      <c r="AL473" s="472">
        <v>138</v>
      </c>
    </row>
    <row r="474" spans="1:38" x14ac:dyDescent="0.2">
      <c r="A474" s="380" t="s">
        <v>1530</v>
      </c>
      <c r="B474" s="373" t="s">
        <v>2221</v>
      </c>
      <c r="C474" s="374">
        <v>2.0616886872000002</v>
      </c>
      <c r="D474" s="73">
        <v>1513</v>
      </c>
      <c r="E474" s="375">
        <v>6.27</v>
      </c>
      <c r="F474" s="376">
        <v>10072.149063999999</v>
      </c>
      <c r="G474" s="338">
        <v>7423.7410182000003</v>
      </c>
      <c r="H474" s="377">
        <v>2648.4080463</v>
      </c>
      <c r="I474" s="376">
        <v>1264.0763119999999</v>
      </c>
      <c r="J474" s="377">
        <v>61.261595352999997</v>
      </c>
      <c r="K474" s="376">
        <v>2299.7628791000002</v>
      </c>
      <c r="L474" s="377">
        <v>159.52090516999999</v>
      </c>
      <c r="M474" s="338">
        <v>851.54864900999996</v>
      </c>
      <c r="N474" s="376">
        <v>188.28423334999999</v>
      </c>
      <c r="O474" s="377">
        <v>31.263749150999999</v>
      </c>
      <c r="P474" s="376">
        <v>131.68364342000001</v>
      </c>
      <c r="Q474" s="377">
        <v>17.992527845000001</v>
      </c>
      <c r="R474" s="376">
        <v>222.10187637999999</v>
      </c>
      <c r="S474" s="377">
        <v>78.838439898000004</v>
      </c>
      <c r="T474" s="376">
        <v>287.99102655000002</v>
      </c>
      <c r="U474" s="377">
        <v>35.424371712000003</v>
      </c>
      <c r="V474" s="376">
        <v>52.808777728999999</v>
      </c>
      <c r="W474" s="377">
        <v>11.343185542000001</v>
      </c>
      <c r="X474" s="376">
        <v>1331.4277423000001</v>
      </c>
      <c r="Y474" s="377">
        <v>324.21454133999998</v>
      </c>
      <c r="Z474" s="376">
        <v>16.598929337000001</v>
      </c>
      <c r="AA474" s="377">
        <v>5.6677799285999999</v>
      </c>
      <c r="AB474" s="376">
        <v>444.10289451</v>
      </c>
      <c r="AC474" s="377">
        <v>517.36708682000005</v>
      </c>
      <c r="AD474" s="376">
        <v>13.572711397000001</v>
      </c>
      <c r="AE474" s="377">
        <v>2.2180950534999999</v>
      </c>
      <c r="AF474" s="338">
        <v>51.764875727000003</v>
      </c>
      <c r="AG474" s="378">
        <v>799.40899109999998</v>
      </c>
      <c r="AH474" s="338">
        <v>492.23027926999998</v>
      </c>
      <c r="AI474" s="378">
        <v>332.21342851999998</v>
      </c>
      <c r="AJ474" s="338">
        <v>35.931584168999997</v>
      </c>
      <c r="AK474" s="379">
        <v>11.527952837999999</v>
      </c>
      <c r="AL474" s="472">
        <v>180</v>
      </c>
    </row>
    <row r="475" spans="1:38" x14ac:dyDescent="0.2">
      <c r="A475" s="380" t="s">
        <v>1531</v>
      </c>
      <c r="B475" s="373" t="s">
        <v>2222</v>
      </c>
      <c r="C475" s="374">
        <v>3.2425791591999999</v>
      </c>
      <c r="D475" s="73">
        <v>693</v>
      </c>
      <c r="E475" s="375">
        <v>7.85</v>
      </c>
      <c r="F475" s="376">
        <v>15841.257143999999</v>
      </c>
      <c r="G475" s="338">
        <v>11933.974993</v>
      </c>
      <c r="H475" s="377">
        <v>3907.2821508000002</v>
      </c>
      <c r="I475" s="376">
        <v>1880.7776168</v>
      </c>
      <c r="J475" s="377">
        <v>103.93762101</v>
      </c>
      <c r="K475" s="376">
        <v>3302.9287742000001</v>
      </c>
      <c r="L475" s="377">
        <v>214.08672005</v>
      </c>
      <c r="M475" s="338">
        <v>1144.3625883</v>
      </c>
      <c r="N475" s="376">
        <v>512.79647992000002</v>
      </c>
      <c r="O475" s="377">
        <v>51.826102781000003</v>
      </c>
      <c r="P475" s="376">
        <v>173.99894724000001</v>
      </c>
      <c r="Q475" s="377">
        <v>32.135368948</v>
      </c>
      <c r="R475" s="376">
        <v>376.12225110999998</v>
      </c>
      <c r="S475" s="377">
        <v>131.65094418999999</v>
      </c>
      <c r="T475" s="376">
        <v>289.46201508000001</v>
      </c>
      <c r="U475" s="377">
        <v>30.332966171999999</v>
      </c>
      <c r="V475" s="376">
        <v>88.419043619999997</v>
      </c>
      <c r="W475" s="377">
        <v>21.980160683000001</v>
      </c>
      <c r="X475" s="376">
        <v>2966.4464506999998</v>
      </c>
      <c r="Y475" s="377">
        <v>658.93149146999997</v>
      </c>
      <c r="Z475" s="376">
        <v>3.7027324675000002</v>
      </c>
      <c r="AA475" s="377">
        <v>1.6099354978</v>
      </c>
      <c r="AB475" s="376">
        <v>609.25815925999996</v>
      </c>
      <c r="AC475" s="377">
        <v>710.43770933999997</v>
      </c>
      <c r="AD475" s="376">
        <v>12.051311998999999</v>
      </c>
      <c r="AE475" s="377">
        <v>2.180400026</v>
      </c>
      <c r="AF475" s="338">
        <v>73.647691429000005</v>
      </c>
      <c r="AG475" s="378">
        <v>1198.1020902</v>
      </c>
      <c r="AH475" s="338">
        <v>703.16261563</v>
      </c>
      <c r="AI475" s="378">
        <v>507.09173815999998</v>
      </c>
      <c r="AJ475" s="338">
        <v>25.799958938</v>
      </c>
      <c r="AK475" s="379">
        <v>14.017258443999999</v>
      </c>
      <c r="AL475" s="472">
        <v>128</v>
      </c>
    </row>
    <row r="476" spans="1:38" x14ac:dyDescent="0.2">
      <c r="A476" s="380" t="s">
        <v>1532</v>
      </c>
      <c r="B476" s="373" t="s">
        <v>2223</v>
      </c>
      <c r="C476" s="374">
        <v>1.255863467</v>
      </c>
      <c r="D476" s="73">
        <v>2854</v>
      </c>
      <c r="E476" s="375">
        <v>2.65</v>
      </c>
      <c r="F476" s="376">
        <v>6135.3802454999995</v>
      </c>
      <c r="G476" s="338">
        <v>4602.1603523000003</v>
      </c>
      <c r="H476" s="377">
        <v>1533.2198933</v>
      </c>
      <c r="I476" s="376">
        <v>712.38987238000004</v>
      </c>
      <c r="J476" s="377">
        <v>27.683191936</v>
      </c>
      <c r="K476" s="376">
        <v>964.80370167000001</v>
      </c>
      <c r="L476" s="377">
        <v>70.100540577999993</v>
      </c>
      <c r="M476" s="338">
        <v>371.27525552999998</v>
      </c>
      <c r="N476" s="376">
        <v>144.85302085999999</v>
      </c>
      <c r="O476" s="377">
        <v>22.820235768</v>
      </c>
      <c r="P476" s="376">
        <v>37.878250153000003</v>
      </c>
      <c r="Q476" s="377">
        <v>8.1221559989000003</v>
      </c>
      <c r="R476" s="376">
        <v>85.036303692999994</v>
      </c>
      <c r="S476" s="377">
        <v>35.735682969999999</v>
      </c>
      <c r="T476" s="376">
        <v>69.292650424000001</v>
      </c>
      <c r="U476" s="377">
        <v>9.3583085164999993</v>
      </c>
      <c r="V476" s="376">
        <v>3.5744673002999998</v>
      </c>
      <c r="W476" s="377">
        <v>0.80764426239999998</v>
      </c>
      <c r="X476" s="376">
        <v>1837.5761864000001</v>
      </c>
      <c r="Y476" s="377">
        <v>441.11967558999999</v>
      </c>
      <c r="Z476" s="376">
        <v>2.3739194114000002</v>
      </c>
      <c r="AA476" s="377">
        <v>1.0297107918999999</v>
      </c>
      <c r="AB476" s="376">
        <v>130.71852297000001</v>
      </c>
      <c r="AC476" s="377">
        <v>234.40128562000001</v>
      </c>
      <c r="AD476" s="376">
        <v>4.8576159726999997</v>
      </c>
      <c r="AE476" s="377">
        <v>0.43061650280000002</v>
      </c>
      <c r="AF476" s="338">
        <v>28.247665154</v>
      </c>
      <c r="AG476" s="378">
        <v>459.61814938999999</v>
      </c>
      <c r="AH476" s="338">
        <v>209.08674546</v>
      </c>
      <c r="AI476" s="378">
        <v>209.47223787999999</v>
      </c>
      <c r="AJ476" s="338">
        <v>6.1987280452000002</v>
      </c>
      <c r="AK476" s="379">
        <v>6.5179043100999996</v>
      </c>
      <c r="AL476" s="472">
        <v>201</v>
      </c>
    </row>
    <row r="477" spans="1:38" x14ac:dyDescent="0.2">
      <c r="A477" s="380" t="s">
        <v>1533</v>
      </c>
      <c r="B477" s="373" t="s">
        <v>1534</v>
      </c>
      <c r="C477" s="374">
        <v>5.3047765273999996</v>
      </c>
      <c r="D477" s="73">
        <v>500</v>
      </c>
      <c r="E477" s="375">
        <v>6.15</v>
      </c>
      <c r="F477" s="376">
        <v>25915.891312</v>
      </c>
      <c r="G477" s="338">
        <v>19358.335603</v>
      </c>
      <c r="H477" s="377">
        <v>6557.5557092999998</v>
      </c>
      <c r="I477" s="376">
        <v>1862.5423456000001</v>
      </c>
      <c r="J477" s="377">
        <v>92.261101367999999</v>
      </c>
      <c r="K477" s="376">
        <v>2443.9438965999998</v>
      </c>
      <c r="L477" s="377">
        <v>197.46744215999999</v>
      </c>
      <c r="M477" s="338">
        <v>881.88414836000004</v>
      </c>
      <c r="N477" s="376">
        <v>603.84495382</v>
      </c>
      <c r="O477" s="377">
        <v>152.95484744999999</v>
      </c>
      <c r="P477" s="376">
        <v>128.80180202</v>
      </c>
      <c r="Q477" s="377">
        <v>29.560667039999998</v>
      </c>
      <c r="R477" s="376">
        <v>174.68677287</v>
      </c>
      <c r="S477" s="377">
        <v>117.39930235</v>
      </c>
      <c r="T477" s="376">
        <v>203.87721692</v>
      </c>
      <c r="U477" s="377">
        <v>24.136670926000001</v>
      </c>
      <c r="V477" s="376">
        <v>273.02875239999997</v>
      </c>
      <c r="W477" s="377">
        <v>87.789668554000002</v>
      </c>
      <c r="X477" s="376">
        <v>9945.0530911999995</v>
      </c>
      <c r="Y477" s="377">
        <v>2621.8004061000001</v>
      </c>
      <c r="Z477" s="376">
        <v>0.119031</v>
      </c>
      <c r="AA477" s="377">
        <v>2.6597999999999999E-3</v>
      </c>
      <c r="AB477" s="376">
        <v>411.03047744999998</v>
      </c>
      <c r="AC477" s="377">
        <v>727.53926311999999</v>
      </c>
      <c r="AD477" s="376">
        <v>25.200135400000001</v>
      </c>
      <c r="AE477" s="377">
        <v>2.1706645999999998</v>
      </c>
      <c r="AF477" s="338">
        <v>1088.9917399999999</v>
      </c>
      <c r="AG477" s="378">
        <v>1911.9186732000001</v>
      </c>
      <c r="AH477" s="338">
        <v>972.83314944000006</v>
      </c>
      <c r="AI477" s="378">
        <v>918.65802947999998</v>
      </c>
      <c r="AJ477" s="338">
        <v>5.01560205</v>
      </c>
      <c r="AK477" s="379">
        <v>11.37880088</v>
      </c>
      <c r="AL477" s="472">
        <v>69</v>
      </c>
    </row>
    <row r="478" spans="1:38" x14ac:dyDescent="0.2">
      <c r="A478" s="380" t="s">
        <v>1535</v>
      </c>
      <c r="B478" s="373" t="s">
        <v>1536</v>
      </c>
      <c r="C478" s="374">
        <v>2.6049025984999998</v>
      </c>
      <c r="D478" s="73">
        <v>1438</v>
      </c>
      <c r="E478" s="375">
        <v>9.23</v>
      </c>
      <c r="F478" s="376">
        <v>12725.95976</v>
      </c>
      <c r="G478" s="338">
        <v>9357.1244784999999</v>
      </c>
      <c r="H478" s="377">
        <v>3368.8352811999998</v>
      </c>
      <c r="I478" s="376">
        <v>1878.9610783999999</v>
      </c>
      <c r="J478" s="377">
        <v>88.284325760000002</v>
      </c>
      <c r="K478" s="376">
        <v>3426.0278287000001</v>
      </c>
      <c r="L478" s="377">
        <v>228.01842094</v>
      </c>
      <c r="M478" s="338">
        <v>1246.9025902000001</v>
      </c>
      <c r="N478" s="376">
        <v>292.15105567000001</v>
      </c>
      <c r="O478" s="377">
        <v>49.801955229000001</v>
      </c>
      <c r="P478" s="376">
        <v>245.27608022000001</v>
      </c>
      <c r="Q478" s="377">
        <v>38.242282963000001</v>
      </c>
      <c r="R478" s="376">
        <v>642.42554961999997</v>
      </c>
      <c r="S478" s="377">
        <v>183.85370021</v>
      </c>
      <c r="T478" s="376">
        <v>470.21564058000001</v>
      </c>
      <c r="U478" s="377">
        <v>54.738271697000002</v>
      </c>
      <c r="V478" s="376">
        <v>136.55457213</v>
      </c>
      <c r="W478" s="377">
        <v>28.788866961</v>
      </c>
      <c r="X478" s="376">
        <v>80.565039815000006</v>
      </c>
      <c r="Y478" s="377">
        <v>18.600169445999999</v>
      </c>
      <c r="Z478" s="376">
        <v>31.903441049000001</v>
      </c>
      <c r="AA478" s="377">
        <v>13.356122221</v>
      </c>
      <c r="AB478" s="376">
        <v>503.50229638000002</v>
      </c>
      <c r="AC478" s="377">
        <v>758.36165616000005</v>
      </c>
      <c r="AD478" s="376">
        <v>94.220027935000005</v>
      </c>
      <c r="AE478" s="377">
        <v>19.389286869999999</v>
      </c>
      <c r="AF478" s="338">
        <v>6.8423286975000002</v>
      </c>
      <c r="AG478" s="378">
        <v>1038.3644895</v>
      </c>
      <c r="AH478" s="338">
        <v>647.53302269999995</v>
      </c>
      <c r="AI478" s="378">
        <v>429.31457408</v>
      </c>
      <c r="AJ478" s="338">
        <v>53.783176134999998</v>
      </c>
      <c r="AK478" s="379">
        <v>19.981909505000001</v>
      </c>
      <c r="AL478" s="472">
        <v>208</v>
      </c>
    </row>
    <row r="479" spans="1:38" x14ac:dyDescent="0.2">
      <c r="A479" s="380" t="s">
        <v>1537</v>
      </c>
      <c r="B479" s="373" t="s">
        <v>1538</v>
      </c>
      <c r="C479" s="374">
        <v>0.90406439750000001</v>
      </c>
      <c r="D479" s="73">
        <v>1403</v>
      </c>
      <c r="E479" s="375">
        <v>3.74</v>
      </c>
      <c r="F479" s="376">
        <v>4416.7053115999997</v>
      </c>
      <c r="G479" s="338">
        <v>3216.3412613</v>
      </c>
      <c r="H479" s="377">
        <v>1200.3640502999999</v>
      </c>
      <c r="I479" s="376">
        <v>702.01412832000005</v>
      </c>
      <c r="J479" s="377">
        <v>34.331804517000002</v>
      </c>
      <c r="K479" s="376">
        <v>1004.4421574</v>
      </c>
      <c r="L479" s="377">
        <v>74.685415628000001</v>
      </c>
      <c r="M479" s="338">
        <v>478.93705968</v>
      </c>
      <c r="N479" s="376">
        <v>84.559190939000004</v>
      </c>
      <c r="O479" s="377">
        <v>14.303592526999999</v>
      </c>
      <c r="P479" s="376">
        <v>91.430991898000002</v>
      </c>
      <c r="Q479" s="377">
        <v>12.542007745999999</v>
      </c>
      <c r="R479" s="376">
        <v>160.13813771</v>
      </c>
      <c r="S479" s="377">
        <v>48.915028223</v>
      </c>
      <c r="T479" s="376">
        <v>139.29127209999999</v>
      </c>
      <c r="U479" s="377">
        <v>17.794095621</v>
      </c>
      <c r="V479" s="376">
        <v>0.88175822100000001</v>
      </c>
      <c r="W479" s="377">
        <v>0.17957160729999999</v>
      </c>
      <c r="X479" s="376">
        <v>25.44347582</v>
      </c>
      <c r="Y479" s="377">
        <v>5.5944344797000003</v>
      </c>
      <c r="Z479" s="376">
        <v>23.339608557999998</v>
      </c>
      <c r="AA479" s="377">
        <v>8.0914088623999998</v>
      </c>
      <c r="AB479" s="376">
        <v>215.65064039999999</v>
      </c>
      <c r="AC479" s="377">
        <v>281.45292957999999</v>
      </c>
      <c r="AD479" s="376">
        <v>142.02974315</v>
      </c>
      <c r="AE479" s="377">
        <v>30.929923918</v>
      </c>
      <c r="AF479" s="338">
        <v>2.1318546841999999</v>
      </c>
      <c r="AG479" s="378">
        <v>390.01904977999999</v>
      </c>
      <c r="AH479" s="338">
        <v>195.27912508</v>
      </c>
      <c r="AI479" s="378">
        <v>163.71694742</v>
      </c>
      <c r="AJ479" s="338">
        <v>59.338595288999997</v>
      </c>
      <c r="AK479" s="379">
        <v>9.2413624397999996</v>
      </c>
      <c r="AL479" s="472">
        <v>217</v>
      </c>
    </row>
    <row r="480" spans="1:38" x14ac:dyDescent="0.2">
      <c r="A480" s="380" t="s">
        <v>1539</v>
      </c>
      <c r="B480" s="373" t="s">
        <v>1540</v>
      </c>
      <c r="C480" s="374">
        <v>0.51608198039999997</v>
      </c>
      <c r="D480" s="73">
        <v>1260</v>
      </c>
      <c r="E480" s="375">
        <v>2.57</v>
      </c>
      <c r="F480" s="376">
        <v>2521.2606870999998</v>
      </c>
      <c r="G480" s="338">
        <v>1857.8759405000001</v>
      </c>
      <c r="H480" s="377">
        <v>663.38474651000001</v>
      </c>
      <c r="I480" s="376">
        <v>391.18090773</v>
      </c>
      <c r="J480" s="377">
        <v>19.378046626</v>
      </c>
      <c r="K480" s="376">
        <v>519.17935489000001</v>
      </c>
      <c r="L480" s="377">
        <v>38.337943613</v>
      </c>
      <c r="M480" s="338">
        <v>251.67848251999999</v>
      </c>
      <c r="N480" s="376">
        <v>40.441308204000002</v>
      </c>
      <c r="O480" s="377">
        <v>7.5866615167000004</v>
      </c>
      <c r="P480" s="376">
        <v>70.618641851999996</v>
      </c>
      <c r="Q480" s="377">
        <v>9.0444130983999997</v>
      </c>
      <c r="R480" s="376">
        <v>57.455502033999998</v>
      </c>
      <c r="S480" s="377">
        <v>18.264970366</v>
      </c>
      <c r="T480" s="376">
        <v>51.116992295999999</v>
      </c>
      <c r="U480" s="377">
        <v>6.9592101936999997</v>
      </c>
      <c r="V480" s="376">
        <v>0</v>
      </c>
      <c r="W480" s="377">
        <v>0</v>
      </c>
      <c r="X480" s="376">
        <v>48.075728429000002</v>
      </c>
      <c r="Y480" s="377">
        <v>13.024182544</v>
      </c>
      <c r="Z480" s="376">
        <v>38.326238893000003</v>
      </c>
      <c r="AA480" s="377">
        <v>10.174363789999999</v>
      </c>
      <c r="AB480" s="376">
        <v>128.66908723</v>
      </c>
      <c r="AC480" s="377">
        <v>143.28907583</v>
      </c>
      <c r="AD480" s="376">
        <v>162.74014276</v>
      </c>
      <c r="AE480" s="377">
        <v>41.034973637</v>
      </c>
      <c r="AF480" s="338">
        <v>2.8976076555999999</v>
      </c>
      <c r="AG480" s="378">
        <v>220.53469176999999</v>
      </c>
      <c r="AH480" s="338">
        <v>85.941623066999995</v>
      </c>
      <c r="AI480" s="378">
        <v>113.46059457</v>
      </c>
      <c r="AJ480" s="338">
        <v>28.272121343999999</v>
      </c>
      <c r="AK480" s="379">
        <v>3.5778206143000002</v>
      </c>
      <c r="AL480" s="472">
        <v>178</v>
      </c>
    </row>
    <row r="481" spans="1:38" x14ac:dyDescent="0.2">
      <c r="A481" s="380" t="s">
        <v>1541</v>
      </c>
      <c r="B481" s="373" t="s">
        <v>1542</v>
      </c>
      <c r="C481" s="374">
        <v>2.7150531357999999</v>
      </c>
      <c r="D481" s="73">
        <v>483</v>
      </c>
      <c r="E481" s="375">
        <v>8.17</v>
      </c>
      <c r="F481" s="376">
        <v>13264.087867</v>
      </c>
      <c r="G481" s="338">
        <v>9769.1963111000005</v>
      </c>
      <c r="H481" s="377">
        <v>3494.8915560999999</v>
      </c>
      <c r="I481" s="376">
        <v>1652.5889431999999</v>
      </c>
      <c r="J481" s="377">
        <v>73.741931112000003</v>
      </c>
      <c r="K481" s="376">
        <v>3136.3710242000002</v>
      </c>
      <c r="L481" s="377">
        <v>244.85371923</v>
      </c>
      <c r="M481" s="338">
        <v>1305.7293296</v>
      </c>
      <c r="N481" s="376">
        <v>517.90521577000004</v>
      </c>
      <c r="O481" s="377">
        <v>89.368958222000003</v>
      </c>
      <c r="P481" s="376">
        <v>585.62982624999995</v>
      </c>
      <c r="Q481" s="377">
        <v>95.100583295999996</v>
      </c>
      <c r="R481" s="376">
        <v>593.06826932000001</v>
      </c>
      <c r="S481" s="377">
        <v>193.02460382000001</v>
      </c>
      <c r="T481" s="376">
        <v>820.66068118999999</v>
      </c>
      <c r="U481" s="377">
        <v>52.817490079000002</v>
      </c>
      <c r="V481" s="376">
        <v>184.33154433000001</v>
      </c>
      <c r="W481" s="377">
        <v>41.031263328999998</v>
      </c>
      <c r="X481" s="376">
        <v>87.480278681000001</v>
      </c>
      <c r="Y481" s="377">
        <v>17.053827301999998</v>
      </c>
      <c r="Z481" s="376">
        <v>15.284547570999999</v>
      </c>
      <c r="AA481" s="377">
        <v>6.0832063560999998</v>
      </c>
      <c r="AB481" s="376">
        <v>426.28132861</v>
      </c>
      <c r="AC481" s="377">
        <v>816.75075523999999</v>
      </c>
      <c r="AD481" s="376">
        <v>136.75417826</v>
      </c>
      <c r="AE481" s="377">
        <v>14.568316799</v>
      </c>
      <c r="AF481" s="338">
        <v>23.934069168000001</v>
      </c>
      <c r="AG481" s="378">
        <v>1178.2151303999999</v>
      </c>
      <c r="AH481" s="338">
        <v>441.99063739000002</v>
      </c>
      <c r="AI481" s="378">
        <v>454.18349613999999</v>
      </c>
      <c r="AJ481" s="338">
        <v>46.731889676999998</v>
      </c>
      <c r="AK481" s="379">
        <v>12.552822658</v>
      </c>
      <c r="AL481" s="472">
        <v>117</v>
      </c>
    </row>
    <row r="482" spans="1:38" x14ac:dyDescent="0.2">
      <c r="A482" s="380" t="s">
        <v>1543</v>
      </c>
      <c r="B482" s="373" t="s">
        <v>1544</v>
      </c>
      <c r="C482" s="374">
        <v>0.90303694430000003</v>
      </c>
      <c r="D482" s="73">
        <v>746</v>
      </c>
      <c r="E482" s="375">
        <v>3.31</v>
      </c>
      <c r="F482" s="376">
        <v>4411.6858040999996</v>
      </c>
      <c r="G482" s="338">
        <v>3266.1506589999999</v>
      </c>
      <c r="H482" s="377">
        <v>1145.5351452</v>
      </c>
      <c r="I482" s="376">
        <v>620.90306317</v>
      </c>
      <c r="J482" s="377">
        <v>24.183291015999998</v>
      </c>
      <c r="K482" s="376">
        <v>970.78998205000005</v>
      </c>
      <c r="L482" s="377">
        <v>82.526508015000005</v>
      </c>
      <c r="M482" s="338">
        <v>420.57464870000001</v>
      </c>
      <c r="N482" s="376">
        <v>175.67567535000001</v>
      </c>
      <c r="O482" s="377">
        <v>28.075305276000002</v>
      </c>
      <c r="P482" s="376">
        <v>177.04398677</v>
      </c>
      <c r="Q482" s="377">
        <v>30.621822729000002</v>
      </c>
      <c r="R482" s="376">
        <v>142.11196100999999</v>
      </c>
      <c r="S482" s="377">
        <v>45.072213361000003</v>
      </c>
      <c r="T482" s="376">
        <v>286.76250117000001</v>
      </c>
      <c r="U482" s="377">
        <v>24.819681378999999</v>
      </c>
      <c r="V482" s="376">
        <v>11.679342989</v>
      </c>
      <c r="W482" s="377">
        <v>3.9225320374999999</v>
      </c>
      <c r="X482" s="376">
        <v>104.47990975</v>
      </c>
      <c r="Y482" s="377">
        <v>24.397610992000001</v>
      </c>
      <c r="Z482" s="376">
        <v>20.451801063000001</v>
      </c>
      <c r="AA482" s="377">
        <v>5.4932795307999998</v>
      </c>
      <c r="AB482" s="376">
        <v>171.61755059000001</v>
      </c>
      <c r="AC482" s="377">
        <v>274.83025431999999</v>
      </c>
      <c r="AD482" s="376">
        <v>48.312128377999997</v>
      </c>
      <c r="AE482" s="377">
        <v>9.3086453887000005</v>
      </c>
      <c r="AF482" s="338">
        <v>18.651477705000001</v>
      </c>
      <c r="AG482" s="378">
        <v>377.71901384</v>
      </c>
      <c r="AH482" s="338">
        <v>141.32148237000001</v>
      </c>
      <c r="AI482" s="378">
        <v>152.16897428999999</v>
      </c>
      <c r="AJ482" s="338">
        <v>13.5847038</v>
      </c>
      <c r="AK482" s="379">
        <v>4.5864571180000002</v>
      </c>
      <c r="AL482" s="472">
        <v>150</v>
      </c>
    </row>
    <row r="483" spans="1:38" x14ac:dyDescent="0.2">
      <c r="A483" s="380" t="s">
        <v>2224</v>
      </c>
      <c r="B483" s="373" t="s">
        <v>2225</v>
      </c>
      <c r="C483" s="374">
        <v>0.72458537789999999</v>
      </c>
      <c r="D483" s="73">
        <v>3324</v>
      </c>
      <c r="E483" s="375">
        <v>2.44</v>
      </c>
      <c r="F483" s="376">
        <v>3539.8806721999999</v>
      </c>
      <c r="G483" s="338">
        <v>2612.1966266999998</v>
      </c>
      <c r="H483" s="377">
        <v>927.68404555999996</v>
      </c>
      <c r="I483" s="376">
        <v>549.67302290999999</v>
      </c>
      <c r="J483" s="377">
        <v>22.915091956000001</v>
      </c>
      <c r="K483" s="376">
        <v>733.56170036000003</v>
      </c>
      <c r="L483" s="377">
        <v>52.041777089</v>
      </c>
      <c r="M483" s="338">
        <v>336.51535436</v>
      </c>
      <c r="N483" s="376">
        <v>102.55624604</v>
      </c>
      <c r="O483" s="377">
        <v>17.034357292999999</v>
      </c>
      <c r="P483" s="376">
        <v>143.55184686000001</v>
      </c>
      <c r="Q483" s="377">
        <v>19.982719626000002</v>
      </c>
      <c r="R483" s="376">
        <v>32.245967411000002</v>
      </c>
      <c r="S483" s="377">
        <v>17.095970275999999</v>
      </c>
      <c r="T483" s="376">
        <v>80.775283397999999</v>
      </c>
      <c r="U483" s="377">
        <v>9.8900968439000003</v>
      </c>
      <c r="V483" s="376">
        <v>34.710235005999998</v>
      </c>
      <c r="W483" s="377">
        <v>7.4923383811999997</v>
      </c>
      <c r="X483" s="376">
        <v>365.08923738999999</v>
      </c>
      <c r="Y483" s="377">
        <v>88.117569884999995</v>
      </c>
      <c r="Z483" s="376">
        <v>20.428511447000002</v>
      </c>
      <c r="AA483" s="377">
        <v>6.8929991843999998</v>
      </c>
      <c r="AB483" s="376">
        <v>129.25609416</v>
      </c>
      <c r="AC483" s="377">
        <v>208.19321432999999</v>
      </c>
      <c r="AD483" s="376">
        <v>7.5532695144000002</v>
      </c>
      <c r="AE483" s="377">
        <v>1.7904084140000001</v>
      </c>
      <c r="AF483" s="338">
        <v>5.5683608580000001</v>
      </c>
      <c r="AG483" s="378">
        <v>287.52422646000002</v>
      </c>
      <c r="AH483" s="338">
        <v>122.22887178000001</v>
      </c>
      <c r="AI483" s="378">
        <v>121.42789101</v>
      </c>
      <c r="AJ483" s="338">
        <v>10.722382237</v>
      </c>
      <c r="AK483" s="379">
        <v>5.0456277271000003</v>
      </c>
      <c r="AL483" s="472">
        <v>227</v>
      </c>
    </row>
    <row r="484" spans="1:38" x14ac:dyDescent="0.2">
      <c r="A484" s="380" t="s">
        <v>1545</v>
      </c>
      <c r="B484" s="373" t="s">
        <v>1546</v>
      </c>
      <c r="C484" s="374">
        <v>1.5963164772</v>
      </c>
      <c r="D484" s="73">
        <v>19912</v>
      </c>
      <c r="E484" s="375">
        <v>5.33</v>
      </c>
      <c r="F484" s="376">
        <v>7798.6252784999997</v>
      </c>
      <c r="G484" s="338">
        <v>5735.8783357000002</v>
      </c>
      <c r="H484" s="377">
        <v>2062.7469427000001</v>
      </c>
      <c r="I484" s="376">
        <v>1180.8034041000001</v>
      </c>
      <c r="J484" s="377">
        <v>54.649835643999999</v>
      </c>
      <c r="K484" s="376">
        <v>2021.2686701</v>
      </c>
      <c r="L484" s="377">
        <v>142.20253514000001</v>
      </c>
      <c r="M484" s="338">
        <v>760.22896121999997</v>
      </c>
      <c r="N484" s="376">
        <v>225.65381733999999</v>
      </c>
      <c r="O484" s="377">
        <v>37.452620434000004</v>
      </c>
      <c r="P484" s="376">
        <v>163.92378590999999</v>
      </c>
      <c r="Q484" s="377">
        <v>24.875728425999998</v>
      </c>
      <c r="R484" s="376">
        <v>227.35189664999999</v>
      </c>
      <c r="S484" s="377">
        <v>76.829138211</v>
      </c>
      <c r="T484" s="376">
        <v>267.29304431999998</v>
      </c>
      <c r="U484" s="377">
        <v>31.022929053999999</v>
      </c>
      <c r="V484" s="376">
        <v>140.01684256999999</v>
      </c>
      <c r="W484" s="377">
        <v>33.125711914</v>
      </c>
      <c r="X484" s="376">
        <v>257.6031112</v>
      </c>
      <c r="Y484" s="377">
        <v>61.424694348999999</v>
      </c>
      <c r="Z484" s="376">
        <v>28.289792021</v>
      </c>
      <c r="AA484" s="377">
        <v>10.421225859</v>
      </c>
      <c r="AB484" s="376">
        <v>283.67712130000001</v>
      </c>
      <c r="AC484" s="377">
        <v>463.30656407999999</v>
      </c>
      <c r="AD484" s="376">
        <v>6.0367055888000003</v>
      </c>
      <c r="AE484" s="377">
        <v>1.3785074682</v>
      </c>
      <c r="AF484" s="338">
        <v>3.9521554481000001</v>
      </c>
      <c r="AG484" s="378">
        <v>621.49559280999995</v>
      </c>
      <c r="AH484" s="338">
        <v>321.83596877000002</v>
      </c>
      <c r="AI484" s="378">
        <v>274.29765585000001</v>
      </c>
      <c r="AJ484" s="338">
        <v>64.668724787000002</v>
      </c>
      <c r="AK484" s="379">
        <v>13.538537952</v>
      </c>
      <c r="AL484" s="472">
        <v>290</v>
      </c>
    </row>
    <row r="485" spans="1:38" x14ac:dyDescent="0.2">
      <c r="A485" s="380" t="s">
        <v>1547</v>
      </c>
      <c r="B485" s="373" t="s">
        <v>1548</v>
      </c>
      <c r="C485" s="374">
        <v>0.67388632699999995</v>
      </c>
      <c r="D485" s="73">
        <v>52238</v>
      </c>
      <c r="E485" s="375">
        <v>2.5</v>
      </c>
      <c r="F485" s="376">
        <v>3292.1961399000002</v>
      </c>
      <c r="G485" s="338">
        <v>2445.4001626999998</v>
      </c>
      <c r="H485" s="377">
        <v>846.79597721000005</v>
      </c>
      <c r="I485" s="376">
        <v>557.85029266000004</v>
      </c>
      <c r="J485" s="377">
        <v>24.76496225</v>
      </c>
      <c r="K485" s="376">
        <v>771.79723018000004</v>
      </c>
      <c r="L485" s="377">
        <v>55.587412258999997</v>
      </c>
      <c r="M485" s="338">
        <v>315.35169638999997</v>
      </c>
      <c r="N485" s="376">
        <v>59.892951963999998</v>
      </c>
      <c r="O485" s="377">
        <v>10.858406964</v>
      </c>
      <c r="P485" s="376">
        <v>48.739384829000002</v>
      </c>
      <c r="Q485" s="377">
        <v>7.014269541</v>
      </c>
      <c r="R485" s="376">
        <v>45.010644714000001</v>
      </c>
      <c r="S485" s="377">
        <v>19.168501571</v>
      </c>
      <c r="T485" s="376">
        <v>78.870709765000001</v>
      </c>
      <c r="U485" s="377">
        <v>10.458052572</v>
      </c>
      <c r="V485" s="376">
        <v>3.2845678379000001</v>
      </c>
      <c r="W485" s="377">
        <v>0.8131028441</v>
      </c>
      <c r="X485" s="376">
        <v>306.96821984000002</v>
      </c>
      <c r="Y485" s="377">
        <v>72.484414022999999</v>
      </c>
      <c r="Z485" s="376">
        <v>41.038196444999997</v>
      </c>
      <c r="AA485" s="377">
        <v>13.589489177000001</v>
      </c>
      <c r="AB485" s="376">
        <v>132.71180670000001</v>
      </c>
      <c r="AC485" s="377">
        <v>187.71485788999999</v>
      </c>
      <c r="AD485" s="376">
        <v>4.6968389232999996</v>
      </c>
      <c r="AE485" s="377">
        <v>1.0624954558999999</v>
      </c>
      <c r="AF485" s="338">
        <v>1.7980498152</v>
      </c>
      <c r="AG485" s="378">
        <v>271.58164862000001</v>
      </c>
      <c r="AH485" s="338">
        <v>110.82428744000001</v>
      </c>
      <c r="AI485" s="378">
        <v>110.13221992</v>
      </c>
      <c r="AJ485" s="338">
        <v>22.960866747000001</v>
      </c>
      <c r="AK485" s="379">
        <v>5.1705626024000004</v>
      </c>
      <c r="AL485" s="472">
        <v>309</v>
      </c>
    </row>
    <row r="486" spans="1:38" x14ac:dyDescent="0.2">
      <c r="A486" s="380" t="s">
        <v>1549</v>
      </c>
      <c r="B486" s="373" t="s">
        <v>2226</v>
      </c>
      <c r="C486" s="374">
        <v>1.3902789036000001</v>
      </c>
      <c r="D486" s="73">
        <v>3792</v>
      </c>
      <c r="E486" s="375">
        <v>4.79</v>
      </c>
      <c r="F486" s="376">
        <v>6792.0517996999997</v>
      </c>
      <c r="G486" s="338">
        <v>4966.6670211999999</v>
      </c>
      <c r="H486" s="377">
        <v>1825.3847785</v>
      </c>
      <c r="I486" s="376">
        <v>924.06581759000005</v>
      </c>
      <c r="J486" s="377">
        <v>44.039293501000003</v>
      </c>
      <c r="K486" s="376">
        <v>1752.9508255000001</v>
      </c>
      <c r="L486" s="377">
        <v>126.37724406</v>
      </c>
      <c r="M486" s="338">
        <v>658.24059893000003</v>
      </c>
      <c r="N486" s="376">
        <v>317.22831282999999</v>
      </c>
      <c r="O486" s="377">
        <v>28.232222775</v>
      </c>
      <c r="P486" s="376">
        <v>179.36430453</v>
      </c>
      <c r="Q486" s="377">
        <v>27.579129836</v>
      </c>
      <c r="R486" s="376">
        <v>362.80408145000001</v>
      </c>
      <c r="S486" s="377">
        <v>101.04228380000001</v>
      </c>
      <c r="T486" s="376">
        <v>140.22305739000001</v>
      </c>
      <c r="U486" s="377">
        <v>19.643738178</v>
      </c>
      <c r="V486" s="376">
        <v>118.25304291</v>
      </c>
      <c r="W486" s="377">
        <v>29.260353898000002</v>
      </c>
      <c r="X486" s="376">
        <v>101.76848233</v>
      </c>
      <c r="Y486" s="377">
        <v>23.154084127000001</v>
      </c>
      <c r="Z486" s="376">
        <v>58.044252954000001</v>
      </c>
      <c r="AA486" s="377">
        <v>22.140949142</v>
      </c>
      <c r="AB486" s="376">
        <v>198.57086025999999</v>
      </c>
      <c r="AC486" s="377">
        <v>405.07266097000002</v>
      </c>
      <c r="AD486" s="376">
        <v>5.6918974477999997</v>
      </c>
      <c r="AE486" s="377">
        <v>1.7387668198999999</v>
      </c>
      <c r="AF486" s="338">
        <v>12.710582262000001</v>
      </c>
      <c r="AG486" s="378">
        <v>576.88937587999999</v>
      </c>
      <c r="AH486" s="338">
        <v>271.88838731999999</v>
      </c>
      <c r="AI486" s="378">
        <v>225.06503499999999</v>
      </c>
      <c r="AJ486" s="338">
        <v>48.873177513000002</v>
      </c>
      <c r="AK486" s="379">
        <v>11.138980487</v>
      </c>
      <c r="AL486" s="472">
        <v>237</v>
      </c>
    </row>
    <row r="487" spans="1:38" x14ac:dyDescent="0.2">
      <c r="A487" s="380" t="s">
        <v>1550</v>
      </c>
      <c r="B487" s="373" t="s">
        <v>2227</v>
      </c>
      <c r="C487" s="374">
        <v>0.29440820680000002</v>
      </c>
      <c r="D487" s="73">
        <v>22203</v>
      </c>
      <c r="E487" s="375">
        <v>1.3</v>
      </c>
      <c r="F487" s="376">
        <v>1438.2983053</v>
      </c>
      <c r="G487" s="338">
        <v>1071.4066665</v>
      </c>
      <c r="H487" s="377">
        <v>366.89163882000003</v>
      </c>
      <c r="I487" s="376">
        <v>215.21216264</v>
      </c>
      <c r="J487" s="377">
        <v>8.3231936338000008</v>
      </c>
      <c r="K487" s="376">
        <v>286.54700578000001</v>
      </c>
      <c r="L487" s="377">
        <v>20.337487872000001</v>
      </c>
      <c r="M487" s="338">
        <v>132.92209699</v>
      </c>
      <c r="N487" s="376">
        <v>25.687359494999999</v>
      </c>
      <c r="O487" s="377">
        <v>3.0391833800999999</v>
      </c>
      <c r="P487" s="376">
        <v>72.750240079999998</v>
      </c>
      <c r="Q487" s="377">
        <v>11.845679283999999</v>
      </c>
      <c r="R487" s="376">
        <v>70.698424392000007</v>
      </c>
      <c r="S487" s="377">
        <v>18.110858808</v>
      </c>
      <c r="T487" s="376">
        <v>23.689120204999998</v>
      </c>
      <c r="U487" s="377">
        <v>3.7537547521999999</v>
      </c>
      <c r="V487" s="376">
        <v>6.1554655875000002</v>
      </c>
      <c r="W487" s="377">
        <v>1.5861725138</v>
      </c>
      <c r="X487" s="376">
        <v>67.033828412999995</v>
      </c>
      <c r="Y487" s="377">
        <v>16.558755584</v>
      </c>
      <c r="Z487" s="376">
        <v>75.502536694</v>
      </c>
      <c r="AA487" s="377">
        <v>24.081449846000002</v>
      </c>
      <c r="AB487" s="376">
        <v>41.698409587999997</v>
      </c>
      <c r="AC487" s="377">
        <v>74.449865973000001</v>
      </c>
      <c r="AD487" s="376">
        <v>0.85323551630000005</v>
      </c>
      <c r="AE487" s="377">
        <v>0.1205729509</v>
      </c>
      <c r="AF487" s="338">
        <v>0.94710451750000002</v>
      </c>
      <c r="AG487" s="378">
        <v>119.46669418</v>
      </c>
      <c r="AH487" s="338">
        <v>45.328544194999999</v>
      </c>
      <c r="AI487" s="378">
        <v>47.613906319000002</v>
      </c>
      <c r="AJ487" s="338">
        <v>20.904945488999999</v>
      </c>
      <c r="AK487" s="379">
        <v>3.0802505990000002</v>
      </c>
      <c r="AL487" s="472">
        <v>293</v>
      </c>
    </row>
    <row r="488" spans="1:38" x14ac:dyDescent="0.2">
      <c r="A488" s="380" t="s">
        <v>1551</v>
      </c>
      <c r="B488" s="373" t="s">
        <v>1552</v>
      </c>
      <c r="C488" s="374">
        <v>1.1873660427999999</v>
      </c>
      <c r="D488" s="73">
        <v>2787</v>
      </c>
      <c r="E488" s="375">
        <v>3.5</v>
      </c>
      <c r="F488" s="376">
        <v>5800.7437552000001</v>
      </c>
      <c r="G488" s="338">
        <v>4282.6471004000005</v>
      </c>
      <c r="H488" s="377">
        <v>1518.0966547999999</v>
      </c>
      <c r="I488" s="376">
        <v>936.96916428999998</v>
      </c>
      <c r="J488" s="377">
        <v>44.073099177000003</v>
      </c>
      <c r="K488" s="376">
        <v>1361.1823228999999</v>
      </c>
      <c r="L488" s="377">
        <v>104.23826007</v>
      </c>
      <c r="M488" s="338">
        <v>541.10216176999995</v>
      </c>
      <c r="N488" s="376">
        <v>188.96025723</v>
      </c>
      <c r="O488" s="377">
        <v>28.885351884999999</v>
      </c>
      <c r="P488" s="376">
        <v>109.00634458</v>
      </c>
      <c r="Q488" s="377">
        <v>18.036126779</v>
      </c>
      <c r="R488" s="376">
        <v>165.74195933999999</v>
      </c>
      <c r="S488" s="377">
        <v>58.033062905999998</v>
      </c>
      <c r="T488" s="376">
        <v>186.71677568999999</v>
      </c>
      <c r="U488" s="377">
        <v>21.297022558999998</v>
      </c>
      <c r="V488" s="376">
        <v>228.19368711999999</v>
      </c>
      <c r="W488" s="377">
        <v>42.606095949</v>
      </c>
      <c r="X488" s="376">
        <v>178.95410837</v>
      </c>
      <c r="Y488" s="377">
        <v>43.292253258999999</v>
      </c>
      <c r="Z488" s="376">
        <v>22.635113302000001</v>
      </c>
      <c r="AA488" s="377">
        <v>9.3676491281000001</v>
      </c>
      <c r="AB488" s="376">
        <v>189.84956467999999</v>
      </c>
      <c r="AC488" s="377">
        <v>340.99862719999999</v>
      </c>
      <c r="AD488" s="376">
        <v>55.821800121999999</v>
      </c>
      <c r="AE488" s="377">
        <v>12.367604436000001</v>
      </c>
      <c r="AF488" s="338">
        <v>2.9652267485000001</v>
      </c>
      <c r="AG488" s="378">
        <v>469.63225233999998</v>
      </c>
      <c r="AH488" s="338">
        <v>200.11368256</v>
      </c>
      <c r="AI488" s="378">
        <v>205.07261921</v>
      </c>
      <c r="AJ488" s="338">
        <v>28.220947645999999</v>
      </c>
      <c r="AK488" s="379">
        <v>6.4106139231999997</v>
      </c>
      <c r="AL488" s="472">
        <v>231</v>
      </c>
    </row>
    <row r="489" spans="1:38" x14ac:dyDescent="0.2">
      <c r="A489" s="380" t="s">
        <v>1553</v>
      </c>
      <c r="B489" s="373" t="s">
        <v>1554</v>
      </c>
      <c r="C489" s="374">
        <v>0.3699107525</v>
      </c>
      <c r="D489" s="73">
        <v>12495</v>
      </c>
      <c r="E489" s="375">
        <v>1.3</v>
      </c>
      <c r="F489" s="376">
        <v>1807.1575322000001</v>
      </c>
      <c r="G489" s="338">
        <v>1364.9331695000001</v>
      </c>
      <c r="H489" s="377">
        <v>442.22436263999998</v>
      </c>
      <c r="I489" s="376">
        <v>260.15462544000002</v>
      </c>
      <c r="J489" s="377">
        <v>9.6100672094000004</v>
      </c>
      <c r="K489" s="376">
        <v>246.48716963000001</v>
      </c>
      <c r="L489" s="377">
        <v>19.569316207</v>
      </c>
      <c r="M489" s="338">
        <v>134.44230492</v>
      </c>
      <c r="N489" s="376">
        <v>57.617999929</v>
      </c>
      <c r="O489" s="377">
        <v>8.4342201409000008</v>
      </c>
      <c r="P489" s="376">
        <v>26.824408036000001</v>
      </c>
      <c r="Q489" s="377">
        <v>4.1022822481999999</v>
      </c>
      <c r="R489" s="376">
        <v>22.08089365</v>
      </c>
      <c r="S489" s="377">
        <v>8.9276381236999995</v>
      </c>
      <c r="T489" s="376">
        <v>42.764099850999997</v>
      </c>
      <c r="U489" s="377">
        <v>4.8650432884999999</v>
      </c>
      <c r="V489" s="376">
        <v>4.2849493492999997</v>
      </c>
      <c r="W489" s="377">
        <v>1.1040824258999999</v>
      </c>
      <c r="X489" s="376">
        <v>397.11874979999999</v>
      </c>
      <c r="Y489" s="377">
        <v>97.052127920999993</v>
      </c>
      <c r="Z489" s="376">
        <v>24.478527045</v>
      </c>
      <c r="AA489" s="377">
        <v>7.1800789413999997</v>
      </c>
      <c r="AB489" s="376">
        <v>46.294831821000002</v>
      </c>
      <c r="AC489" s="377">
        <v>74.557270281000001</v>
      </c>
      <c r="AD489" s="376">
        <v>31.337823486000001</v>
      </c>
      <c r="AE489" s="377">
        <v>8.4172032762000004</v>
      </c>
      <c r="AF489" s="338">
        <v>4.0315473479000001</v>
      </c>
      <c r="AG489" s="378">
        <v>146.78567280999999</v>
      </c>
      <c r="AH489" s="338">
        <v>48.709066192000002</v>
      </c>
      <c r="AI489" s="378">
        <v>60.802481815</v>
      </c>
      <c r="AJ489" s="338">
        <v>6.7572166771999997</v>
      </c>
      <c r="AK489" s="379">
        <v>2.3658342965000001</v>
      </c>
      <c r="AL489" s="472">
        <v>271</v>
      </c>
    </row>
    <row r="490" spans="1:38" x14ac:dyDescent="0.2">
      <c r="A490" s="380" t="s">
        <v>1555</v>
      </c>
      <c r="B490" s="373" t="s">
        <v>1556</v>
      </c>
      <c r="C490" s="374">
        <v>1.8592181525</v>
      </c>
      <c r="D490" s="73">
        <v>2608</v>
      </c>
      <c r="E490" s="375">
        <v>5.03</v>
      </c>
      <c r="F490" s="376">
        <v>9083.0019544000006</v>
      </c>
      <c r="G490" s="338">
        <v>6659.3084296999996</v>
      </c>
      <c r="H490" s="377">
        <v>2423.6935247000001</v>
      </c>
      <c r="I490" s="376">
        <v>1579.392738</v>
      </c>
      <c r="J490" s="377">
        <v>70.023525805000006</v>
      </c>
      <c r="K490" s="376">
        <v>2175.2041881</v>
      </c>
      <c r="L490" s="377">
        <v>164.44735600999999</v>
      </c>
      <c r="M490" s="338">
        <v>882.54184830999998</v>
      </c>
      <c r="N490" s="376">
        <v>425.15045663000001</v>
      </c>
      <c r="O490" s="377">
        <v>61.723785354</v>
      </c>
      <c r="P490" s="376">
        <v>106.37718855</v>
      </c>
      <c r="Q490" s="377">
        <v>18.674699508</v>
      </c>
      <c r="R490" s="376">
        <v>238.95088075000001</v>
      </c>
      <c r="S490" s="377">
        <v>79.331151153999997</v>
      </c>
      <c r="T490" s="376">
        <v>493.71111122000002</v>
      </c>
      <c r="U490" s="377">
        <v>43.352104511999997</v>
      </c>
      <c r="V490" s="376">
        <v>196.99939879999999</v>
      </c>
      <c r="W490" s="377">
        <v>41.037286555000001</v>
      </c>
      <c r="X490" s="376">
        <v>92.755557572000001</v>
      </c>
      <c r="Y490" s="377">
        <v>23.661862136</v>
      </c>
      <c r="Z490" s="376">
        <v>29.833695709000001</v>
      </c>
      <c r="AA490" s="377">
        <v>10.874084767999999</v>
      </c>
      <c r="AB490" s="376">
        <v>309.58537698999999</v>
      </c>
      <c r="AC490" s="377">
        <v>592.16492896</v>
      </c>
      <c r="AD490" s="376">
        <v>10.761941642</v>
      </c>
      <c r="AE490" s="377">
        <v>2.9053598649999999</v>
      </c>
      <c r="AF490" s="338">
        <v>2.7818672914000002</v>
      </c>
      <c r="AG490" s="378">
        <v>733.40670705000002</v>
      </c>
      <c r="AH490" s="338">
        <v>338.74880533999999</v>
      </c>
      <c r="AI490" s="378">
        <v>324.36405532999999</v>
      </c>
      <c r="AJ490" s="338">
        <v>23.837612954000001</v>
      </c>
      <c r="AK490" s="379">
        <v>10.402379606</v>
      </c>
      <c r="AL490" s="472">
        <v>210</v>
      </c>
    </row>
    <row r="491" spans="1:38" x14ac:dyDescent="0.2">
      <c r="A491" s="380" t="s">
        <v>1557</v>
      </c>
      <c r="B491" s="373" t="s">
        <v>1558</v>
      </c>
      <c r="C491" s="374">
        <v>0.53074265030000001</v>
      </c>
      <c r="D491" s="73">
        <v>5844</v>
      </c>
      <c r="E491" s="375">
        <v>1.81</v>
      </c>
      <c r="F491" s="376">
        <v>2592.8837469</v>
      </c>
      <c r="G491" s="338">
        <v>1937.2516472</v>
      </c>
      <c r="H491" s="377">
        <v>655.63209968000001</v>
      </c>
      <c r="I491" s="376">
        <v>468.20675921999998</v>
      </c>
      <c r="J491" s="377">
        <v>19.788101991000001</v>
      </c>
      <c r="K491" s="376">
        <v>509.13733523000002</v>
      </c>
      <c r="L491" s="377">
        <v>38.655986650000003</v>
      </c>
      <c r="M491" s="338">
        <v>246.11439135000001</v>
      </c>
      <c r="N491" s="376">
        <v>148.1285068</v>
      </c>
      <c r="O491" s="377">
        <v>10.9791933</v>
      </c>
      <c r="P491" s="376">
        <v>27.980319683000001</v>
      </c>
      <c r="Q491" s="377">
        <v>4.3318486840999997</v>
      </c>
      <c r="R491" s="376">
        <v>55.041526585</v>
      </c>
      <c r="S491" s="377">
        <v>19.135572986</v>
      </c>
      <c r="T491" s="376">
        <v>256.19395121999997</v>
      </c>
      <c r="U491" s="377">
        <v>15.873455941</v>
      </c>
      <c r="V491" s="376">
        <v>5.5114771888999998</v>
      </c>
      <c r="W491" s="377">
        <v>1.5118930222</v>
      </c>
      <c r="X491" s="376">
        <v>15.220268193000001</v>
      </c>
      <c r="Y491" s="377">
        <v>3.6534263510999998</v>
      </c>
      <c r="Z491" s="376">
        <v>31.180548350999999</v>
      </c>
      <c r="AA491" s="377">
        <v>9.7238560941000003</v>
      </c>
      <c r="AB491" s="376">
        <v>86.935757211999999</v>
      </c>
      <c r="AC491" s="377">
        <v>146.24965931</v>
      </c>
      <c r="AD491" s="376">
        <v>57.70167198</v>
      </c>
      <c r="AE491" s="377">
        <v>23.080008933999999</v>
      </c>
      <c r="AF491" s="338">
        <v>2.5871912823000001</v>
      </c>
      <c r="AG491" s="378">
        <v>194.15449237999999</v>
      </c>
      <c r="AH491" s="338">
        <v>97.727508428999997</v>
      </c>
      <c r="AI491" s="378">
        <v>87.501472595999999</v>
      </c>
      <c r="AJ491" s="338">
        <v>7.4847593995999997</v>
      </c>
      <c r="AK491" s="379">
        <v>3.0928065161</v>
      </c>
      <c r="AL491" s="472">
        <v>222</v>
      </c>
    </row>
    <row r="492" spans="1:38" x14ac:dyDescent="0.2">
      <c r="A492" s="380" t="s">
        <v>1559</v>
      </c>
      <c r="B492" s="373" t="s">
        <v>1560</v>
      </c>
      <c r="C492" s="374">
        <v>2.2561807086000001</v>
      </c>
      <c r="D492" s="73">
        <v>502</v>
      </c>
      <c r="E492" s="375">
        <v>6.97</v>
      </c>
      <c r="F492" s="376">
        <v>11022.318042000001</v>
      </c>
      <c r="G492" s="338">
        <v>8109.1516555999997</v>
      </c>
      <c r="H492" s="377">
        <v>2913.1663862</v>
      </c>
      <c r="I492" s="376">
        <v>1447.8896394999999</v>
      </c>
      <c r="J492" s="377">
        <v>72.970129321000002</v>
      </c>
      <c r="K492" s="376">
        <v>2485.6186312</v>
      </c>
      <c r="L492" s="377">
        <v>202.39894767000001</v>
      </c>
      <c r="M492" s="338">
        <v>1111.7033555999999</v>
      </c>
      <c r="N492" s="376">
        <v>394.18484855999998</v>
      </c>
      <c r="O492" s="377">
        <v>51.245822240999999</v>
      </c>
      <c r="P492" s="376">
        <v>362.53595200000001</v>
      </c>
      <c r="Q492" s="377">
        <v>61.104198779000001</v>
      </c>
      <c r="R492" s="376">
        <v>688.38250483000002</v>
      </c>
      <c r="S492" s="377">
        <v>145.04976565000001</v>
      </c>
      <c r="T492" s="376">
        <v>495.91341249999999</v>
      </c>
      <c r="U492" s="377">
        <v>37.041988025999999</v>
      </c>
      <c r="V492" s="376">
        <v>135.56662524999999</v>
      </c>
      <c r="W492" s="377">
        <v>30.996292975999999</v>
      </c>
      <c r="X492" s="376">
        <v>133.54860961</v>
      </c>
      <c r="Y492" s="377">
        <v>34.756029077999997</v>
      </c>
      <c r="Z492" s="376">
        <v>19.965507066000001</v>
      </c>
      <c r="AA492" s="377">
        <v>8.3291068745000008</v>
      </c>
      <c r="AB492" s="376">
        <v>517.64841359000002</v>
      </c>
      <c r="AC492" s="377">
        <v>688.52041731999998</v>
      </c>
      <c r="AD492" s="376">
        <v>48.863923857000003</v>
      </c>
      <c r="AE492" s="377">
        <v>8.6271809262999994</v>
      </c>
      <c r="AF492" s="338">
        <v>7.9365773944000004</v>
      </c>
      <c r="AG492" s="378">
        <v>899.02565206999998</v>
      </c>
      <c r="AH492" s="338">
        <v>439.31416856999999</v>
      </c>
      <c r="AI492" s="378">
        <v>424.06360324000002</v>
      </c>
      <c r="AJ492" s="338">
        <v>52.971780023999997</v>
      </c>
      <c r="AK492" s="379">
        <v>16.144958030000002</v>
      </c>
      <c r="AL492" s="472">
        <v>135</v>
      </c>
    </row>
    <row r="493" spans="1:38" x14ac:dyDescent="0.2">
      <c r="A493" s="380" t="s">
        <v>1561</v>
      </c>
      <c r="B493" s="373" t="s">
        <v>1562</v>
      </c>
      <c r="C493" s="374">
        <v>0.41766378599999998</v>
      </c>
      <c r="D493" s="73">
        <v>1501</v>
      </c>
      <c r="E493" s="375">
        <v>1.57</v>
      </c>
      <c r="F493" s="376">
        <v>2040.4496263000001</v>
      </c>
      <c r="G493" s="338">
        <v>1557.1179771</v>
      </c>
      <c r="H493" s="377">
        <v>483.33164921999997</v>
      </c>
      <c r="I493" s="376">
        <v>257.25909949999999</v>
      </c>
      <c r="J493" s="377">
        <v>9.0163654583999993</v>
      </c>
      <c r="K493" s="376">
        <v>312.45293623999999</v>
      </c>
      <c r="L493" s="377">
        <v>22.518232903000001</v>
      </c>
      <c r="M493" s="338">
        <v>167.56108762</v>
      </c>
      <c r="N493" s="376">
        <v>81.900807133000001</v>
      </c>
      <c r="O493" s="377">
        <v>13.944538591000001</v>
      </c>
      <c r="P493" s="376">
        <v>46.119418047000003</v>
      </c>
      <c r="Q493" s="377">
        <v>7.6985554589999996</v>
      </c>
      <c r="R493" s="376">
        <v>70.295336676000005</v>
      </c>
      <c r="S493" s="377">
        <v>18.578356193000001</v>
      </c>
      <c r="T493" s="376">
        <v>116.54455368000001</v>
      </c>
      <c r="U493" s="377">
        <v>7.6087031932000002</v>
      </c>
      <c r="V493" s="376">
        <v>8.9255856289000004</v>
      </c>
      <c r="W493" s="377">
        <v>1.8975696063</v>
      </c>
      <c r="X493" s="376">
        <v>297.05210642999998</v>
      </c>
      <c r="Y493" s="377">
        <v>74.516340482000004</v>
      </c>
      <c r="Z493" s="376">
        <v>2.9865335783</v>
      </c>
      <c r="AA493" s="377">
        <v>0.83695315390000002</v>
      </c>
      <c r="AB493" s="376">
        <v>63.902255855</v>
      </c>
      <c r="AC493" s="377">
        <v>94.709129148000002</v>
      </c>
      <c r="AD493" s="376">
        <v>64.452750793000007</v>
      </c>
      <c r="AE493" s="377">
        <v>2.5732297867999998</v>
      </c>
      <c r="AF493" s="338">
        <v>3.7465608440999998</v>
      </c>
      <c r="AG493" s="378">
        <v>153.03088045999999</v>
      </c>
      <c r="AH493" s="338">
        <v>52.356771555999998</v>
      </c>
      <c r="AI493" s="378">
        <v>74.301620447000005</v>
      </c>
      <c r="AJ493" s="338">
        <v>10.688496955</v>
      </c>
      <c r="AK493" s="379">
        <v>2.9748508633999999</v>
      </c>
      <c r="AL493" s="472">
        <v>180</v>
      </c>
    </row>
    <row r="494" spans="1:38" x14ac:dyDescent="0.2">
      <c r="A494" s="380" t="s">
        <v>1563</v>
      </c>
      <c r="B494" s="373" t="s">
        <v>1564</v>
      </c>
      <c r="C494" s="374">
        <v>11.208849452999999</v>
      </c>
      <c r="D494" s="73">
        <v>806</v>
      </c>
      <c r="E494" s="375">
        <v>27.23</v>
      </c>
      <c r="F494" s="376">
        <v>54759.578028000004</v>
      </c>
      <c r="G494" s="338">
        <v>41616.612288999997</v>
      </c>
      <c r="H494" s="377">
        <v>13142.965738000001</v>
      </c>
      <c r="I494" s="376">
        <v>6582.7169684999999</v>
      </c>
      <c r="J494" s="377">
        <v>258.99006391</v>
      </c>
      <c r="K494" s="376">
        <v>11435.366806</v>
      </c>
      <c r="L494" s="377">
        <v>731.53080324999996</v>
      </c>
      <c r="M494" s="338">
        <v>4054.2204308</v>
      </c>
      <c r="N494" s="376">
        <v>1755.2321873000001</v>
      </c>
      <c r="O494" s="377">
        <v>229.80204130000001</v>
      </c>
      <c r="P494" s="376">
        <v>1369.0475881</v>
      </c>
      <c r="Q494" s="377">
        <v>216.85894698999999</v>
      </c>
      <c r="R494" s="376">
        <v>1791.0784822999999</v>
      </c>
      <c r="S494" s="377">
        <v>555.37284674</v>
      </c>
      <c r="T494" s="376">
        <v>1855.789456</v>
      </c>
      <c r="U494" s="377">
        <v>164.39715926</v>
      </c>
      <c r="V494" s="376">
        <v>2602.0533737000001</v>
      </c>
      <c r="W494" s="377">
        <v>653.15505659999997</v>
      </c>
      <c r="X494" s="376">
        <v>5276.4489457999998</v>
      </c>
      <c r="Y494" s="377">
        <v>1146.5224209999999</v>
      </c>
      <c r="Z494" s="376">
        <v>42.878836145000001</v>
      </c>
      <c r="AA494" s="377">
        <v>14.780119091</v>
      </c>
      <c r="AB494" s="376">
        <v>2384.5428659999998</v>
      </c>
      <c r="AC494" s="377">
        <v>2428.1371712999999</v>
      </c>
      <c r="AD494" s="376">
        <v>266.25007019999998</v>
      </c>
      <c r="AE494" s="377">
        <v>36.793983875000002</v>
      </c>
      <c r="AF494" s="338">
        <v>447.72674942999998</v>
      </c>
      <c r="AG494" s="378">
        <v>4157.7843639000002</v>
      </c>
      <c r="AH494" s="338">
        <v>2317.9839814000002</v>
      </c>
      <c r="AI494" s="378">
        <v>1845.1605861999999</v>
      </c>
      <c r="AJ494" s="338">
        <v>81.692386150999994</v>
      </c>
      <c r="AK494" s="379">
        <v>57.263336676999998</v>
      </c>
      <c r="AL494" s="472">
        <v>93</v>
      </c>
    </row>
    <row r="495" spans="1:38" x14ac:dyDescent="0.2">
      <c r="A495" s="380" t="s">
        <v>1565</v>
      </c>
      <c r="B495" s="373" t="s">
        <v>1566</v>
      </c>
      <c r="C495" s="374">
        <v>5.2564859697999999</v>
      </c>
      <c r="D495" s="73">
        <v>1337</v>
      </c>
      <c r="E495" s="375">
        <v>14.91</v>
      </c>
      <c r="F495" s="376">
        <v>25679.973204000002</v>
      </c>
      <c r="G495" s="338">
        <v>19261.011170999998</v>
      </c>
      <c r="H495" s="377">
        <v>6418.9620330999996</v>
      </c>
      <c r="I495" s="376">
        <v>3380.6894434999999</v>
      </c>
      <c r="J495" s="377">
        <v>137.88881013</v>
      </c>
      <c r="K495" s="376">
        <v>5793.7367832</v>
      </c>
      <c r="L495" s="377">
        <v>380.91560048000002</v>
      </c>
      <c r="M495" s="338">
        <v>1968.8388557000001</v>
      </c>
      <c r="N495" s="376">
        <v>563.02172987999995</v>
      </c>
      <c r="O495" s="377">
        <v>101.39808107</v>
      </c>
      <c r="P495" s="376">
        <v>719.29264374000002</v>
      </c>
      <c r="Q495" s="377">
        <v>112.60662751</v>
      </c>
      <c r="R495" s="376">
        <v>740.58555985999999</v>
      </c>
      <c r="S495" s="377">
        <v>234.89291284000001</v>
      </c>
      <c r="T495" s="376">
        <v>914.32611782000004</v>
      </c>
      <c r="U495" s="377">
        <v>82.930400246999994</v>
      </c>
      <c r="V495" s="376">
        <v>269.47538988000002</v>
      </c>
      <c r="W495" s="377">
        <v>80.767651001999994</v>
      </c>
      <c r="X495" s="376">
        <v>2582.9908386000002</v>
      </c>
      <c r="Y495" s="377">
        <v>589.96717745000001</v>
      </c>
      <c r="Z495" s="376">
        <v>25.657555760000001</v>
      </c>
      <c r="AA495" s="377">
        <v>10.078715795000001</v>
      </c>
      <c r="AB495" s="376">
        <v>1151.2799388999999</v>
      </c>
      <c r="AC495" s="377">
        <v>1324.8565558</v>
      </c>
      <c r="AD495" s="376">
        <v>126.86623674000001</v>
      </c>
      <c r="AE495" s="377">
        <v>20.263004544000001</v>
      </c>
      <c r="AF495" s="338">
        <v>258.30956186999998</v>
      </c>
      <c r="AG495" s="378">
        <v>2088.9021466999998</v>
      </c>
      <c r="AH495" s="338">
        <v>1019.8525794</v>
      </c>
      <c r="AI495" s="378">
        <v>923.54830577999996</v>
      </c>
      <c r="AJ495" s="338">
        <v>56.248778993000002</v>
      </c>
      <c r="AK495" s="379">
        <v>19.785200697000001</v>
      </c>
      <c r="AL495" s="472">
        <v>107</v>
      </c>
    </row>
    <row r="496" spans="1:38" x14ac:dyDescent="0.2">
      <c r="A496" s="380" t="s">
        <v>1567</v>
      </c>
      <c r="B496" s="373" t="s">
        <v>1568</v>
      </c>
      <c r="C496" s="374">
        <v>1.7563264843999999</v>
      </c>
      <c r="D496" s="73">
        <v>2720</v>
      </c>
      <c r="E496" s="375">
        <v>5.27</v>
      </c>
      <c r="F496" s="376">
        <v>8580.3362388999994</v>
      </c>
      <c r="G496" s="338">
        <v>6406.0824645000002</v>
      </c>
      <c r="H496" s="377">
        <v>2174.2537744000001</v>
      </c>
      <c r="I496" s="376">
        <v>1089.32719</v>
      </c>
      <c r="J496" s="377">
        <v>39.093881875000001</v>
      </c>
      <c r="K496" s="376">
        <v>1913.2119451000001</v>
      </c>
      <c r="L496" s="377">
        <v>120.40343506000001</v>
      </c>
      <c r="M496" s="338">
        <v>663.95727807000003</v>
      </c>
      <c r="N496" s="376">
        <v>147.23502984000001</v>
      </c>
      <c r="O496" s="377">
        <v>30.018054084999999</v>
      </c>
      <c r="P496" s="376">
        <v>174.07023857999999</v>
      </c>
      <c r="Q496" s="377">
        <v>31.223580417000001</v>
      </c>
      <c r="R496" s="376">
        <v>290.44524188999998</v>
      </c>
      <c r="S496" s="377">
        <v>90.313935344000001</v>
      </c>
      <c r="T496" s="376">
        <v>269.68673992999999</v>
      </c>
      <c r="U496" s="377">
        <v>26.771812412999999</v>
      </c>
      <c r="V496" s="376">
        <v>34.283737258999999</v>
      </c>
      <c r="W496" s="377">
        <v>7.3620303070000004</v>
      </c>
      <c r="X496" s="376">
        <v>1093.3666562000001</v>
      </c>
      <c r="Y496" s="377">
        <v>258.35725302999998</v>
      </c>
      <c r="Z496" s="376">
        <v>13.942153554000001</v>
      </c>
      <c r="AA496" s="377">
        <v>6.1446814684</v>
      </c>
      <c r="AB496" s="376">
        <v>351.78307094000002</v>
      </c>
      <c r="AC496" s="377">
        <v>434.71375946000001</v>
      </c>
      <c r="AD496" s="376">
        <v>14.702876433</v>
      </c>
      <c r="AE496" s="377">
        <v>2.6324925981999998</v>
      </c>
      <c r="AF496" s="338">
        <v>77.107542369000001</v>
      </c>
      <c r="AG496" s="378">
        <v>692.55955186000006</v>
      </c>
      <c r="AH496" s="338">
        <v>353.12404737000003</v>
      </c>
      <c r="AI496" s="378">
        <v>314.49351461999998</v>
      </c>
      <c r="AJ496" s="338">
        <v>33.069504993000002</v>
      </c>
      <c r="AK496" s="379">
        <v>6.9350038337999997</v>
      </c>
      <c r="AL496" s="472">
        <v>131</v>
      </c>
    </row>
    <row r="497" spans="1:38" x14ac:dyDescent="0.2">
      <c r="A497" s="380" t="s">
        <v>1569</v>
      </c>
      <c r="B497" s="373" t="s">
        <v>2228</v>
      </c>
      <c r="C497" s="374">
        <v>5.6557008063999996</v>
      </c>
      <c r="D497" s="73">
        <v>436</v>
      </c>
      <c r="E497" s="375">
        <v>7.73</v>
      </c>
      <c r="F497" s="376">
        <v>27630.292555</v>
      </c>
      <c r="G497" s="338">
        <v>21431.064778</v>
      </c>
      <c r="H497" s="377">
        <v>6199.2277778999996</v>
      </c>
      <c r="I497" s="376">
        <v>2072.2637270999999</v>
      </c>
      <c r="J497" s="377">
        <v>89.030857793999999</v>
      </c>
      <c r="K497" s="376">
        <v>3397.5324086000001</v>
      </c>
      <c r="L497" s="377">
        <v>219.05127439</v>
      </c>
      <c r="M497" s="338">
        <v>1170.395403</v>
      </c>
      <c r="N497" s="376">
        <v>1036.6961260999999</v>
      </c>
      <c r="O497" s="377">
        <v>204.38707206000001</v>
      </c>
      <c r="P497" s="376">
        <v>516.42570143</v>
      </c>
      <c r="Q497" s="377">
        <v>89.957480724999996</v>
      </c>
      <c r="R497" s="376">
        <v>420.06022524000002</v>
      </c>
      <c r="S497" s="377">
        <v>132.24394649999999</v>
      </c>
      <c r="T497" s="376">
        <v>336.17114148000002</v>
      </c>
      <c r="U497" s="377">
        <v>25.374811679</v>
      </c>
      <c r="V497" s="376">
        <v>2034.8147750999999</v>
      </c>
      <c r="W497" s="377">
        <v>498.28610709999998</v>
      </c>
      <c r="X497" s="376">
        <v>7374.4455600000001</v>
      </c>
      <c r="Y497" s="377">
        <v>1502.9094202000001</v>
      </c>
      <c r="Z497" s="376">
        <v>2.0239814219999999</v>
      </c>
      <c r="AA497" s="377">
        <v>0.71946788989999999</v>
      </c>
      <c r="AB497" s="376">
        <v>654.87121853999997</v>
      </c>
      <c r="AC497" s="377">
        <v>917.66665524999996</v>
      </c>
      <c r="AD497" s="376">
        <v>10.491000336999999</v>
      </c>
      <c r="AE497" s="377">
        <v>2.5649302086999999</v>
      </c>
      <c r="AF497" s="338">
        <v>969.48660745999996</v>
      </c>
      <c r="AG497" s="378">
        <v>2071.4836635000001</v>
      </c>
      <c r="AH497" s="338">
        <v>815.44479471</v>
      </c>
      <c r="AI497" s="378">
        <v>1010.1188981</v>
      </c>
      <c r="AJ497" s="338">
        <v>36.127154138000002</v>
      </c>
      <c r="AK497" s="379">
        <v>19.248145483999998</v>
      </c>
      <c r="AL497" s="472">
        <v>32</v>
      </c>
    </row>
    <row r="498" spans="1:38" x14ac:dyDescent="0.2">
      <c r="A498" s="380" t="s">
        <v>1570</v>
      </c>
      <c r="B498" s="373" t="s">
        <v>2229</v>
      </c>
      <c r="C498" s="374">
        <v>4.2512494440999999</v>
      </c>
      <c r="D498" s="73">
        <v>344</v>
      </c>
      <c r="E498" s="375">
        <v>4.78</v>
      </c>
      <c r="F498" s="376">
        <v>20769.002797000001</v>
      </c>
      <c r="G498" s="338">
        <v>16055.020613000001</v>
      </c>
      <c r="H498" s="377">
        <v>4713.9821835000002</v>
      </c>
      <c r="I498" s="376">
        <v>1926.5438498999999</v>
      </c>
      <c r="J498" s="377">
        <v>70.359128784999996</v>
      </c>
      <c r="K498" s="376">
        <v>2056.0259080000001</v>
      </c>
      <c r="L498" s="377">
        <v>148.19620076000001</v>
      </c>
      <c r="M498" s="338">
        <v>827.73012426000003</v>
      </c>
      <c r="N498" s="376">
        <v>731.61937778000004</v>
      </c>
      <c r="O498" s="377">
        <v>103.56712974</v>
      </c>
      <c r="P498" s="376">
        <v>217.95104468</v>
      </c>
      <c r="Q498" s="377">
        <v>35.207008244000001</v>
      </c>
      <c r="R498" s="376">
        <v>176.48152318999999</v>
      </c>
      <c r="S498" s="377">
        <v>84.915293890000001</v>
      </c>
      <c r="T498" s="376">
        <v>310.57109892</v>
      </c>
      <c r="U498" s="377">
        <v>27.630391383999999</v>
      </c>
      <c r="V498" s="376">
        <v>2084.0293867</v>
      </c>
      <c r="W498" s="377">
        <v>513.12011273999997</v>
      </c>
      <c r="X498" s="376">
        <v>5925.5094932000002</v>
      </c>
      <c r="Y498" s="377">
        <v>1188.1013138999999</v>
      </c>
      <c r="Z498" s="376">
        <v>0.17301017439999999</v>
      </c>
      <c r="AA498" s="377">
        <v>3.8659884E-3</v>
      </c>
      <c r="AB498" s="376">
        <v>352.55450275999999</v>
      </c>
      <c r="AC498" s="377">
        <v>563.84746687999996</v>
      </c>
      <c r="AD498" s="376">
        <v>15.855344435999999</v>
      </c>
      <c r="AE498" s="377">
        <v>3.3170364855000001</v>
      </c>
      <c r="AF498" s="338">
        <v>470.12244657000002</v>
      </c>
      <c r="AG498" s="378">
        <v>1423.7203188000001</v>
      </c>
      <c r="AH498" s="338">
        <v>609.57905340000002</v>
      </c>
      <c r="AI498" s="378">
        <v>869.00584000000003</v>
      </c>
      <c r="AJ498" s="338">
        <v>20.630642294000001</v>
      </c>
      <c r="AK498" s="379">
        <v>12.634882895000001</v>
      </c>
      <c r="AL498" s="472">
        <v>55</v>
      </c>
    </row>
    <row r="499" spans="1:38" x14ac:dyDescent="0.2">
      <c r="A499" s="380" t="s">
        <v>1571</v>
      </c>
      <c r="B499" s="373" t="s">
        <v>2230</v>
      </c>
      <c r="C499" s="374">
        <v>3.4409275791999998</v>
      </c>
      <c r="D499" s="73">
        <v>368</v>
      </c>
      <c r="E499" s="375">
        <v>4.5999999999999996</v>
      </c>
      <c r="F499" s="376">
        <v>16810.266124000002</v>
      </c>
      <c r="G499" s="338">
        <v>12953.746042000001</v>
      </c>
      <c r="H499" s="377">
        <v>3856.5200823999999</v>
      </c>
      <c r="I499" s="376">
        <v>1443.2095801</v>
      </c>
      <c r="J499" s="377">
        <v>60.156580245000001</v>
      </c>
      <c r="K499" s="376">
        <v>2136.6512719000002</v>
      </c>
      <c r="L499" s="377">
        <v>138.9367431</v>
      </c>
      <c r="M499" s="338">
        <v>793.76911586999995</v>
      </c>
      <c r="N499" s="376">
        <v>743.38660541000002</v>
      </c>
      <c r="O499" s="377">
        <v>118.21415033</v>
      </c>
      <c r="P499" s="376">
        <v>122.98160729999999</v>
      </c>
      <c r="Q499" s="377">
        <v>20.202909981000001</v>
      </c>
      <c r="R499" s="376">
        <v>144.57585613000001</v>
      </c>
      <c r="S499" s="377">
        <v>56.465703255000001</v>
      </c>
      <c r="T499" s="376">
        <v>327.40066184</v>
      </c>
      <c r="U499" s="377">
        <v>28.290127733999999</v>
      </c>
      <c r="V499" s="376">
        <v>1391.2628628</v>
      </c>
      <c r="W499" s="377">
        <v>327.24854493999999</v>
      </c>
      <c r="X499" s="376">
        <v>4548.3786477000003</v>
      </c>
      <c r="Y499" s="377">
        <v>1010.494745</v>
      </c>
      <c r="Z499" s="376">
        <v>3.7230777173999998</v>
      </c>
      <c r="AA499" s="377">
        <v>0.98142146740000002</v>
      </c>
      <c r="AB499" s="376">
        <v>343.13750164999999</v>
      </c>
      <c r="AC499" s="377">
        <v>489.36108196999999</v>
      </c>
      <c r="AD499" s="376">
        <v>12.890044174</v>
      </c>
      <c r="AE499" s="377">
        <v>4.4308914022000003</v>
      </c>
      <c r="AF499" s="338">
        <v>130.04818141999999</v>
      </c>
      <c r="AG499" s="378">
        <v>1311.6067275</v>
      </c>
      <c r="AH499" s="338">
        <v>461.08117086999999</v>
      </c>
      <c r="AI499" s="378">
        <v>621.12849900000003</v>
      </c>
      <c r="AJ499" s="338">
        <v>5.6559147201000002</v>
      </c>
      <c r="AK499" s="379">
        <v>14.595898625</v>
      </c>
      <c r="AL499" s="472">
        <v>73</v>
      </c>
    </row>
    <row r="500" spans="1:38" x14ac:dyDescent="0.2">
      <c r="A500" s="380" t="s">
        <v>1572</v>
      </c>
      <c r="B500" s="373" t="s">
        <v>2231</v>
      </c>
      <c r="C500" s="374">
        <v>1.5284572091999999</v>
      </c>
      <c r="D500" s="73">
        <v>996</v>
      </c>
      <c r="E500" s="375">
        <v>1.32</v>
      </c>
      <c r="F500" s="376">
        <v>7467.1064286000001</v>
      </c>
      <c r="G500" s="338">
        <v>5882.4558706999997</v>
      </c>
      <c r="H500" s="377">
        <v>1584.6505579</v>
      </c>
      <c r="I500" s="376">
        <v>557.42599826000003</v>
      </c>
      <c r="J500" s="377">
        <v>20.185305930999998</v>
      </c>
      <c r="K500" s="376">
        <v>549.20831039999996</v>
      </c>
      <c r="L500" s="377">
        <v>42.746590107000003</v>
      </c>
      <c r="M500" s="338">
        <v>267.75721786999998</v>
      </c>
      <c r="N500" s="376">
        <v>337.09174223000002</v>
      </c>
      <c r="O500" s="377">
        <v>56.924772052999998</v>
      </c>
      <c r="P500" s="376">
        <v>16.425589263999999</v>
      </c>
      <c r="Q500" s="377">
        <v>2.5842690823000001</v>
      </c>
      <c r="R500" s="376">
        <v>18.973172816999998</v>
      </c>
      <c r="S500" s="377">
        <v>14.532714438999999</v>
      </c>
      <c r="T500" s="376">
        <v>60.178345645999997</v>
      </c>
      <c r="U500" s="377">
        <v>7.2431784758999997</v>
      </c>
      <c r="V500" s="376">
        <v>118.41164831</v>
      </c>
      <c r="W500" s="377">
        <v>24.149523329000001</v>
      </c>
      <c r="X500" s="376">
        <v>3188.9044478000001</v>
      </c>
      <c r="Y500" s="377">
        <v>665.38754443000005</v>
      </c>
      <c r="Z500" s="376">
        <v>5.9754518100000001E-2</v>
      </c>
      <c r="AA500" s="377">
        <v>1.335241E-3</v>
      </c>
      <c r="AB500" s="376">
        <v>252.5866623</v>
      </c>
      <c r="AC500" s="377">
        <v>155.94541627000001</v>
      </c>
      <c r="AD500" s="376">
        <v>13.36969208</v>
      </c>
      <c r="AE500" s="377">
        <v>3.6786251978000002</v>
      </c>
      <c r="AF500" s="338">
        <v>99.198730542999996</v>
      </c>
      <c r="AG500" s="378">
        <v>575.79992059000006</v>
      </c>
      <c r="AH500" s="338">
        <v>169.11947090000001</v>
      </c>
      <c r="AI500" s="378">
        <v>229.91727965000001</v>
      </c>
      <c r="AJ500" s="338">
        <v>13.278026662</v>
      </c>
      <c r="AK500" s="379">
        <v>6.0211442018000003</v>
      </c>
      <c r="AL500" s="472">
        <v>86</v>
      </c>
    </row>
    <row r="501" spans="1:38" x14ac:dyDescent="0.2">
      <c r="A501" s="380" t="s">
        <v>1573</v>
      </c>
      <c r="B501" s="373" t="s">
        <v>2232</v>
      </c>
      <c r="C501" s="374">
        <v>3.8806182516000001</v>
      </c>
      <c r="D501" s="73">
        <v>648</v>
      </c>
      <c r="E501" s="375">
        <v>4.17</v>
      </c>
      <c r="F501" s="376">
        <v>18958.325636000001</v>
      </c>
      <c r="G501" s="338">
        <v>14925.341066000001</v>
      </c>
      <c r="H501" s="377">
        <v>4032.9845696000002</v>
      </c>
      <c r="I501" s="376">
        <v>1373.9739112</v>
      </c>
      <c r="J501" s="377">
        <v>50.233602306999998</v>
      </c>
      <c r="K501" s="376">
        <v>1702.2966455999999</v>
      </c>
      <c r="L501" s="377">
        <v>112.86108581000001</v>
      </c>
      <c r="M501" s="338">
        <v>713.07449266000003</v>
      </c>
      <c r="N501" s="376">
        <v>717.91718811999999</v>
      </c>
      <c r="O501" s="377">
        <v>90.191461982999996</v>
      </c>
      <c r="P501" s="376">
        <v>129.04646438</v>
      </c>
      <c r="Q501" s="377">
        <v>20.247520263999998</v>
      </c>
      <c r="R501" s="376">
        <v>168.2550062</v>
      </c>
      <c r="S501" s="377">
        <v>67.811732136000003</v>
      </c>
      <c r="T501" s="376">
        <v>229.58728987000001</v>
      </c>
      <c r="U501" s="377">
        <v>20.679765182000001</v>
      </c>
      <c r="V501" s="376">
        <v>1355.2921020000001</v>
      </c>
      <c r="W501" s="377">
        <v>293.9582522</v>
      </c>
      <c r="X501" s="376">
        <v>6903.2309666000001</v>
      </c>
      <c r="Y501" s="377">
        <v>1417.9760265</v>
      </c>
      <c r="Z501" s="376">
        <v>5.1963799382999998</v>
      </c>
      <c r="AA501" s="377">
        <v>0.99905709880000004</v>
      </c>
      <c r="AB501" s="376">
        <v>302.0876293</v>
      </c>
      <c r="AC501" s="377">
        <v>437.20312527999999</v>
      </c>
      <c r="AD501" s="376">
        <v>14.002983014</v>
      </c>
      <c r="AE501" s="377">
        <v>3.3558488488</v>
      </c>
      <c r="AF501" s="338">
        <v>269.91075597999998</v>
      </c>
      <c r="AG501" s="378">
        <v>1452.6659394999999</v>
      </c>
      <c r="AH501" s="338">
        <v>449.57230120999998</v>
      </c>
      <c r="AI501" s="378">
        <v>611.43044196999995</v>
      </c>
      <c r="AJ501" s="338">
        <v>28.609060363000001</v>
      </c>
      <c r="AK501" s="379">
        <v>16.658600573000001</v>
      </c>
      <c r="AL501" s="472">
        <v>92</v>
      </c>
    </row>
    <row r="502" spans="1:38" x14ac:dyDescent="0.2">
      <c r="A502" s="380" t="s">
        <v>1574</v>
      </c>
      <c r="B502" s="373" t="s">
        <v>2233</v>
      </c>
      <c r="C502" s="374">
        <v>2.0665482533000001</v>
      </c>
      <c r="D502" s="73">
        <v>4677</v>
      </c>
      <c r="E502" s="375">
        <v>1.59</v>
      </c>
      <c r="F502" s="376">
        <v>10095.889929999999</v>
      </c>
      <c r="G502" s="338">
        <v>7958.3278084000003</v>
      </c>
      <c r="H502" s="377">
        <v>2137.5621216999998</v>
      </c>
      <c r="I502" s="376">
        <v>706.35290823000003</v>
      </c>
      <c r="J502" s="377">
        <v>24.396379712000002</v>
      </c>
      <c r="K502" s="376">
        <v>650.62327240000002</v>
      </c>
      <c r="L502" s="377">
        <v>50.429140216</v>
      </c>
      <c r="M502" s="338">
        <v>320.14280294999998</v>
      </c>
      <c r="N502" s="376">
        <v>367.05918536000001</v>
      </c>
      <c r="O502" s="377">
        <v>55.415934919999998</v>
      </c>
      <c r="P502" s="376">
        <v>12.601948452</v>
      </c>
      <c r="Q502" s="377">
        <v>2.131141301</v>
      </c>
      <c r="R502" s="376">
        <v>24.980048096000001</v>
      </c>
      <c r="S502" s="377">
        <v>20.442100160999999</v>
      </c>
      <c r="T502" s="376">
        <v>66.365154141999994</v>
      </c>
      <c r="U502" s="377">
        <v>8.8129509937999995</v>
      </c>
      <c r="V502" s="376">
        <v>258.23739546000002</v>
      </c>
      <c r="W502" s="377">
        <v>56.599968836999999</v>
      </c>
      <c r="X502" s="376">
        <v>4526.4238054999996</v>
      </c>
      <c r="Y502" s="377">
        <v>960.03190437000001</v>
      </c>
      <c r="Z502" s="376">
        <v>0.37997947399999998</v>
      </c>
      <c r="AA502" s="377">
        <v>0.12880111180000001</v>
      </c>
      <c r="AB502" s="376">
        <v>291.91296746</v>
      </c>
      <c r="AC502" s="377">
        <v>199.35547905999999</v>
      </c>
      <c r="AD502" s="376">
        <v>16.135908681</v>
      </c>
      <c r="AE502" s="377">
        <v>4.0235990436</v>
      </c>
      <c r="AF502" s="338">
        <v>172.66652987000001</v>
      </c>
      <c r="AG502" s="378">
        <v>748.74938674999999</v>
      </c>
      <c r="AH502" s="338">
        <v>221.04035644000001</v>
      </c>
      <c r="AI502" s="378">
        <v>318.31942752999998</v>
      </c>
      <c r="AJ502" s="338">
        <v>4.4087953369999999</v>
      </c>
      <c r="AK502" s="379">
        <v>7.7226582504000003</v>
      </c>
      <c r="AL502" s="472">
        <v>121</v>
      </c>
    </row>
    <row r="503" spans="1:38" x14ac:dyDescent="0.2">
      <c r="A503" s="380" t="s">
        <v>1575</v>
      </c>
      <c r="B503" s="373" t="s">
        <v>2234</v>
      </c>
      <c r="C503" s="374">
        <v>1.5495246079</v>
      </c>
      <c r="D503" s="73">
        <v>266</v>
      </c>
      <c r="E503" s="375">
        <v>1.37</v>
      </c>
      <c r="F503" s="376">
        <v>7570.0288440000004</v>
      </c>
      <c r="G503" s="338">
        <v>5837.7669613999997</v>
      </c>
      <c r="H503" s="377">
        <v>1732.2618826</v>
      </c>
      <c r="I503" s="376">
        <v>641.03393273999995</v>
      </c>
      <c r="J503" s="377">
        <v>22.782457985000001</v>
      </c>
      <c r="K503" s="376">
        <v>717.68442250999999</v>
      </c>
      <c r="L503" s="377">
        <v>59.580344132</v>
      </c>
      <c r="M503" s="338">
        <v>332.21532242000001</v>
      </c>
      <c r="N503" s="376">
        <v>173.69233428999999</v>
      </c>
      <c r="O503" s="377">
        <v>32.184943865000001</v>
      </c>
      <c r="P503" s="376">
        <v>13.175003665</v>
      </c>
      <c r="Q503" s="377">
        <v>3.1624620450999998</v>
      </c>
      <c r="R503" s="376">
        <v>18.452670961999999</v>
      </c>
      <c r="S503" s="377">
        <v>20.553150665</v>
      </c>
      <c r="T503" s="376">
        <v>40.812658104999997</v>
      </c>
      <c r="U503" s="377">
        <v>6.1818103609000001</v>
      </c>
      <c r="V503" s="376">
        <v>46.361683861000003</v>
      </c>
      <c r="W503" s="377">
        <v>12.035412414</v>
      </c>
      <c r="X503" s="376">
        <v>3314.8988466999999</v>
      </c>
      <c r="Y503" s="377">
        <v>703.54515714000001</v>
      </c>
      <c r="Z503" s="376">
        <v>0</v>
      </c>
      <c r="AA503" s="377">
        <v>0</v>
      </c>
      <c r="AB503" s="376">
        <v>111.72965818</v>
      </c>
      <c r="AC503" s="377">
        <v>205.00412897000001</v>
      </c>
      <c r="AD503" s="376">
        <v>28.812359774000001</v>
      </c>
      <c r="AE503" s="377">
        <v>5.7974451128000002</v>
      </c>
      <c r="AF503" s="338">
        <v>38.331676311999999</v>
      </c>
      <c r="AG503" s="378">
        <v>577.83110548000002</v>
      </c>
      <c r="AH503" s="338">
        <v>192.57828236</v>
      </c>
      <c r="AI503" s="378">
        <v>245.77828421000001</v>
      </c>
      <c r="AJ503" s="338">
        <v>1.4331860338</v>
      </c>
      <c r="AK503" s="379">
        <v>4.380103718</v>
      </c>
      <c r="AL503" s="472">
        <v>83</v>
      </c>
    </row>
    <row r="504" spans="1:38" x14ac:dyDescent="0.2">
      <c r="A504" s="380" t="s">
        <v>1576</v>
      </c>
      <c r="B504" s="373" t="s">
        <v>1577</v>
      </c>
      <c r="C504" s="374">
        <v>7.4528317397999997</v>
      </c>
      <c r="D504" s="73">
        <v>321</v>
      </c>
      <c r="E504" s="375">
        <v>15.03</v>
      </c>
      <c r="F504" s="376">
        <v>36409.974357999999</v>
      </c>
      <c r="G504" s="338">
        <v>27799.639969</v>
      </c>
      <c r="H504" s="377">
        <v>8610.3343889000007</v>
      </c>
      <c r="I504" s="376">
        <v>3624.5964365</v>
      </c>
      <c r="J504" s="377">
        <v>184.25281311000001</v>
      </c>
      <c r="K504" s="376">
        <v>6740.5713096999998</v>
      </c>
      <c r="L504" s="377">
        <v>418.00706344999998</v>
      </c>
      <c r="M504" s="338">
        <v>2238.5202552999999</v>
      </c>
      <c r="N504" s="376">
        <v>1404.0844531</v>
      </c>
      <c r="O504" s="377">
        <v>195.13053436000001</v>
      </c>
      <c r="P504" s="376">
        <v>1577.3923437999999</v>
      </c>
      <c r="Q504" s="377">
        <v>266.01582954000003</v>
      </c>
      <c r="R504" s="376">
        <v>1197.3422565000001</v>
      </c>
      <c r="S504" s="377">
        <v>346.86648207000002</v>
      </c>
      <c r="T504" s="376">
        <v>1833.7639549</v>
      </c>
      <c r="U504" s="377">
        <v>149.13806394</v>
      </c>
      <c r="V504" s="376">
        <v>2074.4697015000002</v>
      </c>
      <c r="W504" s="377">
        <v>489.11895270000002</v>
      </c>
      <c r="X504" s="376">
        <v>3655.0730008999999</v>
      </c>
      <c r="Y504" s="377">
        <v>781.85193947000005</v>
      </c>
      <c r="Z504" s="376">
        <v>28.036273975</v>
      </c>
      <c r="AA504" s="377">
        <v>7.5683297259</v>
      </c>
      <c r="AB504" s="376">
        <v>1319.9787067</v>
      </c>
      <c r="AC504" s="377">
        <v>1409.1710006000001</v>
      </c>
      <c r="AD504" s="376">
        <v>105.96120135</v>
      </c>
      <c r="AE504" s="377">
        <v>18.548195712999998</v>
      </c>
      <c r="AF504" s="338">
        <v>717.71067026000003</v>
      </c>
      <c r="AG504" s="378">
        <v>2723.9574177999998</v>
      </c>
      <c r="AH504" s="338">
        <v>1507.0900581999999</v>
      </c>
      <c r="AI504" s="378">
        <v>1320.9871462000001</v>
      </c>
      <c r="AJ504" s="338">
        <v>53.192183747999998</v>
      </c>
      <c r="AK504" s="379">
        <v>21.577782707000001</v>
      </c>
      <c r="AL504" s="472">
        <v>81</v>
      </c>
    </row>
    <row r="505" spans="1:38" x14ac:dyDescent="0.2">
      <c r="A505" s="380" t="s">
        <v>1578</v>
      </c>
      <c r="B505" s="373" t="s">
        <v>1579</v>
      </c>
      <c r="C505" s="374">
        <v>2.5030781720999999</v>
      </c>
      <c r="D505" s="73">
        <v>443</v>
      </c>
      <c r="E505" s="375">
        <v>4.2699999999999996</v>
      </c>
      <c r="F505" s="376">
        <v>12228.507933999999</v>
      </c>
      <c r="G505" s="338">
        <v>9501.8004622000008</v>
      </c>
      <c r="H505" s="377">
        <v>2726.7074719000002</v>
      </c>
      <c r="I505" s="376">
        <v>1093.7951251</v>
      </c>
      <c r="J505" s="377">
        <v>40.771298786000003</v>
      </c>
      <c r="K505" s="376">
        <v>1721.589935</v>
      </c>
      <c r="L505" s="377">
        <v>117.26035321000001</v>
      </c>
      <c r="M505" s="338">
        <v>606.67711618999999</v>
      </c>
      <c r="N505" s="376">
        <v>266.07652242</v>
      </c>
      <c r="O505" s="377">
        <v>61.720085572999999</v>
      </c>
      <c r="P505" s="376">
        <v>1487.1107632999999</v>
      </c>
      <c r="Q505" s="377">
        <v>255.11838266999999</v>
      </c>
      <c r="R505" s="376">
        <v>182.93420133000001</v>
      </c>
      <c r="S505" s="377">
        <v>70.146629777000001</v>
      </c>
      <c r="T505" s="376">
        <v>381.47823578999999</v>
      </c>
      <c r="U505" s="377">
        <v>31.496641226000001</v>
      </c>
      <c r="V505" s="376">
        <v>136.93368383000001</v>
      </c>
      <c r="W505" s="377">
        <v>33.285908618999997</v>
      </c>
      <c r="X505" s="376">
        <v>1914.3888471</v>
      </c>
      <c r="Y505" s="377">
        <v>441.71126885000001</v>
      </c>
      <c r="Z505" s="376">
        <v>9.2099514672999998</v>
      </c>
      <c r="AA505" s="377">
        <v>2.7392029345000002</v>
      </c>
      <c r="AB505" s="376">
        <v>396.08937663</v>
      </c>
      <c r="AC505" s="377">
        <v>396.87522683999998</v>
      </c>
      <c r="AD505" s="376">
        <v>249.40986742999999</v>
      </c>
      <c r="AE505" s="377">
        <v>14.221220549</v>
      </c>
      <c r="AF505" s="338">
        <v>540.29028998000001</v>
      </c>
      <c r="AG505" s="378">
        <v>921.88427182999999</v>
      </c>
      <c r="AH505" s="338">
        <v>393.48445984</v>
      </c>
      <c r="AI505" s="378">
        <v>442.71944085000001</v>
      </c>
      <c r="AJ505" s="338">
        <v>10.357409498999999</v>
      </c>
      <c r="AK505" s="379">
        <v>8.7322173679000006</v>
      </c>
      <c r="AL505" s="472">
        <v>76</v>
      </c>
    </row>
    <row r="506" spans="1:38" x14ac:dyDescent="0.2">
      <c r="A506" s="380" t="s">
        <v>1580</v>
      </c>
      <c r="B506" s="373" t="s">
        <v>2235</v>
      </c>
      <c r="C506" s="374">
        <v>4.3757643348000004</v>
      </c>
      <c r="D506" s="73">
        <v>100</v>
      </c>
      <c r="E506" s="375">
        <v>5.6</v>
      </c>
      <c r="F506" s="376">
        <v>21377.306343</v>
      </c>
      <c r="G506" s="338">
        <v>17207.026870000002</v>
      </c>
      <c r="H506" s="377">
        <v>4170.2794728999997</v>
      </c>
      <c r="I506" s="376">
        <v>949.47764228999995</v>
      </c>
      <c r="J506" s="377">
        <v>48.47137352</v>
      </c>
      <c r="K506" s="376">
        <v>2491.9604021999999</v>
      </c>
      <c r="L506" s="377">
        <v>156.41055383</v>
      </c>
      <c r="M506" s="338">
        <v>726.93219722000003</v>
      </c>
      <c r="N506" s="376">
        <v>262.15938211000002</v>
      </c>
      <c r="O506" s="377">
        <v>37.758373259999999</v>
      </c>
      <c r="P506" s="376">
        <v>201.38261833000001</v>
      </c>
      <c r="Q506" s="377">
        <v>23.39302296</v>
      </c>
      <c r="R506" s="376">
        <v>224.08833881000001</v>
      </c>
      <c r="S506" s="377">
        <v>94.941529860000003</v>
      </c>
      <c r="T506" s="376">
        <v>309.06588102000001</v>
      </c>
      <c r="U506" s="377">
        <v>22.295516020000001</v>
      </c>
      <c r="V506" s="376">
        <v>1070.4376238</v>
      </c>
      <c r="W506" s="377">
        <v>190.14041331999999</v>
      </c>
      <c r="X506" s="376">
        <v>7288.5827794999996</v>
      </c>
      <c r="Y506" s="377">
        <v>1545.2983563</v>
      </c>
      <c r="Z506" s="376">
        <v>0</v>
      </c>
      <c r="AA506" s="377">
        <v>0</v>
      </c>
      <c r="AB506" s="376">
        <v>305.54478415</v>
      </c>
      <c r="AC506" s="377">
        <v>419.08558816999999</v>
      </c>
      <c r="AD506" s="376">
        <v>16.175957</v>
      </c>
      <c r="AE506" s="377">
        <v>3.938447</v>
      </c>
      <c r="AF506" s="338">
        <v>1864.9800842</v>
      </c>
      <c r="AG506" s="378">
        <v>2003.2566899000001</v>
      </c>
      <c r="AH506" s="338">
        <v>616.96049133999998</v>
      </c>
      <c r="AI506" s="378">
        <v>464.44809644999998</v>
      </c>
      <c r="AJ506" s="338">
        <v>26.427240149999999</v>
      </c>
      <c r="AK506" s="379">
        <v>13.69296046</v>
      </c>
      <c r="AL506" s="472">
        <v>20</v>
      </c>
    </row>
    <row r="507" spans="1:38" x14ac:dyDescent="0.2">
      <c r="A507" s="380" t="s">
        <v>2236</v>
      </c>
      <c r="B507" s="373" t="s">
        <v>2237</v>
      </c>
      <c r="C507" s="374">
        <v>3.2049106472000002</v>
      </c>
      <c r="D507" s="73">
        <v>420</v>
      </c>
      <c r="E507" s="375">
        <v>3.26</v>
      </c>
      <c r="F507" s="376">
        <v>15657.231849</v>
      </c>
      <c r="G507" s="338">
        <v>12511.066295000001</v>
      </c>
      <c r="H507" s="377">
        <v>3146.1655547999999</v>
      </c>
      <c r="I507" s="376">
        <v>706.68018215999996</v>
      </c>
      <c r="J507" s="377">
        <v>37.595849002000001</v>
      </c>
      <c r="K507" s="376">
        <v>1344.779857</v>
      </c>
      <c r="L507" s="377">
        <v>105.92469299</v>
      </c>
      <c r="M507" s="338">
        <v>515.19733540000004</v>
      </c>
      <c r="N507" s="376">
        <v>271.07256150000001</v>
      </c>
      <c r="O507" s="377">
        <v>27.328325</v>
      </c>
      <c r="P507" s="376">
        <v>103.6448975</v>
      </c>
      <c r="Q507" s="377">
        <v>16.865797862000001</v>
      </c>
      <c r="R507" s="376">
        <v>170.28964223</v>
      </c>
      <c r="S507" s="377">
        <v>116.01091721</v>
      </c>
      <c r="T507" s="376">
        <v>157.80082565000001</v>
      </c>
      <c r="U507" s="377">
        <v>16.253250881</v>
      </c>
      <c r="V507" s="376">
        <v>1153.0748278999999</v>
      </c>
      <c r="W507" s="377">
        <v>262.87567934999998</v>
      </c>
      <c r="X507" s="376">
        <v>5289.889682</v>
      </c>
      <c r="Y507" s="377">
        <v>1070.8879138</v>
      </c>
      <c r="Z507" s="376">
        <v>0.49596261899999999</v>
      </c>
      <c r="AA507" s="377">
        <v>1.1082619E-2</v>
      </c>
      <c r="AB507" s="376">
        <v>176.48807217999999</v>
      </c>
      <c r="AC507" s="377">
        <v>271.75770261000002</v>
      </c>
      <c r="AD507" s="376">
        <v>13.690187698000001</v>
      </c>
      <c r="AE507" s="377">
        <v>3.0173546167</v>
      </c>
      <c r="AF507" s="338">
        <v>1861.6428797999999</v>
      </c>
      <c r="AG507" s="378">
        <v>1147.5006410999999</v>
      </c>
      <c r="AH507" s="338">
        <v>356.21935554999999</v>
      </c>
      <c r="AI507" s="378">
        <v>431.75024953000002</v>
      </c>
      <c r="AJ507" s="338">
        <v>5.6378935856999997</v>
      </c>
      <c r="AK507" s="379">
        <v>22.848229935999999</v>
      </c>
      <c r="AL507" s="472">
        <v>28</v>
      </c>
    </row>
    <row r="508" spans="1:38" x14ac:dyDescent="0.2">
      <c r="A508" s="380" t="s">
        <v>2238</v>
      </c>
      <c r="B508" s="373" t="s">
        <v>2239</v>
      </c>
      <c r="C508" s="374">
        <v>2.3374830274999998</v>
      </c>
      <c r="D508" s="73">
        <v>942</v>
      </c>
      <c r="E508" s="375">
        <v>2.36</v>
      </c>
      <c r="F508" s="376">
        <v>11419.511410999999</v>
      </c>
      <c r="G508" s="338">
        <v>9261.5884925999999</v>
      </c>
      <c r="H508" s="377">
        <v>2157.9229181000001</v>
      </c>
      <c r="I508" s="376">
        <v>474.10309999999998</v>
      </c>
      <c r="J508" s="377">
        <v>29.729969295</v>
      </c>
      <c r="K508" s="376">
        <v>1042.5667532</v>
      </c>
      <c r="L508" s="377">
        <v>84.909268299999994</v>
      </c>
      <c r="M508" s="338">
        <v>377.54042406000002</v>
      </c>
      <c r="N508" s="376">
        <v>90.419909399999995</v>
      </c>
      <c r="O508" s="377">
        <v>14.432149424</v>
      </c>
      <c r="P508" s="376">
        <v>34.369487366000001</v>
      </c>
      <c r="Q508" s="377">
        <v>5.2148315509999996</v>
      </c>
      <c r="R508" s="376">
        <v>95.362923116000005</v>
      </c>
      <c r="S508" s="377">
        <v>85.045515567999999</v>
      </c>
      <c r="T508" s="376">
        <v>135.1528643</v>
      </c>
      <c r="U508" s="377">
        <v>18.124900802999999</v>
      </c>
      <c r="V508" s="376">
        <v>173.79303629</v>
      </c>
      <c r="W508" s="377">
        <v>35.887686621</v>
      </c>
      <c r="X508" s="376">
        <v>4222.6793041000001</v>
      </c>
      <c r="Y508" s="377">
        <v>834.17152744999999</v>
      </c>
      <c r="Z508" s="376">
        <v>0</v>
      </c>
      <c r="AA508" s="377">
        <v>0</v>
      </c>
      <c r="AB508" s="376">
        <v>127.58710794</v>
      </c>
      <c r="AC508" s="377">
        <v>202.53604017000001</v>
      </c>
      <c r="AD508" s="376">
        <v>3.7789526538999998</v>
      </c>
      <c r="AE508" s="377">
        <v>0.92008269639999996</v>
      </c>
      <c r="AF508" s="338">
        <v>1961.9004365999999</v>
      </c>
      <c r="AG508" s="378">
        <v>822.29404261000002</v>
      </c>
      <c r="AH508" s="338">
        <v>265.69355502000002</v>
      </c>
      <c r="AI508" s="378">
        <v>260.86499033000001</v>
      </c>
      <c r="AJ508" s="338">
        <v>1.0602133470999999</v>
      </c>
      <c r="AK508" s="379">
        <v>19.372338363000001</v>
      </c>
      <c r="AL508" s="472">
        <v>31</v>
      </c>
    </row>
    <row r="509" spans="1:38" x14ac:dyDescent="0.2">
      <c r="A509" s="380" t="s">
        <v>1581</v>
      </c>
      <c r="B509" s="373" t="s">
        <v>2240</v>
      </c>
      <c r="C509" s="374">
        <v>2.2402915597000002</v>
      </c>
      <c r="D509" s="73">
        <v>138</v>
      </c>
      <c r="E509" s="375">
        <v>2.23</v>
      </c>
      <c r="F509" s="376">
        <v>10944.693385</v>
      </c>
      <c r="G509" s="338">
        <v>8832.7584927000007</v>
      </c>
      <c r="H509" s="377">
        <v>2111.9348924999999</v>
      </c>
      <c r="I509" s="376">
        <v>531.58639138000001</v>
      </c>
      <c r="J509" s="377">
        <v>15.330500594</v>
      </c>
      <c r="K509" s="376">
        <v>871.70867172999999</v>
      </c>
      <c r="L509" s="377">
        <v>79.025675043000007</v>
      </c>
      <c r="M509" s="338">
        <v>368.97356172999997</v>
      </c>
      <c r="N509" s="376">
        <v>92.554295522000004</v>
      </c>
      <c r="O509" s="377">
        <v>12.265312159</v>
      </c>
      <c r="P509" s="376">
        <v>44.732187840999998</v>
      </c>
      <c r="Q509" s="377">
        <v>4.4840016232000002</v>
      </c>
      <c r="R509" s="376">
        <v>111.06559747</v>
      </c>
      <c r="S509" s="377">
        <v>38.508278543000003</v>
      </c>
      <c r="T509" s="376">
        <v>187.34829066</v>
      </c>
      <c r="U509" s="377">
        <v>17.341032529</v>
      </c>
      <c r="V509" s="376">
        <v>1048.2026963000001</v>
      </c>
      <c r="W509" s="377">
        <v>254.35242607999999</v>
      </c>
      <c r="X509" s="376">
        <v>3494.1422352</v>
      </c>
      <c r="Y509" s="377">
        <v>685.00789033000001</v>
      </c>
      <c r="Z509" s="376">
        <v>0</v>
      </c>
      <c r="AA509" s="377">
        <v>0</v>
      </c>
      <c r="AB509" s="376">
        <v>102.18440056</v>
      </c>
      <c r="AC509" s="377">
        <v>204.22329611999999</v>
      </c>
      <c r="AD509" s="376">
        <v>31.310732861999998</v>
      </c>
      <c r="AE509" s="377">
        <v>7.5409768841</v>
      </c>
      <c r="AF509" s="338">
        <v>1236.1961278000001</v>
      </c>
      <c r="AG509" s="378">
        <v>994.47664621000001</v>
      </c>
      <c r="AH509" s="338">
        <v>301.53333356000002</v>
      </c>
      <c r="AI509" s="378">
        <v>205.98915774</v>
      </c>
      <c r="AJ509" s="338">
        <v>0.27370249279999997</v>
      </c>
      <c r="AK509" s="379">
        <v>4.3359661739000002</v>
      </c>
      <c r="AL509" s="472">
        <v>22</v>
      </c>
    </row>
    <row r="510" spans="1:38" x14ac:dyDescent="0.2">
      <c r="A510" s="380" t="s">
        <v>1582</v>
      </c>
      <c r="B510" s="373" t="s">
        <v>1583</v>
      </c>
      <c r="C510" s="374">
        <v>2.8630452038</v>
      </c>
      <c r="D510" s="73">
        <v>142</v>
      </c>
      <c r="E510" s="375">
        <v>5.15</v>
      </c>
      <c r="F510" s="376">
        <v>13987.086531999999</v>
      </c>
      <c r="G510" s="338">
        <v>10658.268383000001</v>
      </c>
      <c r="H510" s="377">
        <v>3328.8181494999999</v>
      </c>
      <c r="I510" s="376">
        <v>1252.3817696000001</v>
      </c>
      <c r="J510" s="377">
        <v>67.303679732000006</v>
      </c>
      <c r="K510" s="376">
        <v>2060.9653112000001</v>
      </c>
      <c r="L510" s="377">
        <v>183.72234929999999</v>
      </c>
      <c r="M510" s="338">
        <v>648.71313381000004</v>
      </c>
      <c r="N510" s="376">
        <v>131.71006992</v>
      </c>
      <c r="O510" s="377">
        <v>33.838046337999998</v>
      </c>
      <c r="P510" s="376">
        <v>25.076335641</v>
      </c>
      <c r="Q510" s="377">
        <v>3.9577257816999998</v>
      </c>
      <c r="R510" s="376">
        <v>141.63413792</v>
      </c>
      <c r="S510" s="377">
        <v>48.272352972</v>
      </c>
      <c r="T510" s="376">
        <v>190.39744368000001</v>
      </c>
      <c r="U510" s="377">
        <v>24.250764837999998</v>
      </c>
      <c r="V510" s="376">
        <v>101.8857017</v>
      </c>
      <c r="W510" s="377">
        <v>26.198356176000001</v>
      </c>
      <c r="X510" s="376">
        <v>4775.2926178999996</v>
      </c>
      <c r="Y510" s="377">
        <v>1124.5345956000001</v>
      </c>
      <c r="Z510" s="376">
        <v>2.6558957745999998</v>
      </c>
      <c r="AA510" s="377">
        <v>0.57342042250000003</v>
      </c>
      <c r="AB510" s="376">
        <v>298.55268993999999</v>
      </c>
      <c r="AC510" s="377">
        <v>444.80931050999999</v>
      </c>
      <c r="AD510" s="376">
        <v>22.602735210999999</v>
      </c>
      <c r="AE510" s="377">
        <v>0.91543239440000002</v>
      </c>
      <c r="AF510" s="338">
        <v>162.5784524</v>
      </c>
      <c r="AG510" s="378">
        <v>1293.8251835999999</v>
      </c>
      <c r="AH510" s="338">
        <v>500.58898483000002</v>
      </c>
      <c r="AI510" s="378">
        <v>400.01626054000002</v>
      </c>
      <c r="AJ510" s="338">
        <v>14.462158133999999</v>
      </c>
      <c r="AK510" s="379">
        <v>5.3716165211</v>
      </c>
      <c r="AL510" s="472">
        <v>44</v>
      </c>
    </row>
    <row r="511" spans="1:38" x14ac:dyDescent="0.2">
      <c r="A511" s="380" t="s">
        <v>1584</v>
      </c>
      <c r="B511" s="373" t="s">
        <v>2241</v>
      </c>
      <c r="C511" s="374">
        <v>4.4172242241999999</v>
      </c>
      <c r="D511" s="73">
        <v>676</v>
      </c>
      <c r="E511" s="375">
        <v>10.33</v>
      </c>
      <c r="F511" s="376">
        <v>21579.853986999999</v>
      </c>
      <c r="G511" s="338">
        <v>16117.803017</v>
      </c>
      <c r="H511" s="377">
        <v>5462.0509701000001</v>
      </c>
      <c r="I511" s="376">
        <v>2747.6528659000001</v>
      </c>
      <c r="J511" s="377">
        <v>123.32690316</v>
      </c>
      <c r="K511" s="376">
        <v>4435.9775947999997</v>
      </c>
      <c r="L511" s="377">
        <v>293.03726931</v>
      </c>
      <c r="M511" s="338">
        <v>1635.5001918999999</v>
      </c>
      <c r="N511" s="376">
        <v>979.90901807</v>
      </c>
      <c r="O511" s="377">
        <v>139.95530973000001</v>
      </c>
      <c r="P511" s="376">
        <v>521.37375746999999</v>
      </c>
      <c r="Q511" s="377">
        <v>88.913339355000005</v>
      </c>
      <c r="R511" s="376">
        <v>1066.3049401999999</v>
      </c>
      <c r="S511" s="377">
        <v>297.66571614999998</v>
      </c>
      <c r="T511" s="376">
        <v>799.05915723999999</v>
      </c>
      <c r="U511" s="377">
        <v>84.150621395000002</v>
      </c>
      <c r="V511" s="376">
        <v>1337.6970211</v>
      </c>
      <c r="W511" s="377">
        <v>303.34523224999998</v>
      </c>
      <c r="X511" s="376">
        <v>925.81668162000005</v>
      </c>
      <c r="Y511" s="377">
        <v>230.57375687999999</v>
      </c>
      <c r="Z511" s="376">
        <v>28.232220107</v>
      </c>
      <c r="AA511" s="377">
        <v>8.2161950280999996</v>
      </c>
      <c r="AB511" s="376">
        <v>742.68875257000002</v>
      </c>
      <c r="AC511" s="377">
        <v>1066.78214</v>
      </c>
      <c r="AD511" s="376">
        <v>194.70217871</v>
      </c>
      <c r="AE511" s="377">
        <v>49.558201533999998</v>
      </c>
      <c r="AF511" s="338">
        <v>42.911094966</v>
      </c>
      <c r="AG511" s="378">
        <v>1737.5052599000001</v>
      </c>
      <c r="AH511" s="338">
        <v>878.42411147999997</v>
      </c>
      <c r="AI511" s="378">
        <v>758.62625406999996</v>
      </c>
      <c r="AJ511" s="338">
        <v>39.422722811</v>
      </c>
      <c r="AK511" s="379">
        <v>22.525479419</v>
      </c>
      <c r="AL511" s="472">
        <v>132</v>
      </c>
    </row>
    <row r="512" spans="1:38" x14ac:dyDescent="0.2">
      <c r="A512" s="380" t="s">
        <v>1585</v>
      </c>
      <c r="B512" s="373" t="s">
        <v>2242</v>
      </c>
      <c r="C512" s="374">
        <v>0.50551216440000002</v>
      </c>
      <c r="D512" s="73">
        <v>5418</v>
      </c>
      <c r="E512" s="375">
        <v>1.1100000000000001</v>
      </c>
      <c r="F512" s="376">
        <v>2469.6230354999998</v>
      </c>
      <c r="G512" s="338">
        <v>1887.0960224999999</v>
      </c>
      <c r="H512" s="377">
        <v>582.52701301000002</v>
      </c>
      <c r="I512" s="376">
        <v>288.19685318000001</v>
      </c>
      <c r="J512" s="377">
        <v>8.7104842435999998</v>
      </c>
      <c r="K512" s="376">
        <v>165.74828586999999</v>
      </c>
      <c r="L512" s="377">
        <v>15.227964176</v>
      </c>
      <c r="M512" s="338">
        <v>88.029126124000001</v>
      </c>
      <c r="N512" s="376">
        <v>113.90558037</v>
      </c>
      <c r="O512" s="377">
        <v>35.150966541999999</v>
      </c>
      <c r="P512" s="376">
        <v>17.824533962</v>
      </c>
      <c r="Q512" s="377">
        <v>2.8630955807</v>
      </c>
      <c r="R512" s="376">
        <v>17.105254658</v>
      </c>
      <c r="S512" s="377">
        <v>7.8899342674000001</v>
      </c>
      <c r="T512" s="376">
        <v>53.741534268999999</v>
      </c>
      <c r="U512" s="377">
        <v>5.7985098655999998</v>
      </c>
      <c r="V512" s="376">
        <v>4.9478094173000002</v>
      </c>
      <c r="W512" s="377">
        <v>1.3059658477</v>
      </c>
      <c r="X512" s="376">
        <v>756.95511031000001</v>
      </c>
      <c r="Y512" s="377">
        <v>198.21623862000001</v>
      </c>
      <c r="Z512" s="376">
        <v>0.35675518639999998</v>
      </c>
      <c r="AA512" s="377">
        <v>0.15516186779999999</v>
      </c>
      <c r="AB512" s="376">
        <v>81.864278299999995</v>
      </c>
      <c r="AC512" s="377">
        <v>63.229757773999999</v>
      </c>
      <c r="AD512" s="376">
        <v>133.75885765999999</v>
      </c>
      <c r="AE512" s="377">
        <v>34.180139443999998</v>
      </c>
      <c r="AF512" s="338">
        <v>12.990014436999999</v>
      </c>
      <c r="AG512" s="378">
        <v>183.72190122999999</v>
      </c>
      <c r="AH512" s="338">
        <v>81.293345811999998</v>
      </c>
      <c r="AI512" s="378">
        <v>81.204749535999994</v>
      </c>
      <c r="AJ512" s="338">
        <v>13.698502173</v>
      </c>
      <c r="AK512" s="379">
        <v>1.5523247474999999</v>
      </c>
      <c r="AL512" s="472">
        <v>198</v>
      </c>
    </row>
    <row r="513" spans="1:38" x14ac:dyDescent="0.2">
      <c r="A513" s="380" t="s">
        <v>1586</v>
      </c>
      <c r="B513" s="373" t="s">
        <v>1587</v>
      </c>
      <c r="C513" s="374">
        <v>2.3039604545999999</v>
      </c>
      <c r="D513" s="73">
        <v>7543</v>
      </c>
      <c r="E513" s="375">
        <v>5.72</v>
      </c>
      <c r="F513" s="376">
        <v>11255.740637000001</v>
      </c>
      <c r="G513" s="338">
        <v>8470.2473227999999</v>
      </c>
      <c r="H513" s="377">
        <v>2785.4933142999998</v>
      </c>
      <c r="I513" s="376">
        <v>1796.8250106999999</v>
      </c>
      <c r="J513" s="377">
        <v>82.417358484999994</v>
      </c>
      <c r="K513" s="376">
        <v>2254.9331207999999</v>
      </c>
      <c r="L513" s="377">
        <v>171.16452312999999</v>
      </c>
      <c r="M513" s="338">
        <v>898.19433616000003</v>
      </c>
      <c r="N513" s="376">
        <v>361.80053293999998</v>
      </c>
      <c r="O513" s="377">
        <v>51.988610649000002</v>
      </c>
      <c r="P513" s="376">
        <v>177.16038623</v>
      </c>
      <c r="Q513" s="377">
        <v>27.815268488000001</v>
      </c>
      <c r="R513" s="376">
        <v>423.19757582</v>
      </c>
      <c r="S513" s="377">
        <v>124.24051043999999</v>
      </c>
      <c r="T513" s="376">
        <v>310.59725885</v>
      </c>
      <c r="U513" s="377">
        <v>32.952354483999997</v>
      </c>
      <c r="V513" s="376">
        <v>1452.6340825</v>
      </c>
      <c r="W513" s="377">
        <v>328.82184762000003</v>
      </c>
      <c r="X513" s="376">
        <v>45.179975356</v>
      </c>
      <c r="Y513" s="377">
        <v>9.3058233069000007</v>
      </c>
      <c r="Z513" s="376">
        <v>21.381476256999999</v>
      </c>
      <c r="AA513" s="377">
        <v>8.6840813141000002</v>
      </c>
      <c r="AB513" s="376">
        <v>323.45299270999999</v>
      </c>
      <c r="AC513" s="377">
        <v>562.73396163999996</v>
      </c>
      <c r="AD513" s="376">
        <v>16.392888191000001</v>
      </c>
      <c r="AE513" s="377">
        <v>4.0812994965999998</v>
      </c>
      <c r="AF513" s="338">
        <v>6.9098284306000002</v>
      </c>
      <c r="AG513" s="378">
        <v>963.01199810000003</v>
      </c>
      <c r="AH513" s="338">
        <v>377.44668227</v>
      </c>
      <c r="AI513" s="378">
        <v>348.89361732999998</v>
      </c>
      <c r="AJ513" s="338">
        <v>58.131746587000002</v>
      </c>
      <c r="AK513" s="379">
        <v>15.391488818999999</v>
      </c>
      <c r="AL513" s="472">
        <v>255</v>
      </c>
    </row>
    <row r="514" spans="1:38" x14ac:dyDescent="0.2">
      <c r="A514" s="380" t="s">
        <v>1588</v>
      </c>
      <c r="B514" s="373" t="s">
        <v>1589</v>
      </c>
      <c r="C514" s="374">
        <v>0.83567668799999995</v>
      </c>
      <c r="D514" s="73">
        <v>18065</v>
      </c>
      <c r="E514" s="375">
        <v>2.48</v>
      </c>
      <c r="F514" s="376">
        <v>4082.6048197</v>
      </c>
      <c r="G514" s="338">
        <v>3061.4654510999999</v>
      </c>
      <c r="H514" s="377">
        <v>1021.1393686</v>
      </c>
      <c r="I514" s="376">
        <v>734.84813655000005</v>
      </c>
      <c r="J514" s="377">
        <v>32.778783769</v>
      </c>
      <c r="K514" s="376">
        <v>898.06636420999996</v>
      </c>
      <c r="L514" s="377">
        <v>69.270204684000007</v>
      </c>
      <c r="M514" s="338">
        <v>394.12683205000002</v>
      </c>
      <c r="N514" s="376">
        <v>100.57669509999999</v>
      </c>
      <c r="O514" s="377">
        <v>16.744583258999999</v>
      </c>
      <c r="P514" s="376">
        <v>52.079094822000002</v>
      </c>
      <c r="Q514" s="377">
        <v>8.2889591925000001</v>
      </c>
      <c r="R514" s="376">
        <v>157.34538051999999</v>
      </c>
      <c r="S514" s="377">
        <v>46.714195404000002</v>
      </c>
      <c r="T514" s="376">
        <v>129.56404194999999</v>
      </c>
      <c r="U514" s="377">
        <v>13.127416867000001</v>
      </c>
      <c r="V514" s="376">
        <v>230.3584577</v>
      </c>
      <c r="W514" s="377">
        <v>53.999687809999998</v>
      </c>
      <c r="X514" s="376">
        <v>15.333981830999999</v>
      </c>
      <c r="Y514" s="377">
        <v>3.3295288454</v>
      </c>
      <c r="Z514" s="376">
        <v>43.708774050000002</v>
      </c>
      <c r="AA514" s="377">
        <v>14.268571976</v>
      </c>
      <c r="AB514" s="376">
        <v>135.43894671999999</v>
      </c>
      <c r="AC514" s="377">
        <v>232.77137687999999</v>
      </c>
      <c r="AD514" s="376">
        <v>27.00331336</v>
      </c>
      <c r="AE514" s="377">
        <v>6.4467141913999999</v>
      </c>
      <c r="AF514" s="338">
        <v>28.523453574000001</v>
      </c>
      <c r="AG514" s="378">
        <v>340.47724543999999</v>
      </c>
      <c r="AH514" s="338">
        <v>130.11977493000001</v>
      </c>
      <c r="AI514" s="378">
        <v>122.46297239</v>
      </c>
      <c r="AJ514" s="338">
        <v>39.298599492999998</v>
      </c>
      <c r="AK514" s="379">
        <v>5.5327321521000004</v>
      </c>
      <c r="AL514" s="472">
        <v>288</v>
      </c>
    </row>
    <row r="515" spans="1:38" x14ac:dyDescent="0.2">
      <c r="A515" s="380" t="s">
        <v>1590</v>
      </c>
      <c r="B515" s="373" t="s">
        <v>1591</v>
      </c>
      <c r="C515" s="374">
        <v>5.1832991531000001</v>
      </c>
      <c r="D515" s="73">
        <v>493</v>
      </c>
      <c r="E515" s="375">
        <v>14.41</v>
      </c>
      <c r="F515" s="376">
        <v>25322.427211999999</v>
      </c>
      <c r="G515" s="338">
        <v>18033.567265000001</v>
      </c>
      <c r="H515" s="377">
        <v>7288.8599474000002</v>
      </c>
      <c r="I515" s="376">
        <v>3341.2865098000002</v>
      </c>
      <c r="J515" s="377">
        <v>192.5268514</v>
      </c>
      <c r="K515" s="376">
        <v>7288.1803953999997</v>
      </c>
      <c r="L515" s="377">
        <v>508.98089815999998</v>
      </c>
      <c r="M515" s="338">
        <v>2282.5621414000002</v>
      </c>
      <c r="N515" s="376">
        <v>706.75871327000004</v>
      </c>
      <c r="O515" s="377">
        <v>145.40719168999999</v>
      </c>
      <c r="P515" s="376">
        <v>406.92534360000002</v>
      </c>
      <c r="Q515" s="377">
        <v>73.836485142000001</v>
      </c>
      <c r="R515" s="376">
        <v>1587.0740404999999</v>
      </c>
      <c r="S515" s="377">
        <v>475.15514621</v>
      </c>
      <c r="T515" s="376">
        <v>717.69596681999997</v>
      </c>
      <c r="U515" s="377">
        <v>59.017488620999998</v>
      </c>
      <c r="V515" s="376">
        <v>472.57137962000002</v>
      </c>
      <c r="W515" s="377">
        <v>146.87273350000001</v>
      </c>
      <c r="X515" s="376">
        <v>76.425793605999999</v>
      </c>
      <c r="Y515" s="377">
        <v>20.139616602</v>
      </c>
      <c r="Z515" s="376">
        <v>18.107210912999999</v>
      </c>
      <c r="AA515" s="377">
        <v>5.2944229168000003</v>
      </c>
      <c r="AB515" s="376">
        <v>840.31007320000003</v>
      </c>
      <c r="AC515" s="377">
        <v>1751.819784</v>
      </c>
      <c r="AD515" s="376">
        <v>21.204366330999999</v>
      </c>
      <c r="AE515" s="377">
        <v>4.9230699411999996</v>
      </c>
      <c r="AF515" s="338">
        <v>19.502317569999999</v>
      </c>
      <c r="AG515" s="378">
        <v>1897.0331109000001</v>
      </c>
      <c r="AH515" s="338">
        <v>1202.6728122</v>
      </c>
      <c r="AI515" s="378">
        <v>977.02266042999997</v>
      </c>
      <c r="AJ515" s="338">
        <v>45.853901839999999</v>
      </c>
      <c r="AK515" s="379">
        <v>37.266786580000002</v>
      </c>
      <c r="AL515" s="472">
        <v>137</v>
      </c>
    </row>
    <row r="516" spans="1:38" x14ac:dyDescent="0.2">
      <c r="A516" s="380" t="s">
        <v>1592</v>
      </c>
      <c r="B516" s="373" t="s">
        <v>1593</v>
      </c>
      <c r="C516" s="374">
        <v>2.1268200018000001</v>
      </c>
      <c r="D516" s="73">
        <v>680</v>
      </c>
      <c r="E516" s="375">
        <v>6.09</v>
      </c>
      <c r="F516" s="376">
        <v>10390.340803999999</v>
      </c>
      <c r="G516" s="338">
        <v>7681.5934980000002</v>
      </c>
      <c r="H516" s="377">
        <v>2708.7473058</v>
      </c>
      <c r="I516" s="376">
        <v>1415.5189396999999</v>
      </c>
      <c r="J516" s="377">
        <v>61.782258059999997</v>
      </c>
      <c r="K516" s="376">
        <v>3039.8336595999999</v>
      </c>
      <c r="L516" s="377">
        <v>227.86451273</v>
      </c>
      <c r="M516" s="338">
        <v>987.42295430000001</v>
      </c>
      <c r="N516" s="376">
        <v>239.98739381999999</v>
      </c>
      <c r="O516" s="377">
        <v>40.933224553000002</v>
      </c>
      <c r="P516" s="376">
        <v>190.61235916000001</v>
      </c>
      <c r="Q516" s="377">
        <v>30.369620241</v>
      </c>
      <c r="R516" s="376">
        <v>822.05944140999998</v>
      </c>
      <c r="S516" s="377">
        <v>202.41662894999999</v>
      </c>
      <c r="T516" s="376">
        <v>306.55524610999998</v>
      </c>
      <c r="U516" s="377">
        <v>36.455363491</v>
      </c>
      <c r="V516" s="376">
        <v>47.675702928</v>
      </c>
      <c r="W516" s="377">
        <v>12.77202376</v>
      </c>
      <c r="X516" s="376">
        <v>50.114630231</v>
      </c>
      <c r="Y516" s="377">
        <v>10.865573347</v>
      </c>
      <c r="Z516" s="376">
        <v>25.525900887999999</v>
      </c>
      <c r="AA516" s="377">
        <v>11.420520006</v>
      </c>
      <c r="AB516" s="376">
        <v>340.59411857999999</v>
      </c>
      <c r="AC516" s="377">
        <v>655.41268129000002</v>
      </c>
      <c r="AD516" s="376">
        <v>8.6702796675999991</v>
      </c>
      <c r="AE516" s="377">
        <v>2.4850288882</v>
      </c>
      <c r="AF516" s="338">
        <v>7.2700885059000004</v>
      </c>
      <c r="AG516" s="378">
        <v>825.16642189000004</v>
      </c>
      <c r="AH516" s="338">
        <v>396.01932016000001</v>
      </c>
      <c r="AI516" s="378">
        <v>349.78019771999999</v>
      </c>
      <c r="AJ516" s="338">
        <v>26.609601746999999</v>
      </c>
      <c r="AK516" s="379">
        <v>18.147112152999998</v>
      </c>
      <c r="AL516" s="472">
        <v>170</v>
      </c>
    </row>
    <row r="517" spans="1:38" x14ac:dyDescent="0.2">
      <c r="A517" s="380" t="s">
        <v>1594</v>
      </c>
      <c r="B517" s="373" t="s">
        <v>1595</v>
      </c>
      <c r="C517" s="374">
        <v>2.2831187357</v>
      </c>
      <c r="D517" s="73">
        <v>5429</v>
      </c>
      <c r="E517" s="375">
        <v>6.33</v>
      </c>
      <c r="F517" s="376">
        <v>11153.920754000001</v>
      </c>
      <c r="G517" s="338">
        <v>8339.7643284000005</v>
      </c>
      <c r="H517" s="377">
        <v>2814.156426</v>
      </c>
      <c r="I517" s="376">
        <v>1509.0870256000001</v>
      </c>
      <c r="J517" s="377">
        <v>74.238091732000001</v>
      </c>
      <c r="K517" s="376">
        <v>2602.3782718000002</v>
      </c>
      <c r="L517" s="377">
        <v>178.69459225</v>
      </c>
      <c r="M517" s="338">
        <v>966.11377417000006</v>
      </c>
      <c r="N517" s="376">
        <v>388.51588901000002</v>
      </c>
      <c r="O517" s="377">
        <v>58.816763227000003</v>
      </c>
      <c r="P517" s="376">
        <v>207.60478526</v>
      </c>
      <c r="Q517" s="377">
        <v>34.589658481000001</v>
      </c>
      <c r="R517" s="376">
        <v>530.56863016</v>
      </c>
      <c r="S517" s="377">
        <v>153.03816671999999</v>
      </c>
      <c r="T517" s="376">
        <v>339.56006683999999</v>
      </c>
      <c r="U517" s="377">
        <v>32.973490517999998</v>
      </c>
      <c r="V517" s="376">
        <v>1057.1550804000001</v>
      </c>
      <c r="W517" s="377">
        <v>243.11728994000001</v>
      </c>
      <c r="X517" s="376">
        <v>52.867077246000001</v>
      </c>
      <c r="Y517" s="377">
        <v>10.477485042</v>
      </c>
      <c r="Z517" s="376">
        <v>30.768172027999999</v>
      </c>
      <c r="AA517" s="377">
        <v>9.3340006134000006</v>
      </c>
      <c r="AB517" s="376">
        <v>314.17884858000002</v>
      </c>
      <c r="AC517" s="377">
        <v>589.50760707999996</v>
      </c>
      <c r="AD517" s="376">
        <v>19.509327859999999</v>
      </c>
      <c r="AE517" s="377">
        <v>3.1848370638999999</v>
      </c>
      <c r="AF517" s="338">
        <v>5.2741105598000004</v>
      </c>
      <c r="AG517" s="378">
        <v>935.25212724999994</v>
      </c>
      <c r="AH517" s="338">
        <v>374.97821728999998</v>
      </c>
      <c r="AI517" s="378">
        <v>371.45362559</v>
      </c>
      <c r="AJ517" s="338">
        <v>45.541399478000002</v>
      </c>
      <c r="AK517" s="379">
        <v>15.142342528</v>
      </c>
      <c r="AL517" s="472">
        <v>237</v>
      </c>
    </row>
    <row r="518" spans="1:38" x14ac:dyDescent="0.2">
      <c r="A518" s="380" t="s">
        <v>1596</v>
      </c>
      <c r="B518" s="373" t="s">
        <v>1597</v>
      </c>
      <c r="C518" s="374">
        <v>0.83047491900000003</v>
      </c>
      <c r="D518" s="73">
        <v>7075</v>
      </c>
      <c r="E518" s="375">
        <v>2.58</v>
      </c>
      <c r="F518" s="376">
        <v>4057.1921600999999</v>
      </c>
      <c r="G518" s="338">
        <v>3026.5192477000001</v>
      </c>
      <c r="H518" s="377">
        <v>1030.6729124000001</v>
      </c>
      <c r="I518" s="376">
        <v>651.46482772000002</v>
      </c>
      <c r="J518" s="377">
        <v>27.855526144999999</v>
      </c>
      <c r="K518" s="376">
        <v>1007.4252805</v>
      </c>
      <c r="L518" s="377">
        <v>71.999308735</v>
      </c>
      <c r="M518" s="338">
        <v>392.49599345000001</v>
      </c>
      <c r="N518" s="376">
        <v>139.25215324000001</v>
      </c>
      <c r="O518" s="377">
        <v>21.395141603999999</v>
      </c>
      <c r="P518" s="376">
        <v>73.739002662999994</v>
      </c>
      <c r="Q518" s="377">
        <v>11.562040576999999</v>
      </c>
      <c r="R518" s="376">
        <v>159.28201623000001</v>
      </c>
      <c r="S518" s="377">
        <v>50.148033904000002</v>
      </c>
      <c r="T518" s="376">
        <v>141.67286984</v>
      </c>
      <c r="U518" s="377">
        <v>14.633517063999999</v>
      </c>
      <c r="V518" s="376">
        <v>174.30830668999999</v>
      </c>
      <c r="W518" s="377">
        <v>41.850202836000001</v>
      </c>
      <c r="X518" s="376">
        <v>15.806688203</v>
      </c>
      <c r="Y518" s="377">
        <v>3.8949522873000002</v>
      </c>
      <c r="Z518" s="376">
        <v>35.052274734000001</v>
      </c>
      <c r="AA518" s="377">
        <v>11.91333541</v>
      </c>
      <c r="AB518" s="376">
        <v>128.45305637000001</v>
      </c>
      <c r="AC518" s="377">
        <v>236.81214261</v>
      </c>
      <c r="AD518" s="376">
        <v>14.061383659000001</v>
      </c>
      <c r="AE518" s="377">
        <v>1.5814694406000001</v>
      </c>
      <c r="AF518" s="338">
        <v>1.7893752236</v>
      </c>
      <c r="AG518" s="378">
        <v>338.64425504000002</v>
      </c>
      <c r="AH518" s="338">
        <v>133.18382045999999</v>
      </c>
      <c r="AI518" s="378">
        <v>126.93516257</v>
      </c>
      <c r="AJ518" s="338">
        <v>24.414784112</v>
      </c>
      <c r="AK518" s="379">
        <v>5.5652387460000003</v>
      </c>
      <c r="AL518" s="472">
        <v>279</v>
      </c>
    </row>
    <row r="519" spans="1:38" x14ac:dyDescent="0.2">
      <c r="A519" s="380" t="s">
        <v>1598</v>
      </c>
      <c r="B519" s="373" t="s">
        <v>1599</v>
      </c>
      <c r="C519" s="374">
        <v>0.30625576519999997</v>
      </c>
      <c r="D519" s="73">
        <v>22605</v>
      </c>
      <c r="E519" s="375">
        <v>1.34</v>
      </c>
      <c r="F519" s="376">
        <v>1496.1782241999999</v>
      </c>
      <c r="G519" s="338">
        <v>1134.1485259999999</v>
      </c>
      <c r="H519" s="377">
        <v>362.02969824000002</v>
      </c>
      <c r="I519" s="376">
        <v>242.66368262</v>
      </c>
      <c r="J519" s="377">
        <v>10.951397224000001</v>
      </c>
      <c r="K519" s="376">
        <v>324.80575028999999</v>
      </c>
      <c r="L519" s="377">
        <v>24.148445447</v>
      </c>
      <c r="M519" s="338">
        <v>140.57921533000001</v>
      </c>
      <c r="N519" s="376">
        <v>55.762873972000001</v>
      </c>
      <c r="O519" s="377">
        <v>10.089231178</v>
      </c>
      <c r="P519" s="376">
        <v>27.184718435000001</v>
      </c>
      <c r="Q519" s="377">
        <v>4.7408652946999998</v>
      </c>
      <c r="R519" s="376">
        <v>46.320613584999997</v>
      </c>
      <c r="S519" s="377">
        <v>14.632780384</v>
      </c>
      <c r="T519" s="376">
        <v>115.41471267</v>
      </c>
      <c r="U519" s="377">
        <v>9.5823520422000001</v>
      </c>
      <c r="V519" s="376">
        <v>35.111696500999997</v>
      </c>
      <c r="W519" s="377">
        <v>8.2507685145000007</v>
      </c>
      <c r="X519" s="376">
        <v>24.578682364999999</v>
      </c>
      <c r="Y519" s="377">
        <v>5.9516378552000004</v>
      </c>
      <c r="Z519" s="376">
        <v>20.593569004999999</v>
      </c>
      <c r="AA519" s="377">
        <v>6.3024620562999996</v>
      </c>
      <c r="AB519" s="376">
        <v>51.529569297999998</v>
      </c>
      <c r="AC519" s="377">
        <v>80.963443001000002</v>
      </c>
      <c r="AD519" s="376">
        <v>8.1290025721999992</v>
      </c>
      <c r="AE519" s="377">
        <v>2.0832176930999999</v>
      </c>
      <c r="AF519" s="338">
        <v>1.0315885972000001</v>
      </c>
      <c r="AG519" s="378">
        <v>118.56227920000001</v>
      </c>
      <c r="AH519" s="338">
        <v>42.885615405999999</v>
      </c>
      <c r="AI519" s="378">
        <v>44.678543705000003</v>
      </c>
      <c r="AJ519" s="338">
        <v>16.700827305000001</v>
      </c>
      <c r="AK519" s="379">
        <v>1.9486826720999999</v>
      </c>
      <c r="AL519" s="472">
        <v>300</v>
      </c>
    </row>
    <row r="520" spans="1:38" x14ac:dyDescent="0.2">
      <c r="A520" s="380" t="s">
        <v>1600</v>
      </c>
      <c r="B520" s="373" t="s">
        <v>1601</v>
      </c>
      <c r="C520" s="374">
        <v>2.3537893217999999</v>
      </c>
      <c r="D520" s="73">
        <v>645</v>
      </c>
      <c r="E520" s="375">
        <v>5.0199999999999996</v>
      </c>
      <c r="F520" s="376">
        <v>11499.173983999999</v>
      </c>
      <c r="G520" s="338">
        <v>8663.9932160999997</v>
      </c>
      <c r="H520" s="377">
        <v>2835.1807681</v>
      </c>
      <c r="I520" s="376">
        <v>1827.1863482000001</v>
      </c>
      <c r="J520" s="377">
        <v>79.254593572000005</v>
      </c>
      <c r="K520" s="376">
        <v>2261.7982425999999</v>
      </c>
      <c r="L520" s="377">
        <v>156.10862524000001</v>
      </c>
      <c r="M520" s="338">
        <v>911.57447458000001</v>
      </c>
      <c r="N520" s="376">
        <v>675.99665372000004</v>
      </c>
      <c r="O520" s="377">
        <v>123.17187056</v>
      </c>
      <c r="P520" s="376">
        <v>228.3829877</v>
      </c>
      <c r="Q520" s="377">
        <v>54.203316225000002</v>
      </c>
      <c r="R520" s="376">
        <v>433.61941314000001</v>
      </c>
      <c r="S520" s="377">
        <v>119.67561829</v>
      </c>
      <c r="T520" s="376">
        <v>654.85070766000001</v>
      </c>
      <c r="U520" s="377">
        <v>48.585129479000003</v>
      </c>
      <c r="V520" s="376">
        <v>953.51859038999999</v>
      </c>
      <c r="W520" s="377">
        <v>251.93304538000001</v>
      </c>
      <c r="X520" s="376">
        <v>207.80287035999999</v>
      </c>
      <c r="Y520" s="377">
        <v>49.062488543999997</v>
      </c>
      <c r="Z520" s="376">
        <v>11.307613181000001</v>
      </c>
      <c r="AA520" s="377">
        <v>2.6112360805999999</v>
      </c>
      <c r="AB520" s="376">
        <v>245.20780499</v>
      </c>
      <c r="AC520" s="377">
        <v>554.29576788999998</v>
      </c>
      <c r="AD520" s="376">
        <v>39.692485126000001</v>
      </c>
      <c r="AE520" s="377">
        <v>11.218006925999999</v>
      </c>
      <c r="AF520" s="338">
        <v>11.789530903999999</v>
      </c>
      <c r="AG520" s="378">
        <v>793.47757231000003</v>
      </c>
      <c r="AH520" s="338">
        <v>339.89920165000001</v>
      </c>
      <c r="AI520" s="378">
        <v>394.07613536000002</v>
      </c>
      <c r="AJ520" s="338">
        <v>51.391932785999998</v>
      </c>
      <c r="AK520" s="379">
        <v>7.4817214232999998</v>
      </c>
      <c r="AL520" s="472">
        <v>109</v>
      </c>
    </row>
    <row r="521" spans="1:38" x14ac:dyDescent="0.2">
      <c r="A521" s="380" t="s">
        <v>1602</v>
      </c>
      <c r="B521" s="373" t="s">
        <v>1603</v>
      </c>
      <c r="C521" s="374">
        <v>0.39143070299999999</v>
      </c>
      <c r="D521" s="73">
        <v>4276</v>
      </c>
      <c r="E521" s="375">
        <v>1.1000000000000001</v>
      </c>
      <c r="F521" s="376">
        <v>1912.290839</v>
      </c>
      <c r="G521" s="338">
        <v>1485.6311129000001</v>
      </c>
      <c r="H521" s="377">
        <v>426.65972600999999</v>
      </c>
      <c r="I521" s="376">
        <v>506.18471968</v>
      </c>
      <c r="J521" s="377">
        <v>19.452909656999999</v>
      </c>
      <c r="K521" s="376">
        <v>274.41019548000003</v>
      </c>
      <c r="L521" s="377">
        <v>21.168912653</v>
      </c>
      <c r="M521" s="338">
        <v>232.52455766</v>
      </c>
      <c r="N521" s="376">
        <v>63.496546707</v>
      </c>
      <c r="O521" s="377">
        <v>6.4171634156000001</v>
      </c>
      <c r="P521" s="376">
        <v>17.136786172000001</v>
      </c>
      <c r="Q521" s="377">
        <v>4.0921567521000002</v>
      </c>
      <c r="R521" s="376">
        <v>75.684676718999995</v>
      </c>
      <c r="S521" s="377">
        <v>14.742367156</v>
      </c>
      <c r="T521" s="376">
        <v>245.48357664</v>
      </c>
      <c r="U521" s="377">
        <v>12.270232484999999</v>
      </c>
      <c r="V521" s="376">
        <v>7.4066687377999996</v>
      </c>
      <c r="W521" s="377">
        <v>1.8734575844000001</v>
      </c>
      <c r="X521" s="376">
        <v>22.095273259999999</v>
      </c>
      <c r="Y521" s="377">
        <v>7.2768951162000004</v>
      </c>
      <c r="Z521" s="376">
        <v>1.3246725192</v>
      </c>
      <c r="AA521" s="377">
        <v>0.58066840720000001</v>
      </c>
      <c r="AB521" s="376">
        <v>54.408492975000001</v>
      </c>
      <c r="AC521" s="377">
        <v>98.819049655000001</v>
      </c>
      <c r="AD521" s="376">
        <v>2.3763444088000001</v>
      </c>
      <c r="AE521" s="377">
        <v>0.66277409259999998</v>
      </c>
      <c r="AF521" s="338">
        <v>1.6175171335</v>
      </c>
      <c r="AG521" s="378">
        <v>122.52253799</v>
      </c>
      <c r="AH521" s="338">
        <v>34.648470602000003</v>
      </c>
      <c r="AI521" s="378">
        <v>61.648271186999999</v>
      </c>
      <c r="AJ521" s="338">
        <v>0.93106823500000002</v>
      </c>
      <c r="AK521" s="379">
        <v>1.0338758803000001</v>
      </c>
      <c r="AL521" s="472">
        <v>130</v>
      </c>
    </row>
    <row r="522" spans="1:38" x14ac:dyDescent="0.2">
      <c r="A522" s="380" t="s">
        <v>1604</v>
      </c>
      <c r="B522" s="373" t="s">
        <v>1605</v>
      </c>
      <c r="C522" s="374">
        <v>1.9050939558</v>
      </c>
      <c r="D522" s="73">
        <v>3792</v>
      </c>
      <c r="E522" s="375">
        <v>4.3600000000000003</v>
      </c>
      <c r="F522" s="376">
        <v>9307.1230508999997</v>
      </c>
      <c r="G522" s="338">
        <v>7018.7113743999998</v>
      </c>
      <c r="H522" s="377">
        <v>2288.4116764999999</v>
      </c>
      <c r="I522" s="376">
        <v>1247.7439767000001</v>
      </c>
      <c r="J522" s="377">
        <v>61.651998139</v>
      </c>
      <c r="K522" s="376">
        <v>1938.7454723999999</v>
      </c>
      <c r="L522" s="377">
        <v>139.56659697000001</v>
      </c>
      <c r="M522" s="338">
        <v>743.10138129999996</v>
      </c>
      <c r="N522" s="376">
        <v>294.22511741</v>
      </c>
      <c r="O522" s="377">
        <v>45.346875013999998</v>
      </c>
      <c r="P522" s="376">
        <v>749.62261977000003</v>
      </c>
      <c r="Q522" s="377">
        <v>135.46637902000001</v>
      </c>
      <c r="R522" s="376">
        <v>345.82400189999998</v>
      </c>
      <c r="S522" s="377">
        <v>83.432366740999996</v>
      </c>
      <c r="T522" s="376">
        <v>550.03693582000005</v>
      </c>
      <c r="U522" s="377">
        <v>36.749262023999997</v>
      </c>
      <c r="V522" s="376">
        <v>505.4314885</v>
      </c>
      <c r="W522" s="377">
        <v>112.4628628</v>
      </c>
      <c r="X522" s="376">
        <v>52.082783151999998</v>
      </c>
      <c r="Y522" s="377">
        <v>11.516396667</v>
      </c>
      <c r="Z522" s="376">
        <v>11.356377134000001</v>
      </c>
      <c r="AA522" s="377">
        <v>5.1603194865999997</v>
      </c>
      <c r="AB522" s="376">
        <v>274.50712557999998</v>
      </c>
      <c r="AC522" s="377">
        <v>468.59102555999999</v>
      </c>
      <c r="AD522" s="376">
        <v>20.364572514999999</v>
      </c>
      <c r="AE522" s="377">
        <v>3.3701173444000001</v>
      </c>
      <c r="AF522" s="338">
        <v>4.8687617297000001</v>
      </c>
      <c r="AG522" s="378">
        <v>747.21242718999997</v>
      </c>
      <c r="AH522" s="338">
        <v>327.24759512000003</v>
      </c>
      <c r="AI522" s="378">
        <v>357.68534949999997</v>
      </c>
      <c r="AJ522" s="338">
        <v>21.765443303000001</v>
      </c>
      <c r="AK522" s="379">
        <v>11.987422068000001</v>
      </c>
      <c r="AL522" s="472">
        <v>185</v>
      </c>
    </row>
    <row r="523" spans="1:38" x14ac:dyDescent="0.2">
      <c r="A523" s="380" t="s">
        <v>1606</v>
      </c>
      <c r="B523" s="373" t="s">
        <v>1607</v>
      </c>
      <c r="C523" s="374">
        <v>0.51696425680000002</v>
      </c>
      <c r="D523" s="73">
        <v>5289</v>
      </c>
      <c r="E523" s="375">
        <v>1.6</v>
      </c>
      <c r="F523" s="376">
        <v>2525.5709496999998</v>
      </c>
      <c r="G523" s="338">
        <v>1926.6770217000001</v>
      </c>
      <c r="H523" s="377">
        <v>598.89392797000005</v>
      </c>
      <c r="I523" s="376">
        <v>449.69349294</v>
      </c>
      <c r="J523" s="377">
        <v>17.993572608000001</v>
      </c>
      <c r="K523" s="376">
        <v>501.30387242</v>
      </c>
      <c r="L523" s="377">
        <v>38.502585457000002</v>
      </c>
      <c r="M523" s="338">
        <v>228.55662262000001</v>
      </c>
      <c r="N523" s="376">
        <v>141.79012448</v>
      </c>
      <c r="O523" s="377">
        <v>21.297921018</v>
      </c>
      <c r="P523" s="376">
        <v>165.0805924</v>
      </c>
      <c r="Q523" s="377">
        <v>25.433297546999999</v>
      </c>
      <c r="R523" s="376">
        <v>73.070598102999995</v>
      </c>
      <c r="S523" s="377">
        <v>17.783626781999999</v>
      </c>
      <c r="T523" s="376">
        <v>95.790956125999998</v>
      </c>
      <c r="U523" s="377">
        <v>9.2420657844999994</v>
      </c>
      <c r="V523" s="376">
        <v>65.128725825000004</v>
      </c>
      <c r="W523" s="377">
        <v>15.003434867999999</v>
      </c>
      <c r="X523" s="376">
        <v>47.325832372999997</v>
      </c>
      <c r="Y523" s="377">
        <v>10.824128751</v>
      </c>
      <c r="Z523" s="376">
        <v>13.896006574999999</v>
      </c>
      <c r="AA523" s="377">
        <v>4.3703694588999999</v>
      </c>
      <c r="AB523" s="376">
        <v>75.885561856999999</v>
      </c>
      <c r="AC523" s="377">
        <v>133.57817284999999</v>
      </c>
      <c r="AD523" s="376">
        <v>3.8772093943999999</v>
      </c>
      <c r="AE523" s="377">
        <v>1.0578816512</v>
      </c>
      <c r="AF523" s="338">
        <v>3.4882963719000002</v>
      </c>
      <c r="AG523" s="378">
        <v>200.87404906</v>
      </c>
      <c r="AH523" s="338">
        <v>70.753599522000002</v>
      </c>
      <c r="AI523" s="378">
        <v>83.588976869000007</v>
      </c>
      <c r="AJ523" s="338">
        <v>7.5806154268999997</v>
      </c>
      <c r="AK523" s="379">
        <v>2.7987605705999998</v>
      </c>
      <c r="AL523" s="472">
        <v>206</v>
      </c>
    </row>
    <row r="524" spans="1:38" x14ac:dyDescent="0.2">
      <c r="A524" s="380" t="s">
        <v>1608</v>
      </c>
      <c r="B524" s="373" t="s">
        <v>1609</v>
      </c>
      <c r="C524" s="374">
        <v>4.2426443664000004</v>
      </c>
      <c r="D524" s="73">
        <v>267</v>
      </c>
      <c r="E524" s="375">
        <v>8.77</v>
      </c>
      <c r="F524" s="376">
        <v>20726.963653999999</v>
      </c>
      <c r="G524" s="338">
        <v>15896.337697999999</v>
      </c>
      <c r="H524" s="377">
        <v>4830.6259559999999</v>
      </c>
      <c r="I524" s="376">
        <v>2319.7431025999999</v>
      </c>
      <c r="J524" s="377">
        <v>106.27706585999999</v>
      </c>
      <c r="K524" s="376">
        <v>3754.4364721000002</v>
      </c>
      <c r="L524" s="377">
        <v>246.11687746000001</v>
      </c>
      <c r="M524" s="338">
        <v>1489.1560494</v>
      </c>
      <c r="N524" s="376">
        <v>820.48588149</v>
      </c>
      <c r="O524" s="377">
        <v>97.241288190999995</v>
      </c>
      <c r="P524" s="376">
        <v>462.07707527000002</v>
      </c>
      <c r="Q524" s="377">
        <v>73.140922928999998</v>
      </c>
      <c r="R524" s="376">
        <v>485.23892357</v>
      </c>
      <c r="S524" s="377">
        <v>187.74350086000001</v>
      </c>
      <c r="T524" s="376">
        <v>986.68942005999997</v>
      </c>
      <c r="U524" s="377">
        <v>71.234918225000001</v>
      </c>
      <c r="V524" s="376">
        <v>1026.5468312999999</v>
      </c>
      <c r="W524" s="377">
        <v>196.19683850999999</v>
      </c>
      <c r="X524" s="376">
        <v>2615.3708093</v>
      </c>
      <c r="Y524" s="377">
        <v>545.36000715</v>
      </c>
      <c r="Z524" s="376">
        <v>10.060346442</v>
      </c>
      <c r="AA524" s="377">
        <v>3.2994932584000001</v>
      </c>
      <c r="AB524" s="376">
        <v>744.58155648000002</v>
      </c>
      <c r="AC524" s="377">
        <v>861.00999205000005</v>
      </c>
      <c r="AD524" s="376">
        <v>35.176410613999998</v>
      </c>
      <c r="AE524" s="377">
        <v>5.6825998800999997</v>
      </c>
      <c r="AF524" s="338">
        <v>334.15016679000001</v>
      </c>
      <c r="AG524" s="378">
        <v>1631.8268373000001</v>
      </c>
      <c r="AH524" s="338">
        <v>829.01638112000001</v>
      </c>
      <c r="AI524" s="378">
        <v>652.71658906000005</v>
      </c>
      <c r="AJ524" s="338">
        <v>119.97229856</v>
      </c>
      <c r="AK524" s="379">
        <v>16.414998325999999</v>
      </c>
      <c r="AL524" s="472">
        <v>61</v>
      </c>
    </row>
    <row r="525" spans="1:38" x14ac:dyDescent="0.2">
      <c r="A525" s="380" t="s">
        <v>1610</v>
      </c>
      <c r="B525" s="373" t="s">
        <v>1611</v>
      </c>
      <c r="C525" s="374">
        <v>1.2512158368999999</v>
      </c>
      <c r="D525" s="73">
        <v>792</v>
      </c>
      <c r="E525" s="375">
        <v>1.49</v>
      </c>
      <c r="F525" s="376">
        <v>6112.6747695000004</v>
      </c>
      <c r="G525" s="338">
        <v>4771.1368501999996</v>
      </c>
      <c r="H525" s="377">
        <v>1341.5379192</v>
      </c>
      <c r="I525" s="376">
        <v>499.65743011000001</v>
      </c>
      <c r="J525" s="377">
        <v>17.763878756</v>
      </c>
      <c r="K525" s="376">
        <v>734.53312698000002</v>
      </c>
      <c r="L525" s="377">
        <v>49.305934995999998</v>
      </c>
      <c r="M525" s="338">
        <v>298.47221685</v>
      </c>
      <c r="N525" s="376">
        <v>89.473306527999995</v>
      </c>
      <c r="O525" s="377">
        <v>15.96920804</v>
      </c>
      <c r="P525" s="376">
        <v>191.48129939</v>
      </c>
      <c r="Q525" s="377">
        <v>23.698063285</v>
      </c>
      <c r="R525" s="376">
        <v>37.234065168999997</v>
      </c>
      <c r="S525" s="377">
        <v>23.258890989000001</v>
      </c>
      <c r="T525" s="376">
        <v>121.45477672</v>
      </c>
      <c r="U525" s="377">
        <v>10.638535788</v>
      </c>
      <c r="V525" s="376">
        <v>31.023035888999999</v>
      </c>
      <c r="W525" s="377">
        <v>9.1279435000000007</v>
      </c>
      <c r="X525" s="376">
        <v>2177.0111308999999</v>
      </c>
      <c r="Y525" s="377">
        <v>465.69277738</v>
      </c>
      <c r="Z525" s="376">
        <v>0.51341351010000003</v>
      </c>
      <c r="AA525" s="377">
        <v>4.5185479799999997E-2</v>
      </c>
      <c r="AB525" s="376">
        <v>131.08966527000001</v>
      </c>
      <c r="AC525" s="377">
        <v>181.98167024</v>
      </c>
      <c r="AD525" s="376">
        <v>4.2638965908999999</v>
      </c>
      <c r="AE525" s="377">
        <v>0.63617989900000005</v>
      </c>
      <c r="AF525" s="338">
        <v>160.01963996999999</v>
      </c>
      <c r="AG525" s="378">
        <v>455.10171408000002</v>
      </c>
      <c r="AH525" s="338">
        <v>164.03348355</v>
      </c>
      <c r="AI525" s="378">
        <v>211.50893359</v>
      </c>
      <c r="AJ525" s="338">
        <v>2.6961919217000001</v>
      </c>
      <c r="AK525" s="379">
        <v>4.9891740580999997</v>
      </c>
      <c r="AL525" s="472">
        <v>70</v>
      </c>
    </row>
    <row r="526" spans="1:38" x14ac:dyDescent="0.2">
      <c r="A526" s="380" t="s">
        <v>1612</v>
      </c>
      <c r="B526" s="373" t="s">
        <v>2243</v>
      </c>
      <c r="C526" s="374">
        <v>10.553555784</v>
      </c>
      <c r="D526" s="73">
        <v>598</v>
      </c>
      <c r="E526" s="375">
        <v>15.23</v>
      </c>
      <c r="F526" s="376">
        <v>51558.214229999998</v>
      </c>
      <c r="G526" s="338">
        <v>39736.696966000003</v>
      </c>
      <c r="H526" s="377">
        <v>11821.517265</v>
      </c>
      <c r="I526" s="376">
        <v>3872.5374692999999</v>
      </c>
      <c r="J526" s="377">
        <v>157.27307696</v>
      </c>
      <c r="K526" s="376">
        <v>6214.4254588000003</v>
      </c>
      <c r="L526" s="377">
        <v>386.58109753999997</v>
      </c>
      <c r="M526" s="338">
        <v>2184.9387040000001</v>
      </c>
      <c r="N526" s="376">
        <v>2249.3681658</v>
      </c>
      <c r="O526" s="377">
        <v>254.41657391999999</v>
      </c>
      <c r="P526" s="376">
        <v>1132.0713893</v>
      </c>
      <c r="Q526" s="377">
        <v>181.76474514</v>
      </c>
      <c r="R526" s="376">
        <v>835.50379783999995</v>
      </c>
      <c r="S526" s="377">
        <v>310.19031723000001</v>
      </c>
      <c r="T526" s="376">
        <v>980.84480193000002</v>
      </c>
      <c r="U526" s="377">
        <v>82.332178185999993</v>
      </c>
      <c r="V526" s="376">
        <v>5405.2318944999997</v>
      </c>
      <c r="W526" s="377">
        <v>1254.396839</v>
      </c>
      <c r="X526" s="376">
        <v>12178.167831000001</v>
      </c>
      <c r="Y526" s="377">
        <v>2611.2786071</v>
      </c>
      <c r="Z526" s="376">
        <v>21.813725753</v>
      </c>
      <c r="AA526" s="377">
        <v>3.4032005017000002</v>
      </c>
      <c r="AB526" s="376">
        <v>1021.8418127</v>
      </c>
      <c r="AC526" s="377">
        <v>1462.1025105000001</v>
      </c>
      <c r="AD526" s="376">
        <v>50.326338765999999</v>
      </c>
      <c r="AE526" s="377">
        <v>9.3282304481999994</v>
      </c>
      <c r="AF526" s="338">
        <v>1185.180717</v>
      </c>
      <c r="AG526" s="378">
        <v>3847.4175328000001</v>
      </c>
      <c r="AH526" s="338">
        <v>1757.7052722000001</v>
      </c>
      <c r="AI526" s="378">
        <v>1840.9782903</v>
      </c>
      <c r="AJ526" s="338">
        <v>32.252327100000002</v>
      </c>
      <c r="AK526" s="379">
        <v>34.541324564</v>
      </c>
      <c r="AL526" s="472">
        <v>72</v>
      </c>
    </row>
    <row r="527" spans="1:38" x14ac:dyDescent="0.2">
      <c r="A527" s="380" t="s">
        <v>1613</v>
      </c>
      <c r="B527" s="373" t="s">
        <v>2244</v>
      </c>
      <c r="C527" s="374">
        <v>5.2396096749999996</v>
      </c>
      <c r="D527" s="73">
        <v>933</v>
      </c>
      <c r="E527" s="375">
        <v>6.06</v>
      </c>
      <c r="F527" s="376">
        <v>25597.525957000002</v>
      </c>
      <c r="G527" s="338">
        <v>20053.889087</v>
      </c>
      <c r="H527" s="377">
        <v>5543.6368696999998</v>
      </c>
      <c r="I527" s="376">
        <v>1907.3098368000001</v>
      </c>
      <c r="J527" s="377">
        <v>70.498649079000003</v>
      </c>
      <c r="K527" s="376">
        <v>2616.9265556</v>
      </c>
      <c r="L527" s="377">
        <v>176.30786115000001</v>
      </c>
      <c r="M527" s="338">
        <v>995.74867657000004</v>
      </c>
      <c r="N527" s="376">
        <v>880.55458825999995</v>
      </c>
      <c r="O527" s="377">
        <v>121.47198978999999</v>
      </c>
      <c r="P527" s="376">
        <v>297.95479375999997</v>
      </c>
      <c r="Q527" s="377">
        <v>52.662666524999999</v>
      </c>
      <c r="R527" s="376">
        <v>240.76164783999999</v>
      </c>
      <c r="S527" s="377">
        <v>119.69078686</v>
      </c>
      <c r="T527" s="376">
        <v>261.87872317</v>
      </c>
      <c r="U527" s="377">
        <v>27.177532399</v>
      </c>
      <c r="V527" s="376">
        <v>1349.4072871999999</v>
      </c>
      <c r="W527" s="377">
        <v>325.56998479999999</v>
      </c>
      <c r="X527" s="376">
        <v>8892.4303034000004</v>
      </c>
      <c r="Y527" s="377">
        <v>1828.3328647999999</v>
      </c>
      <c r="Z527" s="376">
        <v>3.5849118971</v>
      </c>
      <c r="AA527" s="377">
        <v>0.78256784570000004</v>
      </c>
      <c r="AB527" s="376">
        <v>504.49888842000001</v>
      </c>
      <c r="AC527" s="377">
        <v>639.57439592000003</v>
      </c>
      <c r="AD527" s="376">
        <v>17.388169931</v>
      </c>
      <c r="AE527" s="377">
        <v>3.2709256033999998</v>
      </c>
      <c r="AF527" s="338">
        <v>881.67132823999998</v>
      </c>
      <c r="AG527" s="378">
        <v>1770.0564764999999</v>
      </c>
      <c r="AH527" s="338">
        <v>736.89209774000005</v>
      </c>
      <c r="AI527" s="378">
        <v>851.65291461000004</v>
      </c>
      <c r="AJ527" s="338">
        <v>6.8856005916000003</v>
      </c>
      <c r="AK527" s="379">
        <v>16.582931442</v>
      </c>
      <c r="AL527" s="472">
        <v>77</v>
      </c>
    </row>
    <row r="528" spans="1:38" x14ac:dyDescent="0.2">
      <c r="A528" s="380" t="s">
        <v>1614</v>
      </c>
      <c r="B528" s="373" t="s">
        <v>2245</v>
      </c>
      <c r="C528" s="374">
        <v>3.1699376401000001</v>
      </c>
      <c r="D528" s="73">
        <v>1366</v>
      </c>
      <c r="E528" s="375">
        <v>3.33</v>
      </c>
      <c r="F528" s="376">
        <v>15486.375142000001</v>
      </c>
      <c r="G528" s="338">
        <v>12138.273148</v>
      </c>
      <c r="H528" s="377">
        <v>3348.1019937000001</v>
      </c>
      <c r="I528" s="376">
        <v>1056.9840111000001</v>
      </c>
      <c r="J528" s="377">
        <v>39.675922032999999</v>
      </c>
      <c r="K528" s="376">
        <v>1394.8172781000001</v>
      </c>
      <c r="L528" s="377">
        <v>94.869396002000002</v>
      </c>
      <c r="M528" s="338">
        <v>539.11157506999996</v>
      </c>
      <c r="N528" s="376">
        <v>465.61079848999998</v>
      </c>
      <c r="O528" s="377">
        <v>72.514596879999999</v>
      </c>
      <c r="P528" s="376">
        <v>202.22270204</v>
      </c>
      <c r="Q528" s="377">
        <v>33.711358900999997</v>
      </c>
      <c r="R528" s="376">
        <v>97.170687440999998</v>
      </c>
      <c r="S528" s="377">
        <v>55.396811477</v>
      </c>
      <c r="T528" s="376">
        <v>111.15742203000001</v>
      </c>
      <c r="U528" s="377">
        <v>13.81451867</v>
      </c>
      <c r="V528" s="376">
        <v>343.06224546999999</v>
      </c>
      <c r="W528" s="377">
        <v>79.845216414000006</v>
      </c>
      <c r="X528" s="376">
        <v>6234.2654392000004</v>
      </c>
      <c r="Y528" s="377">
        <v>1288.4194560000001</v>
      </c>
      <c r="Z528" s="376">
        <v>0.71004787700000005</v>
      </c>
      <c r="AA528" s="377">
        <v>8.3886090799999993E-2</v>
      </c>
      <c r="AB528" s="376">
        <v>324.06094173999998</v>
      </c>
      <c r="AC528" s="377">
        <v>363.45256648999998</v>
      </c>
      <c r="AD528" s="376">
        <v>22.524500100000001</v>
      </c>
      <c r="AE528" s="377">
        <v>2.3313028755</v>
      </c>
      <c r="AF528" s="338">
        <v>632.18679089</v>
      </c>
      <c r="AG528" s="378">
        <v>1054.9623830999999</v>
      </c>
      <c r="AH528" s="338">
        <v>428.22460378</v>
      </c>
      <c r="AI528" s="378">
        <v>521.69064195999999</v>
      </c>
      <c r="AJ528" s="338">
        <v>4.1303875520000002</v>
      </c>
      <c r="AK528" s="379">
        <v>9.3676539861000006</v>
      </c>
      <c r="AL528" s="472">
        <v>90</v>
      </c>
    </row>
    <row r="529" spans="1:38" x14ac:dyDescent="0.2">
      <c r="A529" s="380" t="s">
        <v>1615</v>
      </c>
      <c r="B529" s="373" t="s">
        <v>2246</v>
      </c>
      <c r="C529" s="374">
        <v>6.0187299642000003</v>
      </c>
      <c r="D529" s="73">
        <v>1463</v>
      </c>
      <c r="E529" s="375">
        <v>11.73</v>
      </c>
      <c r="F529" s="376">
        <v>29403.830827000002</v>
      </c>
      <c r="G529" s="338">
        <v>22522.326259000001</v>
      </c>
      <c r="H529" s="377">
        <v>6881.5045682</v>
      </c>
      <c r="I529" s="376">
        <v>2835.1596267</v>
      </c>
      <c r="J529" s="377">
        <v>123.77496386999999</v>
      </c>
      <c r="K529" s="376">
        <v>4810.8505803999997</v>
      </c>
      <c r="L529" s="377">
        <v>304.38617418000001</v>
      </c>
      <c r="M529" s="338">
        <v>1763.5296731000001</v>
      </c>
      <c r="N529" s="376">
        <v>1048.9784681000001</v>
      </c>
      <c r="O529" s="377">
        <v>143.15159850000001</v>
      </c>
      <c r="P529" s="376">
        <v>1377.6901729000001</v>
      </c>
      <c r="Q529" s="377">
        <v>232.19024920000001</v>
      </c>
      <c r="R529" s="376">
        <v>525.40057017000004</v>
      </c>
      <c r="S529" s="377">
        <v>201.64541582000001</v>
      </c>
      <c r="T529" s="376">
        <v>923.33927086999995</v>
      </c>
      <c r="U529" s="377">
        <v>69.604674176000003</v>
      </c>
      <c r="V529" s="376">
        <v>2499.4544464000001</v>
      </c>
      <c r="W529" s="377">
        <v>550.79522215999998</v>
      </c>
      <c r="X529" s="376">
        <v>4186.0961722000002</v>
      </c>
      <c r="Y529" s="377">
        <v>906.55321835999996</v>
      </c>
      <c r="Z529" s="376">
        <v>25.134428160999999</v>
      </c>
      <c r="AA529" s="377">
        <v>6.8551522179999997</v>
      </c>
      <c r="AB529" s="376">
        <v>799.77607888</v>
      </c>
      <c r="AC529" s="377">
        <v>1117.4296334999999</v>
      </c>
      <c r="AD529" s="376">
        <v>48.720838045999997</v>
      </c>
      <c r="AE529" s="377">
        <v>7.7823347177000004</v>
      </c>
      <c r="AF529" s="338">
        <v>489.83350379000001</v>
      </c>
      <c r="AG529" s="378">
        <v>2302.3376798999998</v>
      </c>
      <c r="AH529" s="338">
        <v>1067.5116198999999</v>
      </c>
      <c r="AI529" s="378">
        <v>971.85982360000003</v>
      </c>
      <c r="AJ529" s="338">
        <v>39.191242447999997</v>
      </c>
      <c r="AK529" s="379">
        <v>24.797994843000001</v>
      </c>
      <c r="AL529" s="472">
        <v>96</v>
      </c>
    </row>
    <row r="530" spans="1:38" x14ac:dyDescent="0.2">
      <c r="A530" s="380" t="s">
        <v>1616</v>
      </c>
      <c r="B530" s="373" t="s">
        <v>2247</v>
      </c>
      <c r="C530" s="374">
        <v>2.2880062960999998</v>
      </c>
      <c r="D530" s="73">
        <v>3095</v>
      </c>
      <c r="E530" s="375">
        <v>3.4</v>
      </c>
      <c r="F530" s="376">
        <v>11177.798382999999</v>
      </c>
      <c r="G530" s="338">
        <v>8693.8590153000005</v>
      </c>
      <c r="H530" s="377">
        <v>2483.9393676999998</v>
      </c>
      <c r="I530" s="376">
        <v>1022.3359299</v>
      </c>
      <c r="J530" s="377">
        <v>38.460001435999999</v>
      </c>
      <c r="K530" s="376">
        <v>1479.8141682</v>
      </c>
      <c r="L530" s="377">
        <v>99.501024885999996</v>
      </c>
      <c r="M530" s="338">
        <v>539.52693678000003</v>
      </c>
      <c r="N530" s="376">
        <v>192.74325358999999</v>
      </c>
      <c r="O530" s="377">
        <v>32.045601396000002</v>
      </c>
      <c r="P530" s="376">
        <v>461.61274522999997</v>
      </c>
      <c r="Q530" s="377">
        <v>76.600218060000003</v>
      </c>
      <c r="R530" s="376">
        <v>69.545884588999996</v>
      </c>
      <c r="S530" s="377">
        <v>51.638074928999998</v>
      </c>
      <c r="T530" s="376">
        <v>164.61653787</v>
      </c>
      <c r="U530" s="377">
        <v>14.938585421000001</v>
      </c>
      <c r="V530" s="376">
        <v>186.12443598999999</v>
      </c>
      <c r="W530" s="377">
        <v>40.899919953999998</v>
      </c>
      <c r="X530" s="376">
        <v>3220.4340410999998</v>
      </c>
      <c r="Y530" s="377">
        <v>683.37523699999997</v>
      </c>
      <c r="Z530" s="376">
        <v>9.0744943283000001</v>
      </c>
      <c r="AA530" s="377">
        <v>3.2324508792</v>
      </c>
      <c r="AB530" s="376">
        <v>282.13096739000002</v>
      </c>
      <c r="AC530" s="377">
        <v>357.17613240999998</v>
      </c>
      <c r="AD530" s="376">
        <v>16.848047224999998</v>
      </c>
      <c r="AE530" s="377">
        <v>2.0271051716000001</v>
      </c>
      <c r="AF530" s="338">
        <v>565.22285735000003</v>
      </c>
      <c r="AG530" s="378">
        <v>799.64284034000002</v>
      </c>
      <c r="AH530" s="338">
        <v>352.21091639999997</v>
      </c>
      <c r="AI530" s="378">
        <v>395.74877186999998</v>
      </c>
      <c r="AJ530" s="338">
        <v>11.367874885000001</v>
      </c>
      <c r="AK530" s="379">
        <v>8.9033284681999998</v>
      </c>
      <c r="AL530" s="472">
        <v>104</v>
      </c>
    </row>
    <row r="531" spans="1:38" x14ac:dyDescent="0.2">
      <c r="A531" s="380" t="s">
        <v>1617</v>
      </c>
      <c r="B531" s="373" t="s">
        <v>2248</v>
      </c>
      <c r="C531" s="374">
        <v>1.2367704494</v>
      </c>
      <c r="D531" s="73">
        <v>9674</v>
      </c>
      <c r="E531" s="375">
        <v>1.36</v>
      </c>
      <c r="F531" s="376">
        <v>6042.1034474999997</v>
      </c>
      <c r="G531" s="338">
        <v>4779.3298255999998</v>
      </c>
      <c r="H531" s="377">
        <v>1262.7736219000001</v>
      </c>
      <c r="I531" s="376">
        <v>457.88794969000003</v>
      </c>
      <c r="J531" s="377">
        <v>13.710548836999999</v>
      </c>
      <c r="K531" s="376">
        <v>491.57072226999998</v>
      </c>
      <c r="L531" s="377">
        <v>36.174611439000003</v>
      </c>
      <c r="M531" s="338">
        <v>200.65240958999999</v>
      </c>
      <c r="N531" s="376">
        <v>47.111226127999998</v>
      </c>
      <c r="O531" s="377">
        <v>7.4081332732999998</v>
      </c>
      <c r="P531" s="376">
        <v>197.83297762000001</v>
      </c>
      <c r="Q531" s="377">
        <v>30.865108159999998</v>
      </c>
      <c r="R531" s="376">
        <v>14.604107781</v>
      </c>
      <c r="S531" s="377">
        <v>18.420981481999998</v>
      </c>
      <c r="T531" s="376">
        <v>42.094113684</v>
      </c>
      <c r="U531" s="377">
        <v>5.2175076040999997</v>
      </c>
      <c r="V531" s="376">
        <v>11.909507221</v>
      </c>
      <c r="W531" s="377">
        <v>2.6362356208</v>
      </c>
      <c r="X531" s="376">
        <v>2554.7572430999999</v>
      </c>
      <c r="Y531" s="377">
        <v>540.84984021000002</v>
      </c>
      <c r="Z531" s="376">
        <v>3.6450978357000001</v>
      </c>
      <c r="AA531" s="377">
        <v>1.4380173291</v>
      </c>
      <c r="AB531" s="376">
        <v>116.96904771</v>
      </c>
      <c r="AC531" s="377">
        <v>130.38054001</v>
      </c>
      <c r="AD531" s="376">
        <v>26.073998321000001</v>
      </c>
      <c r="AE531" s="377">
        <v>1.5796662814</v>
      </c>
      <c r="AF531" s="338">
        <v>297.13154427000001</v>
      </c>
      <c r="AG531" s="378">
        <v>432.25359337999998</v>
      </c>
      <c r="AH531" s="338">
        <v>149.90719283999999</v>
      </c>
      <c r="AI531" s="378">
        <v>200.02189458999999</v>
      </c>
      <c r="AJ531" s="338">
        <v>4.1064162980000001</v>
      </c>
      <c r="AK531" s="379">
        <v>4.8932148722999997</v>
      </c>
      <c r="AL531" s="472">
        <v>124</v>
      </c>
    </row>
    <row r="532" spans="1:38" x14ac:dyDescent="0.2">
      <c r="A532" s="380" t="s">
        <v>1618</v>
      </c>
      <c r="B532" s="373" t="s">
        <v>2249</v>
      </c>
      <c r="C532" s="374">
        <v>3.0190928141</v>
      </c>
      <c r="D532" s="73">
        <v>300</v>
      </c>
      <c r="E532" s="375">
        <v>6.97</v>
      </c>
      <c r="F532" s="376">
        <v>14749.439646999999</v>
      </c>
      <c r="G532" s="338">
        <v>11213.995305</v>
      </c>
      <c r="H532" s="377">
        <v>3535.4443421000001</v>
      </c>
      <c r="I532" s="376">
        <v>1888.9765571</v>
      </c>
      <c r="J532" s="377">
        <v>65.891796877000004</v>
      </c>
      <c r="K532" s="376">
        <v>2937.9845974999998</v>
      </c>
      <c r="L532" s="377">
        <v>220.56367605</v>
      </c>
      <c r="M532" s="338">
        <v>1006.5294788</v>
      </c>
      <c r="N532" s="376">
        <v>620.27972939999995</v>
      </c>
      <c r="O532" s="377">
        <v>51.135278847000002</v>
      </c>
      <c r="P532" s="376">
        <v>164.73312623999999</v>
      </c>
      <c r="Q532" s="377">
        <v>24.582964377</v>
      </c>
      <c r="R532" s="376">
        <v>161.71123202000001</v>
      </c>
      <c r="S532" s="377">
        <v>73.115669150000002</v>
      </c>
      <c r="T532" s="376">
        <v>331.99196812000002</v>
      </c>
      <c r="U532" s="377">
        <v>30.76249018</v>
      </c>
      <c r="V532" s="376">
        <v>291.90469474999998</v>
      </c>
      <c r="W532" s="377">
        <v>63.987782490000001</v>
      </c>
      <c r="X532" s="376">
        <v>2733.9051162999999</v>
      </c>
      <c r="Y532" s="377">
        <v>646.60527277000006</v>
      </c>
      <c r="Z532" s="376">
        <v>4.7964283332999997</v>
      </c>
      <c r="AA532" s="377">
        <v>1.4388190000000001</v>
      </c>
      <c r="AB532" s="376">
        <v>542.97734505999995</v>
      </c>
      <c r="AC532" s="377">
        <v>663.04247653000004</v>
      </c>
      <c r="AD532" s="376">
        <v>5.4980302566999999</v>
      </c>
      <c r="AE532" s="377">
        <v>0.95295682329999998</v>
      </c>
      <c r="AF532" s="338">
        <v>54.274782573000003</v>
      </c>
      <c r="AG532" s="378">
        <v>1104.9297314</v>
      </c>
      <c r="AH532" s="338">
        <v>555.53070485000001</v>
      </c>
      <c r="AI532" s="378">
        <v>434.80258780999998</v>
      </c>
      <c r="AJ532" s="338">
        <v>49.637203202999999</v>
      </c>
      <c r="AK532" s="379">
        <v>16.897150273000001</v>
      </c>
      <c r="AL532" s="472">
        <v>89</v>
      </c>
    </row>
    <row r="533" spans="1:38" x14ac:dyDescent="0.2">
      <c r="A533" s="380" t="s">
        <v>1619</v>
      </c>
      <c r="B533" s="373" t="s">
        <v>2250</v>
      </c>
      <c r="C533" s="374">
        <v>1.4366795874</v>
      </c>
      <c r="D533" s="73">
        <v>1578</v>
      </c>
      <c r="E533" s="375">
        <v>2.25</v>
      </c>
      <c r="F533" s="376">
        <v>7018.7371408999998</v>
      </c>
      <c r="G533" s="338">
        <v>5411.1297868000001</v>
      </c>
      <c r="H533" s="377">
        <v>1607.607354</v>
      </c>
      <c r="I533" s="376">
        <v>873.37690043999999</v>
      </c>
      <c r="J533" s="377">
        <v>26.616818197000001</v>
      </c>
      <c r="K533" s="376">
        <v>959.90668719999996</v>
      </c>
      <c r="L533" s="377">
        <v>71.431940373000003</v>
      </c>
      <c r="M533" s="338">
        <v>397.00140345</v>
      </c>
      <c r="N533" s="376">
        <v>162.917485</v>
      </c>
      <c r="O533" s="377">
        <v>20.791658766000001</v>
      </c>
      <c r="P533" s="376">
        <v>23.976657369000002</v>
      </c>
      <c r="Q533" s="377">
        <v>4.6852772965999998</v>
      </c>
      <c r="R533" s="376">
        <v>23.474977658</v>
      </c>
      <c r="S533" s="377">
        <v>17.556254969000001</v>
      </c>
      <c r="T533" s="376">
        <v>72.970884889999994</v>
      </c>
      <c r="U533" s="377">
        <v>8.5061377204999999</v>
      </c>
      <c r="V533" s="376">
        <v>16.532869960999999</v>
      </c>
      <c r="W533" s="377">
        <v>4.4998757977999997</v>
      </c>
      <c r="X533" s="376">
        <v>2263.5340200000001</v>
      </c>
      <c r="Y533" s="377">
        <v>504.58908251000003</v>
      </c>
      <c r="Z533" s="376">
        <v>1.2235046704999999</v>
      </c>
      <c r="AA533" s="377">
        <v>0.2335305456</v>
      </c>
      <c r="AB533" s="376">
        <v>292.06787128000002</v>
      </c>
      <c r="AC533" s="377">
        <v>246.37407573999999</v>
      </c>
      <c r="AD533" s="376">
        <v>10.103734285</v>
      </c>
      <c r="AE533" s="377">
        <v>0.69643684660000005</v>
      </c>
      <c r="AF533" s="338">
        <v>43.857423652999998</v>
      </c>
      <c r="AG533" s="378">
        <v>582.94438787000001</v>
      </c>
      <c r="AH533" s="338">
        <v>182.27027763999999</v>
      </c>
      <c r="AI533" s="378">
        <v>191.74051238000001</v>
      </c>
      <c r="AJ533" s="338">
        <v>8.1570235082</v>
      </c>
      <c r="AK533" s="379">
        <v>6.6994308473000004</v>
      </c>
      <c r="AL533" s="472">
        <v>121</v>
      </c>
    </row>
    <row r="534" spans="1:38" x14ac:dyDescent="0.2">
      <c r="A534" s="380" t="s">
        <v>1620</v>
      </c>
      <c r="B534" s="373" t="s">
        <v>2251</v>
      </c>
      <c r="C534" s="374">
        <v>5.5393958547000004</v>
      </c>
      <c r="D534" s="73">
        <v>272</v>
      </c>
      <c r="E534" s="375">
        <v>11.23</v>
      </c>
      <c r="F534" s="376">
        <v>27062.097745999999</v>
      </c>
      <c r="G534" s="338">
        <v>20276.393895000001</v>
      </c>
      <c r="H534" s="377">
        <v>6785.7038511999999</v>
      </c>
      <c r="I534" s="376">
        <v>2910.3969778999999</v>
      </c>
      <c r="J534" s="377">
        <v>143.52293462</v>
      </c>
      <c r="K534" s="376">
        <v>4592.2460644000003</v>
      </c>
      <c r="L534" s="377">
        <v>350.25820985000001</v>
      </c>
      <c r="M534" s="338">
        <v>1640.6526558</v>
      </c>
      <c r="N534" s="376">
        <v>1103.0377510999999</v>
      </c>
      <c r="O534" s="377">
        <v>124.53363465</v>
      </c>
      <c r="P534" s="376">
        <v>619.27466394999999</v>
      </c>
      <c r="Q534" s="377">
        <v>100.80567664</v>
      </c>
      <c r="R534" s="376">
        <v>568.43549096000004</v>
      </c>
      <c r="S534" s="377">
        <v>221.58040939</v>
      </c>
      <c r="T534" s="376">
        <v>541.91851359999998</v>
      </c>
      <c r="U534" s="377">
        <v>61.709550929999999</v>
      </c>
      <c r="V534" s="376">
        <v>1377.5878247999999</v>
      </c>
      <c r="W534" s="377">
        <v>380.90047074</v>
      </c>
      <c r="X534" s="376">
        <v>4977.6025068999998</v>
      </c>
      <c r="Y534" s="377">
        <v>1080.4300354</v>
      </c>
      <c r="Z534" s="376">
        <v>20.183841911999998</v>
      </c>
      <c r="AA534" s="377">
        <v>6.3617650735</v>
      </c>
      <c r="AB534" s="376">
        <v>638.57903017000001</v>
      </c>
      <c r="AC534" s="377">
        <v>1182.8144070000001</v>
      </c>
      <c r="AD534" s="376">
        <v>63.844635353000001</v>
      </c>
      <c r="AE534" s="377">
        <v>17.972081621000001</v>
      </c>
      <c r="AF534" s="338">
        <v>323.47567314000003</v>
      </c>
      <c r="AG534" s="378">
        <v>2110.6309833999999</v>
      </c>
      <c r="AH534" s="338">
        <v>972.71558665999999</v>
      </c>
      <c r="AI534" s="378">
        <v>887.92030603000001</v>
      </c>
      <c r="AJ534" s="338">
        <v>22.456305499999999</v>
      </c>
      <c r="AK534" s="379">
        <v>20.249758489000001</v>
      </c>
      <c r="AL534" s="472">
        <v>92</v>
      </c>
    </row>
    <row r="535" spans="1:38" x14ac:dyDescent="0.2">
      <c r="A535" s="380" t="s">
        <v>1621</v>
      </c>
      <c r="B535" s="373" t="s">
        <v>2252</v>
      </c>
      <c r="C535" s="374">
        <v>2.2476889454000002</v>
      </c>
      <c r="D535" s="73">
        <v>514</v>
      </c>
      <c r="E535" s="375">
        <v>4.32</v>
      </c>
      <c r="F535" s="376">
        <v>10980.832484</v>
      </c>
      <c r="G535" s="338">
        <v>8315.3616741000005</v>
      </c>
      <c r="H535" s="377">
        <v>2665.4708099999998</v>
      </c>
      <c r="I535" s="376">
        <v>1182.4952596999999</v>
      </c>
      <c r="J535" s="377">
        <v>54.084413036999997</v>
      </c>
      <c r="K535" s="376">
        <v>1856.8272281</v>
      </c>
      <c r="L535" s="377">
        <v>136.04066205000001</v>
      </c>
      <c r="M535" s="338">
        <v>658.07346696000002</v>
      </c>
      <c r="N535" s="376">
        <v>364.16541588000001</v>
      </c>
      <c r="O535" s="377">
        <v>47.301706412000001</v>
      </c>
      <c r="P535" s="376">
        <v>151.49461210999999</v>
      </c>
      <c r="Q535" s="377">
        <v>23.814955469000001</v>
      </c>
      <c r="R535" s="376">
        <v>115.01296438</v>
      </c>
      <c r="S535" s="377">
        <v>51.039340295999999</v>
      </c>
      <c r="T535" s="376">
        <v>178.20121624999999</v>
      </c>
      <c r="U535" s="377">
        <v>17.114744335000001</v>
      </c>
      <c r="V535" s="376">
        <v>113.59402006000001</v>
      </c>
      <c r="W535" s="377">
        <v>26.247152302</v>
      </c>
      <c r="X535" s="376">
        <v>2736.3252179999999</v>
      </c>
      <c r="Y535" s="377">
        <v>620.20043712999995</v>
      </c>
      <c r="Z535" s="376">
        <v>16.293141439999999</v>
      </c>
      <c r="AA535" s="377">
        <v>7.2573789883000002</v>
      </c>
      <c r="AB535" s="376">
        <v>270.35801255000001</v>
      </c>
      <c r="AC535" s="377">
        <v>458.92245979</v>
      </c>
      <c r="AD535" s="376">
        <v>11.757737713999999</v>
      </c>
      <c r="AE535" s="377">
        <v>2.9056760428000001</v>
      </c>
      <c r="AF535" s="338">
        <v>235.30152321</v>
      </c>
      <c r="AG535" s="378">
        <v>857.61740696000004</v>
      </c>
      <c r="AH535" s="338">
        <v>372.88650355999999</v>
      </c>
      <c r="AI535" s="378">
        <v>374.64247805000002</v>
      </c>
      <c r="AJ535" s="338">
        <v>31.404540737000001</v>
      </c>
      <c r="AK535" s="379">
        <v>9.4528127335000001</v>
      </c>
      <c r="AL535" s="472">
        <v>122</v>
      </c>
    </row>
    <row r="536" spans="1:38" x14ac:dyDescent="0.2">
      <c r="A536" s="380" t="s">
        <v>1622</v>
      </c>
      <c r="B536" s="373" t="s">
        <v>2253</v>
      </c>
      <c r="C536" s="374">
        <v>1.1311943723</v>
      </c>
      <c r="D536" s="73">
        <v>1324</v>
      </c>
      <c r="E536" s="375">
        <v>1.89</v>
      </c>
      <c r="F536" s="376">
        <v>5526.3233532000004</v>
      </c>
      <c r="G536" s="338">
        <v>4240.8368135000001</v>
      </c>
      <c r="H536" s="377">
        <v>1285.4865397000001</v>
      </c>
      <c r="I536" s="376">
        <v>581.36895855</v>
      </c>
      <c r="J536" s="377">
        <v>21.167588674000001</v>
      </c>
      <c r="K536" s="376">
        <v>765.30647083999997</v>
      </c>
      <c r="L536" s="377">
        <v>57.408661146999997</v>
      </c>
      <c r="M536" s="338">
        <v>319.51629417999999</v>
      </c>
      <c r="N536" s="376">
        <v>92.341360834</v>
      </c>
      <c r="O536" s="377">
        <v>11.646866162</v>
      </c>
      <c r="P536" s="376">
        <v>36.927936387000003</v>
      </c>
      <c r="Q536" s="377">
        <v>5.9404158980000004</v>
      </c>
      <c r="R536" s="376">
        <v>26.184061551999999</v>
      </c>
      <c r="S536" s="377">
        <v>19.702885382000002</v>
      </c>
      <c r="T536" s="376">
        <v>75.467186794</v>
      </c>
      <c r="U536" s="377">
        <v>8.4619693609999995</v>
      </c>
      <c r="V536" s="376">
        <v>17.559579887999998</v>
      </c>
      <c r="W536" s="377">
        <v>2.9026152612999998</v>
      </c>
      <c r="X536" s="376">
        <v>1804.1294562999999</v>
      </c>
      <c r="Y536" s="377">
        <v>403.97168926000001</v>
      </c>
      <c r="Z536" s="376">
        <v>8.1055805135999996</v>
      </c>
      <c r="AA536" s="377">
        <v>3.0135527945999998</v>
      </c>
      <c r="AB536" s="376">
        <v>126.91112905</v>
      </c>
      <c r="AC536" s="377">
        <v>193.98964104999999</v>
      </c>
      <c r="AD536" s="376">
        <v>6.8126653103999999</v>
      </c>
      <c r="AE536" s="377">
        <v>0.72056945169999997</v>
      </c>
      <c r="AF536" s="338">
        <v>175.92918782000001</v>
      </c>
      <c r="AG536" s="378">
        <v>432.35771210000001</v>
      </c>
      <c r="AH536" s="338">
        <v>149.62685454999999</v>
      </c>
      <c r="AI536" s="378">
        <v>167.7627464</v>
      </c>
      <c r="AJ536" s="338">
        <v>6.3624583210000001</v>
      </c>
      <c r="AK536" s="379">
        <v>4.7272593104</v>
      </c>
      <c r="AL536" s="472">
        <v>142</v>
      </c>
    </row>
    <row r="537" spans="1:38" x14ac:dyDescent="0.2">
      <c r="A537" s="380" t="s">
        <v>1623</v>
      </c>
      <c r="B537" s="373" t="s">
        <v>2254</v>
      </c>
      <c r="C537" s="374">
        <v>2.6518413169000001</v>
      </c>
      <c r="D537" s="73">
        <v>1488</v>
      </c>
      <c r="E537" s="375">
        <v>5.05</v>
      </c>
      <c r="F537" s="376">
        <v>12955.273609</v>
      </c>
      <c r="G537" s="338">
        <v>9863.9506325000002</v>
      </c>
      <c r="H537" s="377">
        <v>3091.3229763999998</v>
      </c>
      <c r="I537" s="376">
        <v>1352.9995017000001</v>
      </c>
      <c r="J537" s="377">
        <v>53.956127027999997</v>
      </c>
      <c r="K537" s="376">
        <v>2107.5099205000001</v>
      </c>
      <c r="L537" s="377">
        <v>138.47877306000001</v>
      </c>
      <c r="M537" s="338">
        <v>818.27224125999999</v>
      </c>
      <c r="N537" s="376">
        <v>455.83412251999999</v>
      </c>
      <c r="O537" s="377">
        <v>61.433695939000003</v>
      </c>
      <c r="P537" s="376">
        <v>343.33681560000002</v>
      </c>
      <c r="Q537" s="377">
        <v>58.284675163999999</v>
      </c>
      <c r="R537" s="376">
        <v>165.77052501</v>
      </c>
      <c r="S537" s="377">
        <v>70.091127790000002</v>
      </c>
      <c r="T537" s="376">
        <v>215.94131673000001</v>
      </c>
      <c r="U537" s="377">
        <v>20.913771181000001</v>
      </c>
      <c r="V537" s="376">
        <v>396.0794381</v>
      </c>
      <c r="W537" s="377">
        <v>92.742291270999999</v>
      </c>
      <c r="X537" s="376">
        <v>2973.4361377999999</v>
      </c>
      <c r="Y537" s="377">
        <v>660.15191390999996</v>
      </c>
      <c r="Z537" s="376">
        <v>20.172672865999999</v>
      </c>
      <c r="AA537" s="377">
        <v>8.2922660497000003</v>
      </c>
      <c r="AB537" s="376">
        <v>371.69007865999998</v>
      </c>
      <c r="AC537" s="377">
        <v>518.07559776000005</v>
      </c>
      <c r="AD537" s="376">
        <v>30.989228785000002</v>
      </c>
      <c r="AE537" s="377">
        <v>6.4009947808999996</v>
      </c>
      <c r="AF537" s="338">
        <v>145.95704873</v>
      </c>
      <c r="AG537" s="378">
        <v>976.91984320999995</v>
      </c>
      <c r="AH537" s="338">
        <v>384.75068671000002</v>
      </c>
      <c r="AI537" s="378">
        <v>467.43921949999998</v>
      </c>
      <c r="AJ537" s="338">
        <v>26.423087893999998</v>
      </c>
      <c r="AK537" s="379">
        <v>12.930489395</v>
      </c>
      <c r="AL537" s="472">
        <v>111</v>
      </c>
    </row>
    <row r="538" spans="1:38" x14ac:dyDescent="0.2">
      <c r="A538" s="380" t="s">
        <v>1624</v>
      </c>
      <c r="B538" s="373" t="s">
        <v>2255</v>
      </c>
      <c r="C538" s="374">
        <v>0.92497568929999996</v>
      </c>
      <c r="D538" s="73">
        <v>12452</v>
      </c>
      <c r="E538" s="375">
        <v>1.29</v>
      </c>
      <c r="F538" s="376">
        <v>4518.8650841999997</v>
      </c>
      <c r="G538" s="338">
        <v>3497.5345775000001</v>
      </c>
      <c r="H538" s="377">
        <v>1021.3305067</v>
      </c>
      <c r="I538" s="376">
        <v>424.72284618999998</v>
      </c>
      <c r="J538" s="377">
        <v>13.238056056</v>
      </c>
      <c r="K538" s="376">
        <v>420.66952033000001</v>
      </c>
      <c r="L538" s="377">
        <v>31.870653278999999</v>
      </c>
      <c r="M538" s="338">
        <v>201.60759092999999</v>
      </c>
      <c r="N538" s="376">
        <v>124.10979971</v>
      </c>
      <c r="O538" s="377">
        <v>19.384728493000001</v>
      </c>
      <c r="P538" s="376">
        <v>76.369991349000003</v>
      </c>
      <c r="Q538" s="377">
        <v>11.904713233000001</v>
      </c>
      <c r="R538" s="376">
        <v>15.347216142000001</v>
      </c>
      <c r="S538" s="377">
        <v>11.609481196000001</v>
      </c>
      <c r="T538" s="376">
        <v>46.342395369000002</v>
      </c>
      <c r="U538" s="377">
        <v>5.5615015720000001</v>
      </c>
      <c r="V538" s="376">
        <v>4.9089859169999999</v>
      </c>
      <c r="W538" s="377">
        <v>1.3130850062999999</v>
      </c>
      <c r="X538" s="376">
        <v>1784.0537609999999</v>
      </c>
      <c r="Y538" s="377">
        <v>403.93496375000001</v>
      </c>
      <c r="Z538" s="376">
        <v>1.9948373589999999</v>
      </c>
      <c r="AA538" s="377">
        <v>0.79128604589999996</v>
      </c>
      <c r="AB538" s="376">
        <v>92.297275854999995</v>
      </c>
      <c r="AC538" s="377">
        <v>123.42841109</v>
      </c>
      <c r="AD538" s="376">
        <v>12.550275456</v>
      </c>
      <c r="AE538" s="377">
        <v>1.5257100541999999</v>
      </c>
      <c r="AF538" s="338">
        <v>78.500774120000003</v>
      </c>
      <c r="AG538" s="378">
        <v>338.80368227000002</v>
      </c>
      <c r="AH538" s="338">
        <v>114.94583376</v>
      </c>
      <c r="AI538" s="378">
        <v>150.05604174000001</v>
      </c>
      <c r="AJ538" s="338">
        <v>2.8114914458000002</v>
      </c>
      <c r="AK538" s="379">
        <v>4.2101755025000003</v>
      </c>
      <c r="AL538" s="472">
        <v>164</v>
      </c>
    </row>
    <row r="539" spans="1:38" x14ac:dyDescent="0.2">
      <c r="A539" s="380" t="s">
        <v>2256</v>
      </c>
      <c r="B539" s="373" t="s">
        <v>2257</v>
      </c>
      <c r="C539" s="374">
        <v>1.1896869726999999</v>
      </c>
      <c r="D539" s="73">
        <v>1220</v>
      </c>
      <c r="E539" s="375">
        <v>1.57</v>
      </c>
      <c r="F539" s="376">
        <v>5812.0823977</v>
      </c>
      <c r="G539" s="338">
        <v>4448.4773644999996</v>
      </c>
      <c r="H539" s="377">
        <v>1363.6050332</v>
      </c>
      <c r="I539" s="376">
        <v>488.95864755999997</v>
      </c>
      <c r="J539" s="377">
        <v>20.194876907000001</v>
      </c>
      <c r="K539" s="376">
        <v>564.34562358999995</v>
      </c>
      <c r="L539" s="377">
        <v>50.241537917999999</v>
      </c>
      <c r="M539" s="338">
        <v>255.26703667000001</v>
      </c>
      <c r="N539" s="376">
        <v>43.176426253000002</v>
      </c>
      <c r="O539" s="377">
        <v>8.5648228320000008</v>
      </c>
      <c r="P539" s="376">
        <v>23.608714324000001</v>
      </c>
      <c r="Q539" s="377">
        <v>3.4215298443000002</v>
      </c>
      <c r="R539" s="376">
        <v>24.604283823999999</v>
      </c>
      <c r="S539" s="377">
        <v>19.750139436000001</v>
      </c>
      <c r="T539" s="376">
        <v>42.049098643000001</v>
      </c>
      <c r="U539" s="377">
        <v>6.3519062827999999</v>
      </c>
      <c r="V539" s="376">
        <v>21.557861045999999</v>
      </c>
      <c r="W539" s="377">
        <v>8.1217742762</v>
      </c>
      <c r="X539" s="376">
        <v>2512.0038982999999</v>
      </c>
      <c r="Y539" s="377">
        <v>553.38754755000002</v>
      </c>
      <c r="Z539" s="376">
        <v>2.0395299179999999</v>
      </c>
      <c r="AA539" s="377">
        <v>0.86326270490000001</v>
      </c>
      <c r="AB539" s="376">
        <v>128.17155263000001</v>
      </c>
      <c r="AC539" s="377">
        <v>161.22265148</v>
      </c>
      <c r="AD539" s="376">
        <v>19.789483107999999</v>
      </c>
      <c r="AE539" s="377">
        <v>1.1323856525</v>
      </c>
      <c r="AF539" s="338">
        <v>38.928910057000003</v>
      </c>
      <c r="AG539" s="378">
        <v>454.02362077999999</v>
      </c>
      <c r="AH539" s="338">
        <v>175.12123541</v>
      </c>
      <c r="AI539" s="378">
        <v>179.19703293000001</v>
      </c>
      <c r="AJ539" s="338">
        <v>1.1608118189000001</v>
      </c>
      <c r="AK539" s="379">
        <v>4.8261960098000003</v>
      </c>
      <c r="AL539" s="472">
        <v>137</v>
      </c>
    </row>
    <row r="540" spans="1:38" x14ac:dyDescent="0.2">
      <c r="A540" s="380" t="s">
        <v>1625</v>
      </c>
      <c r="B540" s="373" t="s">
        <v>2258</v>
      </c>
      <c r="C540" s="374">
        <v>8.5497521765000002</v>
      </c>
      <c r="D540" s="73">
        <v>489</v>
      </c>
      <c r="E540" s="375">
        <v>17.84</v>
      </c>
      <c r="F540" s="376">
        <v>41768.856239000001</v>
      </c>
      <c r="G540" s="338">
        <v>32031.282050000002</v>
      </c>
      <c r="H540" s="377">
        <v>9737.5741890000008</v>
      </c>
      <c r="I540" s="376">
        <v>3777.2770908000002</v>
      </c>
      <c r="J540" s="377">
        <v>171.44713189000001</v>
      </c>
      <c r="K540" s="376">
        <v>7951.3688843</v>
      </c>
      <c r="L540" s="377">
        <v>482.02294826999997</v>
      </c>
      <c r="M540" s="338">
        <v>2717.0992102999999</v>
      </c>
      <c r="N540" s="376">
        <v>1898.1381469</v>
      </c>
      <c r="O540" s="377">
        <v>269.77297420000002</v>
      </c>
      <c r="P540" s="376">
        <v>1291.9251307</v>
      </c>
      <c r="Q540" s="377">
        <v>224.14160741000001</v>
      </c>
      <c r="R540" s="376">
        <v>1196.2125414</v>
      </c>
      <c r="S540" s="377">
        <v>366.22751691000002</v>
      </c>
      <c r="T540" s="376">
        <v>2359.318526</v>
      </c>
      <c r="U540" s="377">
        <v>115.55489124</v>
      </c>
      <c r="V540" s="376">
        <v>3659.5322525000001</v>
      </c>
      <c r="W540" s="377">
        <v>810.47071847999996</v>
      </c>
      <c r="X540" s="376">
        <v>3254.328567</v>
      </c>
      <c r="Y540" s="377">
        <v>733.85100549000003</v>
      </c>
      <c r="Z540" s="376">
        <v>32.760218858999998</v>
      </c>
      <c r="AA540" s="377">
        <v>8.5017784131000003</v>
      </c>
      <c r="AB540" s="376">
        <v>1802.9999737000001</v>
      </c>
      <c r="AC540" s="377">
        <v>1704.4109272000001</v>
      </c>
      <c r="AD540" s="376">
        <v>131.22088952999999</v>
      </c>
      <c r="AE540" s="377">
        <v>25.928363292</v>
      </c>
      <c r="AF540" s="338">
        <v>405.26252575000001</v>
      </c>
      <c r="AG540" s="378">
        <v>3197.9261996</v>
      </c>
      <c r="AH540" s="338">
        <v>1655.4566402999999</v>
      </c>
      <c r="AI540" s="378">
        <v>1440.7868486</v>
      </c>
      <c r="AJ540" s="338">
        <v>48.542260566000003</v>
      </c>
      <c r="AK540" s="379">
        <v>36.370469131</v>
      </c>
      <c r="AL540" s="472">
        <v>86</v>
      </c>
    </row>
    <row r="541" spans="1:38" x14ac:dyDescent="0.2">
      <c r="A541" s="380" t="s">
        <v>1626</v>
      </c>
      <c r="B541" s="373" t="s">
        <v>2259</v>
      </c>
      <c r="C541" s="374">
        <v>2.7729765218</v>
      </c>
      <c r="D541" s="73">
        <v>846</v>
      </c>
      <c r="E541" s="375">
        <v>5.03</v>
      </c>
      <c r="F541" s="376">
        <v>13547.066079</v>
      </c>
      <c r="G541" s="338">
        <v>10475.20883</v>
      </c>
      <c r="H541" s="377">
        <v>3071.8572488999998</v>
      </c>
      <c r="I541" s="376">
        <v>1276.7431635</v>
      </c>
      <c r="J541" s="377">
        <v>51.723791345000002</v>
      </c>
      <c r="K541" s="376">
        <v>2215.9199392</v>
      </c>
      <c r="L541" s="377">
        <v>147.65084737000001</v>
      </c>
      <c r="M541" s="338">
        <v>819.73350512000002</v>
      </c>
      <c r="N541" s="376">
        <v>375.91856186000001</v>
      </c>
      <c r="O541" s="377">
        <v>55.395391326000002</v>
      </c>
      <c r="P541" s="376">
        <v>420.20195507</v>
      </c>
      <c r="Q541" s="377">
        <v>74.744692221999998</v>
      </c>
      <c r="R541" s="376">
        <v>213.99508542999999</v>
      </c>
      <c r="S541" s="377">
        <v>80.118151611000002</v>
      </c>
      <c r="T541" s="376">
        <v>398.38566018</v>
      </c>
      <c r="U541" s="377">
        <v>31.684659363000002</v>
      </c>
      <c r="V541" s="376">
        <v>225.53813588</v>
      </c>
      <c r="W541" s="377">
        <v>55.048348531000002</v>
      </c>
      <c r="X541" s="376">
        <v>3134.4920677999999</v>
      </c>
      <c r="Y541" s="377">
        <v>657.74234546000002</v>
      </c>
      <c r="Z541" s="376">
        <v>7.2997081560000003</v>
      </c>
      <c r="AA541" s="377">
        <v>2.6119934988</v>
      </c>
      <c r="AB541" s="376">
        <v>416.69768698000001</v>
      </c>
      <c r="AC541" s="377">
        <v>496.56771929000001</v>
      </c>
      <c r="AD541" s="376">
        <v>21.699510837999998</v>
      </c>
      <c r="AE541" s="377">
        <v>3.6952149857999999</v>
      </c>
      <c r="AF541" s="338">
        <v>392.31867216000001</v>
      </c>
      <c r="AG541" s="378">
        <v>1054.1376754</v>
      </c>
      <c r="AH541" s="338">
        <v>427.00445007000002</v>
      </c>
      <c r="AI541" s="378">
        <v>455.85122093000001</v>
      </c>
      <c r="AJ541" s="338">
        <v>23.348572282999999</v>
      </c>
      <c r="AK541" s="379">
        <v>10.797353141</v>
      </c>
      <c r="AL541" s="472">
        <v>101</v>
      </c>
    </row>
    <row r="542" spans="1:38" x14ac:dyDescent="0.2">
      <c r="A542" s="380" t="s">
        <v>1627</v>
      </c>
      <c r="B542" s="373" t="s">
        <v>2260</v>
      </c>
      <c r="C542" s="374">
        <v>1.2645610106</v>
      </c>
      <c r="D542" s="73">
        <v>2750</v>
      </c>
      <c r="E542" s="375">
        <v>1.29</v>
      </c>
      <c r="F542" s="376">
        <v>6177.8711200999996</v>
      </c>
      <c r="G542" s="338">
        <v>4821.4955964999999</v>
      </c>
      <c r="H542" s="377">
        <v>1356.3755236</v>
      </c>
      <c r="I542" s="376">
        <v>453.71026505999998</v>
      </c>
      <c r="J542" s="377">
        <v>17.035102952999999</v>
      </c>
      <c r="K542" s="376">
        <v>458.18072919999997</v>
      </c>
      <c r="L542" s="377">
        <v>37.304716198000001</v>
      </c>
      <c r="M542" s="338">
        <v>236.18338718999999</v>
      </c>
      <c r="N542" s="376">
        <v>60.403415084000002</v>
      </c>
      <c r="O542" s="377">
        <v>11.748878005</v>
      </c>
      <c r="P542" s="376">
        <v>58.760355891000003</v>
      </c>
      <c r="Q542" s="377">
        <v>10.212579209999999</v>
      </c>
      <c r="R542" s="376">
        <v>31.952527783000001</v>
      </c>
      <c r="S542" s="377">
        <v>21.577445589</v>
      </c>
      <c r="T542" s="376">
        <v>95.342095215000001</v>
      </c>
      <c r="U542" s="377">
        <v>9.7360743541999994</v>
      </c>
      <c r="V542" s="376">
        <v>9.2463066523999995</v>
      </c>
      <c r="W542" s="377">
        <v>3.9361510636000001</v>
      </c>
      <c r="X542" s="376">
        <v>2621.9663264999999</v>
      </c>
      <c r="Y542" s="377">
        <v>576.05693862999999</v>
      </c>
      <c r="Z542" s="376">
        <v>0.3673077455</v>
      </c>
      <c r="AA542" s="377">
        <v>0.21063978180000001</v>
      </c>
      <c r="AB542" s="376">
        <v>101.69865654</v>
      </c>
      <c r="AC542" s="377">
        <v>142.73166029000001</v>
      </c>
      <c r="AD542" s="376">
        <v>15.252352846999999</v>
      </c>
      <c r="AE542" s="377">
        <v>2.8789186675999998</v>
      </c>
      <c r="AF542" s="338">
        <v>363.00868093999998</v>
      </c>
      <c r="AG542" s="378">
        <v>454.06490845000002</v>
      </c>
      <c r="AH542" s="338">
        <v>147.65732437</v>
      </c>
      <c r="AI542" s="378">
        <v>223.66306367000001</v>
      </c>
      <c r="AJ542" s="338">
        <v>7.9760343415000001</v>
      </c>
      <c r="AK542" s="379">
        <v>5.0082779152999999</v>
      </c>
      <c r="AL542" s="472">
        <v>140</v>
      </c>
    </row>
    <row r="543" spans="1:38" x14ac:dyDescent="0.2">
      <c r="A543" s="380" t="s">
        <v>1628</v>
      </c>
      <c r="B543" s="373" t="s">
        <v>1629</v>
      </c>
      <c r="C543" s="374">
        <v>12.983730819</v>
      </c>
      <c r="D543" s="73">
        <v>413</v>
      </c>
      <c r="E543" s="375">
        <v>12.63</v>
      </c>
      <c r="F543" s="376">
        <v>63430.562059999997</v>
      </c>
      <c r="G543" s="338">
        <v>51661.348692</v>
      </c>
      <c r="H543" s="377">
        <v>11769.213368999999</v>
      </c>
      <c r="I543" s="376">
        <v>5587.2933192</v>
      </c>
      <c r="J543" s="377">
        <v>193.91921930000001</v>
      </c>
      <c r="K543" s="376">
        <v>7119.8742786000003</v>
      </c>
      <c r="L543" s="377">
        <v>477.22734774999998</v>
      </c>
      <c r="M543" s="338">
        <v>2317.8564532999999</v>
      </c>
      <c r="N543" s="376">
        <v>4364.7753093000001</v>
      </c>
      <c r="O543" s="377">
        <v>513.74441592000005</v>
      </c>
      <c r="P543" s="376">
        <v>1422.6403189</v>
      </c>
      <c r="Q543" s="377">
        <v>271.4515543</v>
      </c>
      <c r="R543" s="376">
        <v>1046.7930658</v>
      </c>
      <c r="S543" s="377">
        <v>340.58581894999998</v>
      </c>
      <c r="T543" s="376">
        <v>9375.4647258000005</v>
      </c>
      <c r="U543" s="377">
        <v>493.26965646000002</v>
      </c>
      <c r="V543" s="376">
        <v>4243.4205259999999</v>
      </c>
      <c r="W543" s="377">
        <v>821.93348954999999</v>
      </c>
      <c r="X543" s="376">
        <v>10193.142757</v>
      </c>
      <c r="Y543" s="377">
        <v>2112.6407158000002</v>
      </c>
      <c r="Z543" s="376">
        <v>16.605490549999999</v>
      </c>
      <c r="AA543" s="377">
        <v>2.1738892107000001</v>
      </c>
      <c r="AB543" s="376">
        <v>2233.5746198000002</v>
      </c>
      <c r="AC543" s="377">
        <v>1630.7243297</v>
      </c>
      <c r="AD543" s="376">
        <v>66.101194421000002</v>
      </c>
      <c r="AE543" s="377">
        <v>13.934611694999999</v>
      </c>
      <c r="AF543" s="338">
        <v>696.36410746000001</v>
      </c>
      <c r="AG543" s="378">
        <v>4592.3089612000003</v>
      </c>
      <c r="AH543" s="338">
        <v>1431.0946274</v>
      </c>
      <c r="AI543" s="378">
        <v>1818.7847612</v>
      </c>
      <c r="AJ543" s="338">
        <v>6.9261482857000001</v>
      </c>
      <c r="AK543" s="379">
        <v>25.936347794</v>
      </c>
      <c r="AL543" s="472">
        <v>21</v>
      </c>
    </row>
    <row r="544" spans="1:38" x14ac:dyDescent="0.2">
      <c r="A544" s="380" t="s">
        <v>1630</v>
      </c>
      <c r="B544" s="373" t="s">
        <v>1631</v>
      </c>
      <c r="C544" s="374">
        <v>8.9732057553000004</v>
      </c>
      <c r="D544" s="73">
        <v>667</v>
      </c>
      <c r="E544" s="375">
        <v>7.86</v>
      </c>
      <c r="F544" s="376">
        <v>43837.591248999997</v>
      </c>
      <c r="G544" s="338">
        <v>35635.627569999997</v>
      </c>
      <c r="H544" s="377">
        <v>8201.9636788999996</v>
      </c>
      <c r="I544" s="376">
        <v>4467.4646691999997</v>
      </c>
      <c r="J544" s="377">
        <v>130.37449307</v>
      </c>
      <c r="K544" s="376">
        <v>5064.7707931000004</v>
      </c>
      <c r="L544" s="377">
        <v>377.76936079000001</v>
      </c>
      <c r="M544" s="338">
        <v>1669.4000298000001</v>
      </c>
      <c r="N544" s="376">
        <v>1965.3602550999999</v>
      </c>
      <c r="O544" s="377">
        <v>273.26806332000001</v>
      </c>
      <c r="P544" s="376">
        <v>806.39244054999995</v>
      </c>
      <c r="Q544" s="377">
        <v>139.29145589999999</v>
      </c>
      <c r="R544" s="376">
        <v>684.38469626999995</v>
      </c>
      <c r="S544" s="377">
        <v>212.66420550000001</v>
      </c>
      <c r="T544" s="376">
        <v>7662.3255448</v>
      </c>
      <c r="U544" s="377">
        <v>322.65965289000002</v>
      </c>
      <c r="V544" s="376">
        <v>603.63501357999996</v>
      </c>
      <c r="W544" s="377">
        <v>101.59361087000001</v>
      </c>
      <c r="X544" s="376">
        <v>8900.4556988000004</v>
      </c>
      <c r="Y544" s="377">
        <v>1885.8749607</v>
      </c>
      <c r="Z544" s="376">
        <v>3.5559415292000001</v>
      </c>
      <c r="AA544" s="377">
        <v>0.51895247379999998</v>
      </c>
      <c r="AB544" s="376">
        <v>1438.9896318999999</v>
      </c>
      <c r="AC544" s="377">
        <v>1202.7764645</v>
      </c>
      <c r="AD544" s="376">
        <v>7.7468239114999999</v>
      </c>
      <c r="AE544" s="377">
        <v>1.8011039025</v>
      </c>
      <c r="AF544" s="338">
        <v>433.27155938999999</v>
      </c>
      <c r="AG544" s="378">
        <v>3147.777912</v>
      </c>
      <c r="AH544" s="338">
        <v>933.49751734999995</v>
      </c>
      <c r="AI544" s="378">
        <v>1373.4839542</v>
      </c>
      <c r="AJ544" s="338">
        <v>3.7660705367</v>
      </c>
      <c r="AK544" s="379">
        <v>22.72037345</v>
      </c>
      <c r="AL544" s="472">
        <v>15</v>
      </c>
    </row>
    <row r="545" spans="1:38" x14ac:dyDescent="0.2">
      <c r="A545" s="380" t="s">
        <v>2261</v>
      </c>
      <c r="B545" s="373" t="s">
        <v>2262</v>
      </c>
      <c r="C545" s="374">
        <v>1.5638022608</v>
      </c>
      <c r="D545" s="73">
        <v>2395</v>
      </c>
      <c r="E545" s="375">
        <v>3.25</v>
      </c>
      <c r="F545" s="376">
        <v>7639.7807177000004</v>
      </c>
      <c r="G545" s="338">
        <v>5809.5078755000004</v>
      </c>
      <c r="H545" s="377">
        <v>1830.2728422</v>
      </c>
      <c r="I545" s="376">
        <v>886.47143759000005</v>
      </c>
      <c r="J545" s="377">
        <v>33.181042615999999</v>
      </c>
      <c r="K545" s="376">
        <v>1106.4737834</v>
      </c>
      <c r="L545" s="377">
        <v>74.998261451999994</v>
      </c>
      <c r="M545" s="338">
        <v>497.78426322000001</v>
      </c>
      <c r="N545" s="376">
        <v>175.41994020000001</v>
      </c>
      <c r="O545" s="377">
        <v>22.874392268000001</v>
      </c>
      <c r="P545" s="376">
        <v>294.68921884000002</v>
      </c>
      <c r="Q545" s="377">
        <v>46.130535979999998</v>
      </c>
      <c r="R545" s="376">
        <v>83.373209037999999</v>
      </c>
      <c r="S545" s="377">
        <v>40.975489975999999</v>
      </c>
      <c r="T545" s="376">
        <v>119.97451732</v>
      </c>
      <c r="U545" s="377">
        <v>13.331311652</v>
      </c>
      <c r="V545" s="376">
        <v>347.45307417999999</v>
      </c>
      <c r="W545" s="377">
        <v>80.432056807999999</v>
      </c>
      <c r="X545" s="376">
        <v>1651.5463047999999</v>
      </c>
      <c r="Y545" s="377">
        <v>362.80210166000001</v>
      </c>
      <c r="Z545" s="376">
        <v>32.042868767999998</v>
      </c>
      <c r="AA545" s="377">
        <v>11.917293265</v>
      </c>
      <c r="AB545" s="376">
        <v>162.66353945</v>
      </c>
      <c r="AC545" s="377">
        <v>301.64983482999997</v>
      </c>
      <c r="AD545" s="376">
        <v>9.1474832838999998</v>
      </c>
      <c r="AE545" s="377">
        <v>2.0824844522000001</v>
      </c>
      <c r="AF545" s="338">
        <v>170.81493436</v>
      </c>
      <c r="AG545" s="378">
        <v>578.23108435999995</v>
      </c>
      <c r="AH545" s="338">
        <v>218.0432725</v>
      </c>
      <c r="AI545" s="378">
        <v>287.96243683</v>
      </c>
      <c r="AJ545" s="338">
        <v>18.239956662000001</v>
      </c>
      <c r="AK545" s="379">
        <v>9.0745879595000005</v>
      </c>
      <c r="AL545" s="472">
        <v>97</v>
      </c>
    </row>
    <row r="546" spans="1:38" x14ac:dyDescent="0.2">
      <c r="A546" s="380" t="s">
        <v>2263</v>
      </c>
      <c r="B546" s="373" t="s">
        <v>2264</v>
      </c>
      <c r="C546" s="374">
        <v>0.83477150320000004</v>
      </c>
      <c r="D546" s="73">
        <v>8725</v>
      </c>
      <c r="E546" s="375">
        <v>1.44</v>
      </c>
      <c r="F546" s="376">
        <v>4078.1826406999999</v>
      </c>
      <c r="G546" s="338">
        <v>3175.0524203999998</v>
      </c>
      <c r="H546" s="377">
        <v>903.13022037999997</v>
      </c>
      <c r="I546" s="376">
        <v>430.72049081</v>
      </c>
      <c r="J546" s="377">
        <v>13.109656658</v>
      </c>
      <c r="K546" s="376">
        <v>423.31021040000002</v>
      </c>
      <c r="L546" s="377">
        <v>29.120751835</v>
      </c>
      <c r="M546" s="338">
        <v>224.92018019</v>
      </c>
      <c r="N546" s="376">
        <v>30.138539528999999</v>
      </c>
      <c r="O546" s="377">
        <v>4.1618032487000001</v>
      </c>
      <c r="P546" s="376">
        <v>170.38056635000001</v>
      </c>
      <c r="Q546" s="377">
        <v>24.698070920999999</v>
      </c>
      <c r="R546" s="376">
        <v>13.862096284</v>
      </c>
      <c r="S546" s="377">
        <v>12.536935345</v>
      </c>
      <c r="T546" s="376">
        <v>35.322038954999996</v>
      </c>
      <c r="U546" s="377">
        <v>4.9464561159000002</v>
      </c>
      <c r="V546" s="376">
        <v>3.0154589503999998</v>
      </c>
      <c r="W546" s="377">
        <v>0.84994776760000001</v>
      </c>
      <c r="X546" s="376">
        <v>1425.062993</v>
      </c>
      <c r="Y546" s="377">
        <v>309.77527845999998</v>
      </c>
      <c r="Z546" s="376">
        <v>14.618451152</v>
      </c>
      <c r="AA546" s="377">
        <v>5.3869745086999998</v>
      </c>
      <c r="AB546" s="376">
        <v>87.641467406000004</v>
      </c>
      <c r="AC546" s="377">
        <v>121.46836331999999</v>
      </c>
      <c r="AD546" s="376">
        <v>11.490032654</v>
      </c>
      <c r="AE546" s="377">
        <v>2.3368061563000002</v>
      </c>
      <c r="AF546" s="338">
        <v>121.37104646</v>
      </c>
      <c r="AG546" s="378">
        <v>310.91658254999999</v>
      </c>
      <c r="AH546" s="338">
        <v>98.373694720000003</v>
      </c>
      <c r="AI546" s="378">
        <v>138.85037410999999</v>
      </c>
      <c r="AJ546" s="338">
        <v>5.6840274778</v>
      </c>
      <c r="AK546" s="379">
        <v>4.1133454295999998</v>
      </c>
      <c r="AL546" s="472">
        <v>137</v>
      </c>
    </row>
    <row r="547" spans="1:38" x14ac:dyDescent="0.2">
      <c r="A547" s="380" t="s">
        <v>2265</v>
      </c>
      <c r="B547" s="373" t="s">
        <v>2266</v>
      </c>
      <c r="C547" s="374">
        <v>0.72225727490000002</v>
      </c>
      <c r="D547" s="73">
        <v>3041</v>
      </c>
      <c r="E547" s="375">
        <v>1.66</v>
      </c>
      <c r="F547" s="376">
        <v>3528.5069858000002</v>
      </c>
      <c r="G547" s="338">
        <v>2672.3341101000001</v>
      </c>
      <c r="H547" s="377">
        <v>856.17287562000001</v>
      </c>
      <c r="I547" s="376">
        <v>378.45201664000001</v>
      </c>
      <c r="J547" s="377">
        <v>13.655814138</v>
      </c>
      <c r="K547" s="376">
        <v>476.41036882999998</v>
      </c>
      <c r="L547" s="377">
        <v>32.859177262000003</v>
      </c>
      <c r="M547" s="338">
        <v>215.41795518000001</v>
      </c>
      <c r="N547" s="376">
        <v>69.663218803999996</v>
      </c>
      <c r="O547" s="377">
        <v>10.594740611000001</v>
      </c>
      <c r="P547" s="376">
        <v>96.296870936999994</v>
      </c>
      <c r="Q547" s="377">
        <v>17.180664899</v>
      </c>
      <c r="R547" s="376">
        <v>35.345562457</v>
      </c>
      <c r="S547" s="377">
        <v>15.788400462</v>
      </c>
      <c r="T547" s="376">
        <v>73.884938872000006</v>
      </c>
      <c r="U547" s="377">
        <v>8.0859383670000007</v>
      </c>
      <c r="V547" s="376">
        <v>31.891730461000002</v>
      </c>
      <c r="W547" s="377">
        <v>7.7979980138</v>
      </c>
      <c r="X547" s="376">
        <v>1031.4400665999999</v>
      </c>
      <c r="Y547" s="377">
        <v>245.17137758000001</v>
      </c>
      <c r="Z547" s="376">
        <v>3.8456987427999998</v>
      </c>
      <c r="AA547" s="377">
        <v>1.4409719460999999</v>
      </c>
      <c r="AB547" s="376">
        <v>86.880051249000005</v>
      </c>
      <c r="AC547" s="377">
        <v>131.38729737</v>
      </c>
      <c r="AD547" s="376">
        <v>11.010794333</v>
      </c>
      <c r="AE547" s="377">
        <v>2.5418726885999998</v>
      </c>
      <c r="AF547" s="338">
        <v>28.309759402000001</v>
      </c>
      <c r="AG547" s="378">
        <v>270.50156881999999</v>
      </c>
      <c r="AH547" s="338">
        <v>98.577555997999994</v>
      </c>
      <c r="AI547" s="378">
        <v>123.12573571999999</v>
      </c>
      <c r="AJ547" s="338">
        <v>6.5958434719000003</v>
      </c>
      <c r="AK547" s="379">
        <v>4.3529959556</v>
      </c>
      <c r="AL547" s="472">
        <v>156</v>
      </c>
    </row>
    <row r="548" spans="1:38" x14ac:dyDescent="0.2">
      <c r="A548" s="380" t="s">
        <v>2267</v>
      </c>
      <c r="B548" s="373" t="s">
        <v>2268</v>
      </c>
      <c r="C548" s="374">
        <v>0.27145833549999998</v>
      </c>
      <c r="D548" s="73">
        <v>24595</v>
      </c>
      <c r="E548" s="375">
        <v>1.02</v>
      </c>
      <c r="F548" s="376">
        <v>1326.1792806000001</v>
      </c>
      <c r="G548" s="338">
        <v>1012.5743917</v>
      </c>
      <c r="H548" s="377">
        <v>313.60488894000002</v>
      </c>
      <c r="I548" s="376">
        <v>159.69323213000001</v>
      </c>
      <c r="J548" s="377">
        <v>4.5411357715999996</v>
      </c>
      <c r="K548" s="376">
        <v>97.76255999</v>
      </c>
      <c r="L548" s="377">
        <v>8.1771776297999992</v>
      </c>
      <c r="M548" s="338">
        <v>68.271334100000004</v>
      </c>
      <c r="N548" s="376">
        <v>8.7814717569000003</v>
      </c>
      <c r="O548" s="377">
        <v>2.119034799</v>
      </c>
      <c r="P548" s="376">
        <v>22.962579153</v>
      </c>
      <c r="Q548" s="377">
        <v>3.8914992713999998</v>
      </c>
      <c r="R548" s="376">
        <v>11.134733518000001</v>
      </c>
      <c r="S548" s="377">
        <v>4.1797061168000003</v>
      </c>
      <c r="T548" s="376">
        <v>18.298241331</v>
      </c>
      <c r="U548" s="377">
        <v>2.2410375255999999</v>
      </c>
      <c r="V548" s="376">
        <v>0.35538969580000002</v>
      </c>
      <c r="W548" s="377">
        <v>0.10949247099999999</v>
      </c>
      <c r="X548" s="376">
        <v>494.58857819000002</v>
      </c>
      <c r="Y548" s="377">
        <v>128.84317776</v>
      </c>
      <c r="Z548" s="376">
        <v>0.26859329710000002</v>
      </c>
      <c r="AA548" s="377">
        <v>8.6424211799999998E-2</v>
      </c>
      <c r="AB548" s="376">
        <v>39.040795289999998</v>
      </c>
      <c r="AC548" s="377">
        <v>38.738914309999998</v>
      </c>
      <c r="AD548" s="376">
        <v>13.454658835</v>
      </c>
      <c r="AE548" s="377">
        <v>3.3678177431999998</v>
      </c>
      <c r="AF548" s="338">
        <v>10.526475788999999</v>
      </c>
      <c r="AG548" s="378">
        <v>108.37327059</v>
      </c>
      <c r="AH548" s="338">
        <v>32.628032116</v>
      </c>
      <c r="AI548" s="378">
        <v>41.555700151000003</v>
      </c>
      <c r="AJ548" s="338">
        <v>0.65905946370000001</v>
      </c>
      <c r="AK548" s="379">
        <v>1.5291576291</v>
      </c>
      <c r="AL548" s="472">
        <v>181</v>
      </c>
    </row>
    <row r="549" spans="1:38" x14ac:dyDescent="0.2">
      <c r="A549" s="380" t="s">
        <v>1632</v>
      </c>
      <c r="B549" s="373" t="s">
        <v>1633</v>
      </c>
      <c r="C549" s="374">
        <v>4.8282994454999999</v>
      </c>
      <c r="D549" s="73">
        <v>2133</v>
      </c>
      <c r="E549" s="375">
        <v>12.04</v>
      </c>
      <c r="F549" s="376">
        <v>23588.115919</v>
      </c>
      <c r="G549" s="338">
        <v>17995.343778999999</v>
      </c>
      <c r="H549" s="377">
        <v>5592.7721401999997</v>
      </c>
      <c r="I549" s="376">
        <v>2406.3313388000001</v>
      </c>
      <c r="J549" s="377">
        <v>106.5700205</v>
      </c>
      <c r="K549" s="376">
        <v>4884.7646086000004</v>
      </c>
      <c r="L549" s="377">
        <v>314.8400699</v>
      </c>
      <c r="M549" s="338">
        <v>1689.8377823999999</v>
      </c>
      <c r="N549" s="376">
        <v>1300.1698243999999</v>
      </c>
      <c r="O549" s="377">
        <v>160.92054299</v>
      </c>
      <c r="P549" s="376">
        <v>562.76136797000004</v>
      </c>
      <c r="Q549" s="377">
        <v>89.987100681000001</v>
      </c>
      <c r="R549" s="376">
        <v>872.16734524000003</v>
      </c>
      <c r="S549" s="377">
        <v>250.39166771999999</v>
      </c>
      <c r="T549" s="376">
        <v>1229.2089455</v>
      </c>
      <c r="U549" s="377">
        <v>89.469124445000006</v>
      </c>
      <c r="V549" s="376">
        <v>3154.2327298</v>
      </c>
      <c r="W549" s="377">
        <v>720.39415031999999</v>
      </c>
      <c r="X549" s="376">
        <v>189.02459648000001</v>
      </c>
      <c r="Y549" s="377">
        <v>45.865694468999997</v>
      </c>
      <c r="Z549" s="376">
        <v>28.162591607</v>
      </c>
      <c r="AA549" s="377">
        <v>10.07238559</v>
      </c>
      <c r="AB549" s="376">
        <v>716.93394692000004</v>
      </c>
      <c r="AC549" s="377">
        <v>1019.939482</v>
      </c>
      <c r="AD549" s="376">
        <v>49.746813187999997</v>
      </c>
      <c r="AE549" s="377">
        <v>10.031013076000001</v>
      </c>
      <c r="AF549" s="338">
        <v>42.454260230999999</v>
      </c>
      <c r="AG549" s="378">
        <v>1878.2209226</v>
      </c>
      <c r="AH549" s="338">
        <v>920.34192354000004</v>
      </c>
      <c r="AI549" s="378">
        <v>720.83469633000004</v>
      </c>
      <c r="AJ549" s="338">
        <v>93.603558727999996</v>
      </c>
      <c r="AK549" s="379">
        <v>30.837415097000001</v>
      </c>
      <c r="AL549" s="472">
        <v>166</v>
      </c>
    </row>
    <row r="550" spans="1:38" x14ac:dyDescent="0.2">
      <c r="A550" s="380" t="s">
        <v>1634</v>
      </c>
      <c r="B550" s="373" t="s">
        <v>1635</v>
      </c>
      <c r="C550" s="374">
        <v>1.9812233019000001</v>
      </c>
      <c r="D550" s="73">
        <v>5025</v>
      </c>
      <c r="E550" s="375">
        <v>5.82</v>
      </c>
      <c r="F550" s="376">
        <v>9679.044441</v>
      </c>
      <c r="G550" s="338">
        <v>7271.8417379000002</v>
      </c>
      <c r="H550" s="377">
        <v>2407.2027030999998</v>
      </c>
      <c r="I550" s="376">
        <v>1191.9956623</v>
      </c>
      <c r="J550" s="377">
        <v>54.819823882000001</v>
      </c>
      <c r="K550" s="376">
        <v>2388.9793926000002</v>
      </c>
      <c r="L550" s="377">
        <v>170.71164956999999</v>
      </c>
      <c r="M550" s="338">
        <v>835.79652828999997</v>
      </c>
      <c r="N550" s="376">
        <v>450.20430924999999</v>
      </c>
      <c r="O550" s="377">
        <v>59.893485529000003</v>
      </c>
      <c r="P550" s="376">
        <v>235.446597</v>
      </c>
      <c r="Q550" s="377">
        <v>37.132441524000001</v>
      </c>
      <c r="R550" s="376">
        <v>347.99883719000002</v>
      </c>
      <c r="S550" s="377">
        <v>105.26026227</v>
      </c>
      <c r="T550" s="376">
        <v>457.84770993000001</v>
      </c>
      <c r="U550" s="377">
        <v>41.008882608999997</v>
      </c>
      <c r="V550" s="376">
        <v>604.31637558</v>
      </c>
      <c r="W550" s="377">
        <v>138.65723424000001</v>
      </c>
      <c r="X550" s="376">
        <v>72.006657504000003</v>
      </c>
      <c r="Y550" s="377">
        <v>17.385003480999998</v>
      </c>
      <c r="Z550" s="376">
        <v>21.321002127</v>
      </c>
      <c r="AA550" s="377">
        <v>8.8527337936000006</v>
      </c>
      <c r="AB550" s="376">
        <v>329.98009590999999</v>
      </c>
      <c r="AC550" s="377">
        <v>496.76862656999998</v>
      </c>
      <c r="AD550" s="376">
        <v>29.034165424000001</v>
      </c>
      <c r="AE550" s="377">
        <v>5.213039953</v>
      </c>
      <c r="AF550" s="338">
        <v>11.203303816</v>
      </c>
      <c r="AG550" s="378">
        <v>811.05628674000002</v>
      </c>
      <c r="AH550" s="338">
        <v>404.25402553999999</v>
      </c>
      <c r="AI550" s="378">
        <v>292.71128528999998</v>
      </c>
      <c r="AJ550" s="338">
        <v>47.362510651999997</v>
      </c>
      <c r="AK550" s="379">
        <v>11.826512444</v>
      </c>
      <c r="AL550" s="472">
        <v>233</v>
      </c>
    </row>
    <row r="551" spans="1:38" x14ac:dyDescent="0.2">
      <c r="A551" s="380" t="s">
        <v>1636</v>
      </c>
      <c r="B551" s="373" t="s">
        <v>1637</v>
      </c>
      <c r="C551" s="374">
        <v>0.92736951270000001</v>
      </c>
      <c r="D551" s="73">
        <v>10292</v>
      </c>
      <c r="E551" s="375">
        <v>2.34</v>
      </c>
      <c r="F551" s="376">
        <v>4530.5598405999999</v>
      </c>
      <c r="G551" s="338">
        <v>3555.7543350999999</v>
      </c>
      <c r="H551" s="377">
        <v>974.80550559000005</v>
      </c>
      <c r="I551" s="376">
        <v>479.73674812000002</v>
      </c>
      <c r="J551" s="377">
        <v>21.822386478999999</v>
      </c>
      <c r="K551" s="376">
        <v>877.09294037999996</v>
      </c>
      <c r="L551" s="377">
        <v>62.962861572999998</v>
      </c>
      <c r="M551" s="338">
        <v>341.53997536000003</v>
      </c>
      <c r="N551" s="376">
        <v>342.41244527999999</v>
      </c>
      <c r="O551" s="377">
        <v>41.478023118999999</v>
      </c>
      <c r="P551" s="376">
        <v>103.30130597</v>
      </c>
      <c r="Q551" s="377">
        <v>16.226713618000002</v>
      </c>
      <c r="R551" s="376">
        <v>98.130389734000005</v>
      </c>
      <c r="S551" s="377">
        <v>33.212023807999998</v>
      </c>
      <c r="T551" s="376">
        <v>907.61283777000006</v>
      </c>
      <c r="U551" s="377">
        <v>71.215260031</v>
      </c>
      <c r="V551" s="376">
        <v>85.218667358000005</v>
      </c>
      <c r="W551" s="377">
        <v>20.490711588</v>
      </c>
      <c r="X551" s="376">
        <v>45.484056905999999</v>
      </c>
      <c r="Y551" s="377">
        <v>10.860775182999999</v>
      </c>
      <c r="Z551" s="376">
        <v>23.160906338</v>
      </c>
      <c r="AA551" s="377">
        <v>7.9292735015</v>
      </c>
      <c r="AB551" s="376">
        <v>142.67771629000001</v>
      </c>
      <c r="AC551" s="377">
        <v>199.50038723</v>
      </c>
      <c r="AD551" s="376">
        <v>7.6638636147000003</v>
      </c>
      <c r="AE551" s="377">
        <v>1.3815892076</v>
      </c>
      <c r="AF551" s="338">
        <v>4.5064539789999998</v>
      </c>
      <c r="AG551" s="378">
        <v>294.02666335999999</v>
      </c>
      <c r="AH551" s="338">
        <v>130.42612087000001</v>
      </c>
      <c r="AI551" s="378">
        <v>120.36261836</v>
      </c>
      <c r="AJ551" s="338">
        <v>35.849649501999998</v>
      </c>
      <c r="AK551" s="379">
        <v>4.2764761102</v>
      </c>
      <c r="AL551" s="472">
        <v>268</v>
      </c>
    </row>
    <row r="552" spans="1:38" x14ac:dyDescent="0.2">
      <c r="A552" s="380" t="s">
        <v>1638</v>
      </c>
      <c r="B552" s="373" t="s">
        <v>1639</v>
      </c>
      <c r="C552" s="374">
        <v>0.1224658076</v>
      </c>
      <c r="D552" s="73">
        <v>1169476</v>
      </c>
      <c r="E552" s="375">
        <v>1</v>
      </c>
      <c r="F552" s="376">
        <v>598.29298028000005</v>
      </c>
      <c r="G552" s="338">
        <v>455.04034296999998</v>
      </c>
      <c r="H552" s="377">
        <v>143.25263731000001</v>
      </c>
      <c r="I552" s="376">
        <v>45.007001885999998</v>
      </c>
      <c r="J552" s="377">
        <v>2.7632212425999998</v>
      </c>
      <c r="K552" s="376">
        <v>165.98691583999999</v>
      </c>
      <c r="L552" s="377">
        <v>12.080389192</v>
      </c>
      <c r="M552" s="338">
        <v>61.600141935000003</v>
      </c>
      <c r="N552" s="376">
        <v>11.989803890999999</v>
      </c>
      <c r="O552" s="377">
        <v>2.2787616878999999</v>
      </c>
      <c r="P552" s="376">
        <v>2.7309031437</v>
      </c>
      <c r="Q552" s="377">
        <v>0.54610566890000001</v>
      </c>
      <c r="R552" s="376">
        <v>6.3097760617</v>
      </c>
      <c r="S552" s="377">
        <v>4.2424722216999999</v>
      </c>
      <c r="T552" s="376">
        <v>32.868933495999997</v>
      </c>
      <c r="U552" s="377">
        <v>2.9942919061</v>
      </c>
      <c r="V552" s="376">
        <v>6.7730082699999999E-2</v>
      </c>
      <c r="W552" s="377">
        <v>1.00736539E-2</v>
      </c>
      <c r="X552" s="376">
        <v>1.9212457752000001</v>
      </c>
      <c r="Y552" s="377">
        <v>0.54938682890000001</v>
      </c>
      <c r="Z552" s="376">
        <v>4.2519713399999999E-2</v>
      </c>
      <c r="AA552" s="377">
        <v>1.24807051E-2</v>
      </c>
      <c r="AB552" s="376">
        <v>113.15105079</v>
      </c>
      <c r="AC552" s="377">
        <v>39.657924588999997</v>
      </c>
      <c r="AD552" s="376">
        <v>0.11162848440000001</v>
      </c>
      <c r="AE552" s="377">
        <v>1.5834144099999999E-2</v>
      </c>
      <c r="AF552" s="338">
        <v>0.11447484669999999</v>
      </c>
      <c r="AG552" s="378">
        <v>43.373964004999998</v>
      </c>
      <c r="AH552" s="338">
        <v>16.459177207</v>
      </c>
      <c r="AI552" s="378">
        <v>21.051305637999999</v>
      </c>
      <c r="AJ552" s="338">
        <v>9.1211702942000006</v>
      </c>
      <c r="AK552" s="379">
        <v>1.2342953494</v>
      </c>
      <c r="AL552" s="472">
        <v>162</v>
      </c>
    </row>
    <row r="553" spans="1:38" x14ac:dyDescent="0.2">
      <c r="A553" s="380" t="s">
        <v>1640</v>
      </c>
      <c r="B553" s="373" t="s">
        <v>1641</v>
      </c>
      <c r="C553" s="374">
        <v>2.5438444889</v>
      </c>
      <c r="D553" s="73">
        <v>820</v>
      </c>
      <c r="E553" s="375">
        <v>7.1</v>
      </c>
      <c r="F553" s="376">
        <v>12427.667207</v>
      </c>
      <c r="G553" s="338">
        <v>9203.8109072999996</v>
      </c>
      <c r="H553" s="377">
        <v>3223.8562995000002</v>
      </c>
      <c r="I553" s="376">
        <v>1564.4654198999999</v>
      </c>
      <c r="J553" s="377">
        <v>79.037737570000004</v>
      </c>
      <c r="K553" s="376">
        <v>3090.0940814000001</v>
      </c>
      <c r="L553" s="377">
        <v>212.74826985999999</v>
      </c>
      <c r="M553" s="338">
        <v>1130.808839</v>
      </c>
      <c r="N553" s="376">
        <v>497.06043318000002</v>
      </c>
      <c r="O553" s="377">
        <v>79.859359999000006</v>
      </c>
      <c r="P553" s="376">
        <v>478.68286157</v>
      </c>
      <c r="Q553" s="377">
        <v>84.083000239</v>
      </c>
      <c r="R553" s="376">
        <v>517.77737000000002</v>
      </c>
      <c r="S553" s="377">
        <v>144.77689864999999</v>
      </c>
      <c r="T553" s="376">
        <v>629.72108574000004</v>
      </c>
      <c r="U553" s="377">
        <v>41.456469159000001</v>
      </c>
      <c r="V553" s="376">
        <v>170.06627614000001</v>
      </c>
      <c r="W553" s="377">
        <v>39.233362182</v>
      </c>
      <c r="X553" s="376">
        <v>307.10460841000003</v>
      </c>
      <c r="Y553" s="377">
        <v>79.544876591000005</v>
      </c>
      <c r="Z553" s="376">
        <v>23.945817697999999</v>
      </c>
      <c r="AA553" s="377">
        <v>8.8417368438999997</v>
      </c>
      <c r="AB553" s="376">
        <v>442.08461168999997</v>
      </c>
      <c r="AC553" s="377">
        <v>753.24998330999995</v>
      </c>
      <c r="AD553" s="376">
        <v>39.488169499000001</v>
      </c>
      <c r="AE553" s="377">
        <v>8.6650204219999996</v>
      </c>
      <c r="AF553" s="338">
        <v>28.804221061</v>
      </c>
      <c r="AG553" s="378">
        <v>990.71918574999995</v>
      </c>
      <c r="AH553" s="338">
        <v>480.98122035</v>
      </c>
      <c r="AI553" s="378">
        <v>412.18959885999999</v>
      </c>
      <c r="AJ553" s="338">
        <v>77.272050856000007</v>
      </c>
      <c r="AK553" s="379">
        <v>14.904640879</v>
      </c>
      <c r="AL553" s="472">
        <v>160</v>
      </c>
    </row>
    <row r="554" spans="1:38" x14ac:dyDescent="0.2">
      <c r="A554" s="380" t="s">
        <v>1642</v>
      </c>
      <c r="B554" s="373" t="s">
        <v>1643</v>
      </c>
      <c r="C554" s="374">
        <v>0.77705008070000003</v>
      </c>
      <c r="D554" s="73">
        <v>1298</v>
      </c>
      <c r="E554" s="375">
        <v>1.97</v>
      </c>
      <c r="F554" s="376">
        <v>3796.1910990000001</v>
      </c>
      <c r="G554" s="338">
        <v>2862.1994794000002</v>
      </c>
      <c r="H554" s="377">
        <v>933.99161960000004</v>
      </c>
      <c r="I554" s="376">
        <v>425.03378868999999</v>
      </c>
      <c r="J554" s="377">
        <v>19.267845571999999</v>
      </c>
      <c r="K554" s="376">
        <v>675.90727279999999</v>
      </c>
      <c r="L554" s="377">
        <v>49.916745443000003</v>
      </c>
      <c r="M554" s="338">
        <v>278.72322846999998</v>
      </c>
      <c r="N554" s="376">
        <v>146.51682134000001</v>
      </c>
      <c r="O554" s="377">
        <v>34.926046780999997</v>
      </c>
      <c r="P554" s="376">
        <v>351.42203913999998</v>
      </c>
      <c r="Q554" s="377">
        <v>71.710684881000006</v>
      </c>
      <c r="R554" s="376">
        <v>84.230688826000005</v>
      </c>
      <c r="S554" s="377">
        <v>26.352278085999998</v>
      </c>
      <c r="T554" s="376">
        <v>132.03226723</v>
      </c>
      <c r="U554" s="377">
        <v>12.238423133</v>
      </c>
      <c r="V554" s="376">
        <v>3.2675548536000001</v>
      </c>
      <c r="W554" s="377">
        <v>0.639624584</v>
      </c>
      <c r="X554" s="376">
        <v>411.79409421999998</v>
      </c>
      <c r="Y554" s="377">
        <v>98.924631891000004</v>
      </c>
      <c r="Z554" s="376">
        <v>20.696953122</v>
      </c>
      <c r="AA554" s="377">
        <v>7.0260909868999999</v>
      </c>
      <c r="AB554" s="376">
        <v>110.96179768</v>
      </c>
      <c r="AC554" s="377">
        <v>170.6860394</v>
      </c>
      <c r="AD554" s="376">
        <v>52.147131510999998</v>
      </c>
      <c r="AE554" s="377">
        <v>3.8417266255999998</v>
      </c>
      <c r="AF554" s="338">
        <v>31.703917930999999</v>
      </c>
      <c r="AG554" s="378">
        <v>292.24371199000001</v>
      </c>
      <c r="AH554" s="338">
        <v>114.34921376</v>
      </c>
      <c r="AI554" s="378">
        <v>147.74497794000001</v>
      </c>
      <c r="AJ554" s="338">
        <v>17.888764393999999</v>
      </c>
      <c r="AK554" s="379">
        <v>3.9967377265000001</v>
      </c>
      <c r="AL554" s="472">
        <v>159</v>
      </c>
    </row>
    <row r="555" spans="1:38" x14ac:dyDescent="0.2">
      <c r="A555" s="380" t="s">
        <v>1644</v>
      </c>
      <c r="B555" s="373" t="s">
        <v>1645</v>
      </c>
      <c r="C555" s="374">
        <v>0.26173349010000002</v>
      </c>
      <c r="D555" s="73">
        <v>2497</v>
      </c>
      <c r="E555" s="375">
        <v>1.1100000000000001</v>
      </c>
      <c r="F555" s="376">
        <v>1278.6696382</v>
      </c>
      <c r="G555" s="338">
        <v>977.82638288999999</v>
      </c>
      <c r="H555" s="377">
        <v>300.84325534999999</v>
      </c>
      <c r="I555" s="376">
        <v>152.73043809999999</v>
      </c>
      <c r="J555" s="377">
        <v>4.2854411837999997</v>
      </c>
      <c r="K555" s="376">
        <v>135.48698329000001</v>
      </c>
      <c r="L555" s="377">
        <v>10.615531359</v>
      </c>
      <c r="M555" s="338">
        <v>76.738962049999998</v>
      </c>
      <c r="N555" s="376">
        <v>22.438686344000001</v>
      </c>
      <c r="O555" s="377">
        <v>3.6856159659999999</v>
      </c>
      <c r="P555" s="376">
        <v>33.479652794000003</v>
      </c>
      <c r="Q555" s="377">
        <v>5.6422491509999997</v>
      </c>
      <c r="R555" s="376">
        <v>19.934255447000002</v>
      </c>
      <c r="S555" s="377">
        <v>5.6691167059999996</v>
      </c>
      <c r="T555" s="376">
        <v>27.531274152000002</v>
      </c>
      <c r="U555" s="377">
        <v>3.2561049604000001</v>
      </c>
      <c r="V555" s="376">
        <v>5.1939352594999999</v>
      </c>
      <c r="W555" s="377">
        <v>1.2312876500000001</v>
      </c>
      <c r="X555" s="376">
        <v>352.54840689000002</v>
      </c>
      <c r="Y555" s="377">
        <v>98.255443604000007</v>
      </c>
      <c r="Z555" s="376">
        <v>1.3365108530000001</v>
      </c>
      <c r="AA555" s="377">
        <v>0.5531670004</v>
      </c>
      <c r="AB555" s="376">
        <v>32.697452939999998</v>
      </c>
      <c r="AC555" s="377">
        <v>41.916733317999999</v>
      </c>
      <c r="AD555" s="376">
        <v>43.930002170999998</v>
      </c>
      <c r="AE555" s="377">
        <v>3.5781470773000001</v>
      </c>
      <c r="AF555" s="338">
        <v>14.210745811000001</v>
      </c>
      <c r="AG555" s="378">
        <v>106.06715598</v>
      </c>
      <c r="AH555" s="338">
        <v>31.928043826</v>
      </c>
      <c r="AI555" s="378">
        <v>39.718383039999999</v>
      </c>
      <c r="AJ555" s="338">
        <v>2.6257461068999999</v>
      </c>
      <c r="AK555" s="379">
        <v>1.3841652139</v>
      </c>
      <c r="AL555" s="472">
        <v>155</v>
      </c>
    </row>
    <row r="556" spans="1:38" x14ac:dyDescent="0.2">
      <c r="A556" s="380" t="s">
        <v>1646</v>
      </c>
      <c r="B556" s="373" t="s">
        <v>1647</v>
      </c>
      <c r="C556" s="374">
        <v>1.4360950991000001</v>
      </c>
      <c r="D556" s="73">
        <v>21498</v>
      </c>
      <c r="E556" s="375">
        <v>4.75</v>
      </c>
      <c r="F556" s="376">
        <v>7015.8816890999997</v>
      </c>
      <c r="G556" s="338">
        <v>5165.4124361000004</v>
      </c>
      <c r="H556" s="377">
        <v>1850.469253</v>
      </c>
      <c r="I556" s="376">
        <v>1031.8750758000001</v>
      </c>
      <c r="J556" s="377">
        <v>48.957633403999999</v>
      </c>
      <c r="K556" s="376">
        <v>1909.3291769</v>
      </c>
      <c r="L556" s="377">
        <v>130.42146270999999</v>
      </c>
      <c r="M556" s="338">
        <v>696.22468958000002</v>
      </c>
      <c r="N556" s="376">
        <v>220.4613248</v>
      </c>
      <c r="O556" s="377">
        <v>34.807688005000003</v>
      </c>
      <c r="P556" s="376">
        <v>180.14086533</v>
      </c>
      <c r="Q556" s="377">
        <v>28.900776173000001</v>
      </c>
      <c r="R556" s="376">
        <v>266.95813943000002</v>
      </c>
      <c r="S556" s="377">
        <v>85.545470936000001</v>
      </c>
      <c r="T556" s="376">
        <v>229.38827087000001</v>
      </c>
      <c r="U556" s="377">
        <v>26.34600047</v>
      </c>
      <c r="V556" s="376">
        <v>152.60445124</v>
      </c>
      <c r="W556" s="377">
        <v>35.906185931000003</v>
      </c>
      <c r="X556" s="376">
        <v>61.406716441999997</v>
      </c>
      <c r="Y556" s="377">
        <v>14.344029396</v>
      </c>
      <c r="Z556" s="376">
        <v>36.086398332000002</v>
      </c>
      <c r="AA556" s="377">
        <v>13.502239142000001</v>
      </c>
      <c r="AB556" s="376">
        <v>228.85541950999999</v>
      </c>
      <c r="AC556" s="377">
        <v>422.63839179000001</v>
      </c>
      <c r="AD556" s="376">
        <v>7.3278768943000001</v>
      </c>
      <c r="AE556" s="377">
        <v>1.4558928849999999</v>
      </c>
      <c r="AF556" s="338">
        <v>6.5652221081000004</v>
      </c>
      <c r="AG556" s="378">
        <v>574.94564902000002</v>
      </c>
      <c r="AH556" s="338">
        <v>289.42604602</v>
      </c>
      <c r="AI556" s="378">
        <v>232.73366888000001</v>
      </c>
      <c r="AJ556" s="338">
        <v>36.611920263000002</v>
      </c>
      <c r="AK556" s="379">
        <v>12.115006905</v>
      </c>
      <c r="AL556" s="472">
        <v>294</v>
      </c>
    </row>
    <row r="557" spans="1:38" x14ac:dyDescent="0.2">
      <c r="A557" s="380" t="s">
        <v>1648</v>
      </c>
      <c r="B557" s="373" t="s">
        <v>1649</v>
      </c>
      <c r="C557" s="374">
        <v>0.4635339363</v>
      </c>
      <c r="D557" s="73">
        <v>36689</v>
      </c>
      <c r="E557" s="375">
        <v>1.78</v>
      </c>
      <c r="F557" s="376">
        <v>2264.5431058999998</v>
      </c>
      <c r="G557" s="338">
        <v>1670.3753158</v>
      </c>
      <c r="H557" s="377">
        <v>594.16779011000006</v>
      </c>
      <c r="I557" s="376">
        <v>386.64433802000002</v>
      </c>
      <c r="J557" s="377">
        <v>16.229783253000001</v>
      </c>
      <c r="K557" s="376">
        <v>577.13051542999995</v>
      </c>
      <c r="L557" s="377">
        <v>41.179339200999998</v>
      </c>
      <c r="M557" s="338">
        <v>232.59315329</v>
      </c>
      <c r="N557" s="376">
        <v>54.218577363000001</v>
      </c>
      <c r="O557" s="377">
        <v>9.0518018805999994</v>
      </c>
      <c r="P557" s="376">
        <v>69.807261072000003</v>
      </c>
      <c r="Q557" s="377">
        <v>10.801562854</v>
      </c>
      <c r="R557" s="376">
        <v>46.773022255000001</v>
      </c>
      <c r="S557" s="377">
        <v>17.609329915</v>
      </c>
      <c r="T557" s="376">
        <v>58.319470451000001</v>
      </c>
      <c r="U557" s="377">
        <v>8.8351765613000008</v>
      </c>
      <c r="V557" s="376">
        <v>5.5355467953000002</v>
      </c>
      <c r="W557" s="377">
        <v>1.7226493651000001</v>
      </c>
      <c r="X557" s="376">
        <v>58.572826796999998</v>
      </c>
      <c r="Y557" s="377">
        <v>14.601100898</v>
      </c>
      <c r="Z557" s="376">
        <v>55.576025299999998</v>
      </c>
      <c r="AA557" s="377">
        <v>18.219857719</v>
      </c>
      <c r="AB557" s="376">
        <v>74.823496539999994</v>
      </c>
      <c r="AC557" s="377">
        <v>138.59055932000001</v>
      </c>
      <c r="AD557" s="376">
        <v>4.9513575404000001</v>
      </c>
      <c r="AE557" s="377">
        <v>1.1388869277</v>
      </c>
      <c r="AF557" s="338">
        <v>2.5436429718000002</v>
      </c>
      <c r="AG557" s="378">
        <v>185.93676852999999</v>
      </c>
      <c r="AH557" s="338">
        <v>80.513788219000006</v>
      </c>
      <c r="AI557" s="378">
        <v>74.490728513999997</v>
      </c>
      <c r="AJ557" s="338">
        <v>14.236218543</v>
      </c>
      <c r="AK557" s="379">
        <v>3.8963203499999999</v>
      </c>
      <c r="AL557" s="472">
        <v>304</v>
      </c>
    </row>
    <row r="558" spans="1:38" x14ac:dyDescent="0.2">
      <c r="A558" s="380" t="s">
        <v>1650</v>
      </c>
      <c r="B558" s="373" t="s">
        <v>1651</v>
      </c>
      <c r="C558" s="374">
        <v>0.48257587569999999</v>
      </c>
      <c r="D558" s="73">
        <v>5806</v>
      </c>
      <c r="E558" s="375">
        <v>1.62</v>
      </c>
      <c r="F558" s="376">
        <v>2357.5703669</v>
      </c>
      <c r="G558" s="338">
        <v>1746.6482659999999</v>
      </c>
      <c r="H558" s="377">
        <v>610.92210094999996</v>
      </c>
      <c r="I558" s="376">
        <v>331.50487777000001</v>
      </c>
      <c r="J558" s="377">
        <v>14.227248887</v>
      </c>
      <c r="K558" s="376">
        <v>452.39511296000001</v>
      </c>
      <c r="L558" s="377">
        <v>33.027717654</v>
      </c>
      <c r="M558" s="338">
        <v>211.83340240999999</v>
      </c>
      <c r="N558" s="376">
        <v>51.660235415999999</v>
      </c>
      <c r="O558" s="377">
        <v>7.6291566828999997</v>
      </c>
      <c r="P558" s="376">
        <v>127.48110971</v>
      </c>
      <c r="Q558" s="377">
        <v>20.66071432</v>
      </c>
      <c r="R558" s="376">
        <v>32.395073240999999</v>
      </c>
      <c r="S558" s="377">
        <v>14.13023827</v>
      </c>
      <c r="T558" s="376">
        <v>49.149660570999998</v>
      </c>
      <c r="U558" s="377">
        <v>7.8753801485999997</v>
      </c>
      <c r="V558" s="376">
        <v>31.957335179000001</v>
      </c>
      <c r="W558" s="377">
        <v>7.2736629695000001</v>
      </c>
      <c r="X558" s="376">
        <v>210.88937114000001</v>
      </c>
      <c r="Y558" s="377">
        <v>46.926478660000001</v>
      </c>
      <c r="Z558" s="376">
        <v>62.997341417000001</v>
      </c>
      <c r="AA558" s="377">
        <v>21.961968111000001</v>
      </c>
      <c r="AB558" s="376">
        <v>77.903923054000003</v>
      </c>
      <c r="AC558" s="377">
        <v>127.32723885999999</v>
      </c>
      <c r="AD558" s="376">
        <v>3.0355890960999998</v>
      </c>
      <c r="AE558" s="377">
        <v>0.4902102854</v>
      </c>
      <c r="AF558" s="338">
        <v>6.1830740449999997</v>
      </c>
      <c r="AG558" s="378">
        <v>187.30244497999999</v>
      </c>
      <c r="AH558" s="338">
        <v>78.143501321000002</v>
      </c>
      <c r="AI558" s="378">
        <v>83.645444901999994</v>
      </c>
      <c r="AJ558" s="338">
        <v>53.739135855999997</v>
      </c>
      <c r="AK558" s="379">
        <v>3.8237189842000001</v>
      </c>
      <c r="AL558" s="472">
        <v>243</v>
      </c>
    </row>
    <row r="559" spans="1:38" x14ac:dyDescent="0.2">
      <c r="A559" s="380" t="s">
        <v>1652</v>
      </c>
      <c r="B559" s="373" t="s">
        <v>1653</v>
      </c>
      <c r="C559" s="374">
        <v>0.18733901289999999</v>
      </c>
      <c r="D559" s="73">
        <v>24620</v>
      </c>
      <c r="E559" s="375">
        <v>1.07</v>
      </c>
      <c r="F559" s="376">
        <v>915.22375565000004</v>
      </c>
      <c r="G559" s="338">
        <v>691.06481911000003</v>
      </c>
      <c r="H559" s="377">
        <v>224.15893653000001</v>
      </c>
      <c r="I559" s="376">
        <v>144.33458505999999</v>
      </c>
      <c r="J559" s="377">
        <v>5.7477435971000004</v>
      </c>
      <c r="K559" s="376">
        <v>163.33403754</v>
      </c>
      <c r="L559" s="377">
        <v>11.656083829</v>
      </c>
      <c r="M559" s="338">
        <v>87.148734016000006</v>
      </c>
      <c r="N559" s="376">
        <v>16.740673919999999</v>
      </c>
      <c r="O559" s="377">
        <v>2.421128462</v>
      </c>
      <c r="P559" s="376">
        <v>100.84628631</v>
      </c>
      <c r="Q559" s="377">
        <v>15.622579245000001</v>
      </c>
      <c r="R559" s="376">
        <v>7.7260569879999998</v>
      </c>
      <c r="S559" s="377">
        <v>3.9615659870000002</v>
      </c>
      <c r="T559" s="376">
        <v>18.401889747999999</v>
      </c>
      <c r="U559" s="377">
        <v>3.4373411935</v>
      </c>
      <c r="V559" s="376">
        <v>0.64104393999999998</v>
      </c>
      <c r="W559" s="377">
        <v>9.3946503900000006E-2</v>
      </c>
      <c r="X559" s="376">
        <v>6.9193230513000001</v>
      </c>
      <c r="Y559" s="377">
        <v>1.7579683860999999</v>
      </c>
      <c r="Z559" s="376">
        <v>70.155222678000001</v>
      </c>
      <c r="AA559" s="377">
        <v>21.870413391</v>
      </c>
      <c r="AB559" s="376">
        <v>28.664347151000001</v>
      </c>
      <c r="AC559" s="377">
        <v>46.786316243999998</v>
      </c>
      <c r="AD559" s="376">
        <v>0.44130569390000002</v>
      </c>
      <c r="AE559" s="377">
        <v>8.9357632100000001E-2</v>
      </c>
      <c r="AF559" s="338">
        <v>2.5243258437999998</v>
      </c>
      <c r="AG559" s="378">
        <v>77.50542102</v>
      </c>
      <c r="AH559" s="338">
        <v>26.160653280999998</v>
      </c>
      <c r="AI559" s="378">
        <v>28.884612185000002</v>
      </c>
      <c r="AJ559" s="338">
        <v>19.848724076</v>
      </c>
      <c r="AK559" s="379">
        <v>1.5020686745</v>
      </c>
      <c r="AL559" s="472">
        <v>274</v>
      </c>
    </row>
    <row r="560" spans="1:38" x14ac:dyDescent="0.2">
      <c r="A560" s="380" t="s">
        <v>1654</v>
      </c>
      <c r="B560" s="373" t="s">
        <v>1655</v>
      </c>
      <c r="C560" s="374">
        <v>1.6175992294999999</v>
      </c>
      <c r="D560" s="73">
        <v>4714</v>
      </c>
      <c r="E560" s="375">
        <v>5.09</v>
      </c>
      <c r="F560" s="376">
        <v>7902.5997797999999</v>
      </c>
      <c r="G560" s="338">
        <v>5835.3489061999999</v>
      </c>
      <c r="H560" s="377">
        <v>2067.2508736</v>
      </c>
      <c r="I560" s="376">
        <v>1110.7412302</v>
      </c>
      <c r="J560" s="377">
        <v>49.799704575</v>
      </c>
      <c r="K560" s="376">
        <v>2150.5624953000001</v>
      </c>
      <c r="L560" s="377">
        <v>144.34612331</v>
      </c>
      <c r="M560" s="338">
        <v>794.76781499000003</v>
      </c>
      <c r="N560" s="376">
        <v>320.39478200000002</v>
      </c>
      <c r="O560" s="377">
        <v>41.502701321000004</v>
      </c>
      <c r="P560" s="376">
        <v>181.97885339999999</v>
      </c>
      <c r="Q560" s="377">
        <v>29.174666662</v>
      </c>
      <c r="R560" s="376">
        <v>262.80761433999999</v>
      </c>
      <c r="S560" s="377">
        <v>85.633208425999996</v>
      </c>
      <c r="T560" s="376">
        <v>258.71188273000001</v>
      </c>
      <c r="U560" s="377">
        <v>27.283358542999999</v>
      </c>
      <c r="V560" s="376">
        <v>172.55552073000001</v>
      </c>
      <c r="W560" s="377">
        <v>41.365957141999999</v>
      </c>
      <c r="X560" s="376">
        <v>95.726289331999993</v>
      </c>
      <c r="Y560" s="377">
        <v>24.748622598000001</v>
      </c>
      <c r="Z560" s="376">
        <v>28.42990391</v>
      </c>
      <c r="AA560" s="377">
        <v>10.359625734</v>
      </c>
      <c r="AB560" s="376">
        <v>274.05087259999999</v>
      </c>
      <c r="AC560" s="377">
        <v>486.81702138000003</v>
      </c>
      <c r="AD560" s="376">
        <v>17.121322229</v>
      </c>
      <c r="AE560" s="377">
        <v>3.6064495416</v>
      </c>
      <c r="AF560" s="338">
        <v>9.9329802615999991</v>
      </c>
      <c r="AG560" s="378">
        <v>645.05587204999995</v>
      </c>
      <c r="AH560" s="338">
        <v>290.39401624999999</v>
      </c>
      <c r="AI560" s="378">
        <v>268.72765149999998</v>
      </c>
      <c r="AJ560" s="338">
        <v>66.165587484</v>
      </c>
      <c r="AK560" s="379">
        <v>9.8376513022999994</v>
      </c>
      <c r="AL560" s="472">
        <v>241</v>
      </c>
    </row>
    <row r="561" spans="1:38" x14ac:dyDescent="0.2">
      <c r="A561" s="380" t="s">
        <v>1656</v>
      </c>
      <c r="B561" s="373" t="s">
        <v>1657</v>
      </c>
      <c r="C561" s="374">
        <v>0.41343120659999999</v>
      </c>
      <c r="D561" s="73">
        <v>16093</v>
      </c>
      <c r="E561" s="375">
        <v>1.61</v>
      </c>
      <c r="F561" s="376">
        <v>2019.7718341</v>
      </c>
      <c r="G561" s="338">
        <v>1493.6188195</v>
      </c>
      <c r="H561" s="377">
        <v>526.15301461000001</v>
      </c>
      <c r="I561" s="376">
        <v>317.55703627999998</v>
      </c>
      <c r="J561" s="377">
        <v>12.583033806</v>
      </c>
      <c r="K561" s="376">
        <v>487.80720378000001</v>
      </c>
      <c r="L561" s="377">
        <v>33.486029516000002</v>
      </c>
      <c r="M561" s="338">
        <v>211.94195066</v>
      </c>
      <c r="N561" s="376">
        <v>72.227861290999996</v>
      </c>
      <c r="O561" s="377">
        <v>10.508189958000001</v>
      </c>
      <c r="P561" s="376">
        <v>60.817345875000001</v>
      </c>
      <c r="Q561" s="377">
        <v>9.5052376053999996</v>
      </c>
      <c r="R561" s="376">
        <v>36.467689563</v>
      </c>
      <c r="S561" s="377">
        <v>13.956308335999999</v>
      </c>
      <c r="T561" s="376">
        <v>67.470246025999998</v>
      </c>
      <c r="U561" s="377">
        <v>7.735621869</v>
      </c>
      <c r="V561" s="376">
        <v>9.2240913041999999</v>
      </c>
      <c r="W561" s="377">
        <v>2.4825614654999999</v>
      </c>
      <c r="X561" s="376">
        <v>56.263500463</v>
      </c>
      <c r="Y561" s="377">
        <v>14.383622591</v>
      </c>
      <c r="Z561" s="376">
        <v>46.374871612</v>
      </c>
      <c r="AA561" s="377">
        <v>14.794653617</v>
      </c>
      <c r="AB561" s="376">
        <v>75.947441132999998</v>
      </c>
      <c r="AC561" s="377">
        <v>127.38475731</v>
      </c>
      <c r="AD561" s="376">
        <v>5.0351071241999996</v>
      </c>
      <c r="AE561" s="377">
        <v>0.89087085330000004</v>
      </c>
      <c r="AF561" s="338">
        <v>1.9391957334000001</v>
      </c>
      <c r="AG561" s="378">
        <v>167.90197627000001</v>
      </c>
      <c r="AH561" s="338">
        <v>62.631171702000003</v>
      </c>
      <c r="AI561" s="378">
        <v>65.609726179000006</v>
      </c>
      <c r="AJ561" s="338">
        <v>23.792837459000001</v>
      </c>
      <c r="AK561" s="379">
        <v>3.0516947540000001</v>
      </c>
      <c r="AL561" s="472">
        <v>286</v>
      </c>
    </row>
    <row r="562" spans="1:38" x14ac:dyDescent="0.2">
      <c r="A562" s="380" t="s">
        <v>1658</v>
      </c>
      <c r="B562" s="373" t="s">
        <v>1659</v>
      </c>
      <c r="C562" s="374">
        <v>0.4438337483</v>
      </c>
      <c r="D562" s="73">
        <v>318</v>
      </c>
      <c r="E562" s="375">
        <v>1.2</v>
      </c>
      <c r="F562" s="376">
        <v>2168.3000446999999</v>
      </c>
      <c r="G562" s="338">
        <v>1727.484338</v>
      </c>
      <c r="H562" s="377">
        <v>440.81570669000001</v>
      </c>
      <c r="I562" s="376">
        <v>257.37553995000002</v>
      </c>
      <c r="J562" s="377">
        <v>7.8039458490999998</v>
      </c>
      <c r="K562" s="376">
        <v>257.47624585</v>
      </c>
      <c r="L562" s="377">
        <v>19.645345254999999</v>
      </c>
      <c r="M562" s="338">
        <v>127.04036474999999</v>
      </c>
      <c r="N562" s="376">
        <v>399.61968529000001</v>
      </c>
      <c r="O562" s="377">
        <v>4.2659000565999996</v>
      </c>
      <c r="P562" s="376">
        <v>31.410675726000001</v>
      </c>
      <c r="Q562" s="377">
        <v>3.4425704779999999</v>
      </c>
      <c r="R562" s="376">
        <v>17.272163732999999</v>
      </c>
      <c r="S562" s="377">
        <v>8.3122563678999999</v>
      </c>
      <c r="T562" s="376">
        <v>23.154097461999999</v>
      </c>
      <c r="U562" s="377">
        <v>3.3522105691999999</v>
      </c>
      <c r="V562" s="376">
        <v>0</v>
      </c>
      <c r="W562" s="377">
        <v>0</v>
      </c>
      <c r="X562" s="376">
        <v>468.43408813000002</v>
      </c>
      <c r="Y562" s="377">
        <v>109.86858786000001</v>
      </c>
      <c r="Z562" s="376">
        <v>9.2325390566000003</v>
      </c>
      <c r="AA562" s="377">
        <v>3.3773207736000002</v>
      </c>
      <c r="AB562" s="376">
        <v>60.343472028000001</v>
      </c>
      <c r="AC562" s="377">
        <v>77.142045264000004</v>
      </c>
      <c r="AD562" s="376">
        <v>2.8719337799</v>
      </c>
      <c r="AE562" s="377">
        <v>0.63898494340000001</v>
      </c>
      <c r="AF562" s="338">
        <v>7.4225640755000004</v>
      </c>
      <c r="AG562" s="378">
        <v>143.55684217000001</v>
      </c>
      <c r="AH562" s="338">
        <v>53.372584887000002</v>
      </c>
      <c r="AI562" s="378">
        <v>58.944128792000001</v>
      </c>
      <c r="AJ562" s="338">
        <v>10.563610403</v>
      </c>
      <c r="AK562" s="379">
        <v>2.3603411540999999</v>
      </c>
      <c r="AL562" s="472">
        <v>110</v>
      </c>
    </row>
    <row r="563" spans="1:38" x14ac:dyDescent="0.2">
      <c r="A563" s="380" t="s">
        <v>1660</v>
      </c>
      <c r="B563" s="373" t="s">
        <v>1661</v>
      </c>
      <c r="C563" s="374">
        <v>2.1546767293000002</v>
      </c>
      <c r="D563" s="73">
        <v>3994</v>
      </c>
      <c r="E563" s="375">
        <v>6.26</v>
      </c>
      <c r="F563" s="376">
        <v>10526.431725</v>
      </c>
      <c r="G563" s="338">
        <v>7879.0487069000001</v>
      </c>
      <c r="H563" s="377">
        <v>2647.3830177</v>
      </c>
      <c r="I563" s="376">
        <v>1410.4771263</v>
      </c>
      <c r="J563" s="377">
        <v>65.502740356999993</v>
      </c>
      <c r="K563" s="376">
        <v>2605.7721110000002</v>
      </c>
      <c r="L563" s="377">
        <v>170.25488860999999</v>
      </c>
      <c r="M563" s="338">
        <v>941.76785586000005</v>
      </c>
      <c r="N563" s="376">
        <v>560.88705819999996</v>
      </c>
      <c r="O563" s="377">
        <v>72.078876143000002</v>
      </c>
      <c r="P563" s="376">
        <v>295.36366959999998</v>
      </c>
      <c r="Q563" s="377">
        <v>49.905642219000001</v>
      </c>
      <c r="R563" s="376">
        <v>290.06259112999999</v>
      </c>
      <c r="S563" s="377">
        <v>98.746254633000007</v>
      </c>
      <c r="T563" s="376">
        <v>445.69379673999998</v>
      </c>
      <c r="U563" s="377">
        <v>44.796939645000002</v>
      </c>
      <c r="V563" s="376">
        <v>429.43462484999998</v>
      </c>
      <c r="W563" s="377">
        <v>104.73186507</v>
      </c>
      <c r="X563" s="376">
        <v>192.30391602</v>
      </c>
      <c r="Y563" s="377">
        <v>44.307106025000003</v>
      </c>
      <c r="Z563" s="376">
        <v>31.827577297000001</v>
      </c>
      <c r="AA563" s="377">
        <v>11.202870785</v>
      </c>
      <c r="AB563" s="376">
        <v>384.20784789999999</v>
      </c>
      <c r="AC563" s="377">
        <v>575.32082510999999</v>
      </c>
      <c r="AD563" s="376">
        <v>21.297529655999998</v>
      </c>
      <c r="AE563" s="377">
        <v>4.8231066755000001</v>
      </c>
      <c r="AF563" s="338">
        <v>16.350837792</v>
      </c>
      <c r="AG563" s="378">
        <v>832.61701487000005</v>
      </c>
      <c r="AH563" s="338">
        <v>385.93370800000002</v>
      </c>
      <c r="AI563" s="378">
        <v>354.73737870999997</v>
      </c>
      <c r="AJ563" s="338">
        <v>72.447135841000005</v>
      </c>
      <c r="AK563" s="379">
        <v>13.578829547</v>
      </c>
      <c r="AL563" s="472">
        <v>214</v>
      </c>
    </row>
    <row r="564" spans="1:38" x14ac:dyDescent="0.2">
      <c r="A564" s="380" t="s">
        <v>1662</v>
      </c>
      <c r="B564" s="373" t="s">
        <v>1663</v>
      </c>
      <c r="C564" s="374">
        <v>0.66652696759999996</v>
      </c>
      <c r="D564" s="73">
        <v>12273</v>
      </c>
      <c r="E564" s="375">
        <v>1.96</v>
      </c>
      <c r="F564" s="376">
        <v>3256.2428143000002</v>
      </c>
      <c r="G564" s="338">
        <v>2478.1547394999998</v>
      </c>
      <c r="H564" s="377">
        <v>778.08807478000006</v>
      </c>
      <c r="I564" s="376">
        <v>448.0335528</v>
      </c>
      <c r="J564" s="377">
        <v>18.427210050999999</v>
      </c>
      <c r="K564" s="376">
        <v>660.64575566999997</v>
      </c>
      <c r="L564" s="377">
        <v>46.132828764999999</v>
      </c>
      <c r="M564" s="338">
        <v>266.65937738999997</v>
      </c>
      <c r="N564" s="376">
        <v>173.61190042999999</v>
      </c>
      <c r="O564" s="377">
        <v>22.450565557000001</v>
      </c>
      <c r="P564" s="376">
        <v>104.76359488999999</v>
      </c>
      <c r="Q564" s="377">
        <v>16.207060069000001</v>
      </c>
      <c r="R564" s="376">
        <v>49.354161409</v>
      </c>
      <c r="S564" s="377">
        <v>20.290830594999999</v>
      </c>
      <c r="T564" s="376">
        <v>219.31114959999999</v>
      </c>
      <c r="U564" s="377">
        <v>16.637441162999998</v>
      </c>
      <c r="V564" s="376">
        <v>20.890997401</v>
      </c>
      <c r="W564" s="377">
        <v>4.9019249524999999</v>
      </c>
      <c r="X564" s="376">
        <v>291.90815250000003</v>
      </c>
      <c r="Y564" s="377">
        <v>70.962990250999994</v>
      </c>
      <c r="Z564" s="376">
        <v>22.360527130000001</v>
      </c>
      <c r="AA564" s="377">
        <v>7.1502446175000003</v>
      </c>
      <c r="AB564" s="376">
        <v>107.77646393000001</v>
      </c>
      <c r="AC564" s="377">
        <v>163.67668728000001</v>
      </c>
      <c r="AD564" s="376">
        <v>13.329321719999999</v>
      </c>
      <c r="AE564" s="377">
        <v>2.9846028372000002</v>
      </c>
      <c r="AF564" s="338">
        <v>13.390197231</v>
      </c>
      <c r="AG564" s="378">
        <v>242.62018663999999</v>
      </c>
      <c r="AH564" s="338">
        <v>98.185880725999994</v>
      </c>
      <c r="AI564" s="378">
        <v>105.91121814</v>
      </c>
      <c r="AJ564" s="338">
        <v>23.652078312</v>
      </c>
      <c r="AK564" s="379">
        <v>4.0159122669</v>
      </c>
      <c r="AL564" s="472">
        <v>256</v>
      </c>
    </row>
    <row r="565" spans="1:38" x14ac:dyDescent="0.2">
      <c r="A565" s="380" t="s">
        <v>1664</v>
      </c>
      <c r="B565" s="373" t="s">
        <v>1665</v>
      </c>
      <c r="C565" s="374">
        <v>0.24701522579999999</v>
      </c>
      <c r="D565" s="73">
        <v>17569</v>
      </c>
      <c r="E565" s="375">
        <v>1.1000000000000001</v>
      </c>
      <c r="F565" s="376">
        <v>1206.7652072000001</v>
      </c>
      <c r="G565" s="338">
        <v>946.27576001</v>
      </c>
      <c r="H565" s="377">
        <v>260.48944714999999</v>
      </c>
      <c r="I565" s="376">
        <v>146.09062456000001</v>
      </c>
      <c r="J565" s="377">
        <v>5.7606823885000003</v>
      </c>
      <c r="K565" s="376">
        <v>224.26129612</v>
      </c>
      <c r="L565" s="377">
        <v>15.063795681</v>
      </c>
      <c r="M565" s="338">
        <v>98.982497522000003</v>
      </c>
      <c r="N565" s="376">
        <v>151.92603686000001</v>
      </c>
      <c r="O565" s="377">
        <v>8.4503567271000009</v>
      </c>
      <c r="P565" s="376">
        <v>50.767198723999996</v>
      </c>
      <c r="Q565" s="377">
        <v>9.0588381998000003</v>
      </c>
      <c r="R565" s="376">
        <v>15.575828603</v>
      </c>
      <c r="S565" s="377">
        <v>6.2098095434999996</v>
      </c>
      <c r="T565" s="376">
        <v>41.964927213000003</v>
      </c>
      <c r="U565" s="377">
        <v>4.5856878451999998</v>
      </c>
      <c r="V565" s="376">
        <v>2.6098691346999998</v>
      </c>
      <c r="W565" s="377">
        <v>0.40103349719999998</v>
      </c>
      <c r="X565" s="376">
        <v>65.433096117999995</v>
      </c>
      <c r="Y565" s="377">
        <v>16.767215419999999</v>
      </c>
      <c r="Z565" s="376">
        <v>14.890545922999999</v>
      </c>
      <c r="AA565" s="377">
        <v>4.3685520726</v>
      </c>
      <c r="AB565" s="376">
        <v>41.822308026000002</v>
      </c>
      <c r="AC565" s="377">
        <v>50.892765003999997</v>
      </c>
      <c r="AD565" s="376">
        <v>45.769736860000002</v>
      </c>
      <c r="AE565" s="377">
        <v>12.966373556000001</v>
      </c>
      <c r="AF565" s="338">
        <v>5.3802909028999997</v>
      </c>
      <c r="AG565" s="378">
        <v>91.297439983999993</v>
      </c>
      <c r="AH565" s="338">
        <v>27.836783430000001</v>
      </c>
      <c r="AI565" s="378">
        <v>37.842665771999997</v>
      </c>
      <c r="AJ565" s="338">
        <v>8.1338502289000001</v>
      </c>
      <c r="AK565" s="379">
        <v>1.6551012281999999</v>
      </c>
      <c r="AL565" s="472">
        <v>241</v>
      </c>
    </row>
    <row r="566" spans="1:38" x14ac:dyDescent="0.2">
      <c r="A566" s="380" t="s">
        <v>1666</v>
      </c>
      <c r="B566" s="373" t="s">
        <v>1667</v>
      </c>
      <c r="C566" s="374">
        <v>0.20184234079999999</v>
      </c>
      <c r="D566" s="73">
        <v>6085</v>
      </c>
      <c r="E566" s="375">
        <v>1</v>
      </c>
      <c r="F566" s="376">
        <v>986.07813897000005</v>
      </c>
      <c r="G566" s="338">
        <v>802.30819072999998</v>
      </c>
      <c r="H566" s="377">
        <v>183.76994823999999</v>
      </c>
      <c r="I566" s="376">
        <v>61.558568471999997</v>
      </c>
      <c r="J566" s="377">
        <v>3.6723019714</v>
      </c>
      <c r="K566" s="376">
        <v>304.36656486999999</v>
      </c>
      <c r="L566" s="377">
        <v>11.651434439000001</v>
      </c>
      <c r="M566" s="338">
        <v>82.990989653</v>
      </c>
      <c r="N566" s="376">
        <v>22.539464121999998</v>
      </c>
      <c r="O566" s="377">
        <v>2.4543991773</v>
      </c>
      <c r="P566" s="376">
        <v>6.0282665167999996</v>
      </c>
      <c r="Q566" s="377">
        <v>1.2622824355</v>
      </c>
      <c r="R566" s="376">
        <v>17.484799112000001</v>
      </c>
      <c r="S566" s="377">
        <v>7.4163830572</v>
      </c>
      <c r="T566" s="376">
        <v>81.221407300999999</v>
      </c>
      <c r="U566" s="377">
        <v>3.9392848396</v>
      </c>
      <c r="V566" s="376">
        <v>0</v>
      </c>
      <c r="W566" s="377">
        <v>0</v>
      </c>
      <c r="X566" s="376">
        <v>3.8990549909999999</v>
      </c>
      <c r="Y566" s="377">
        <v>1.0231158587</v>
      </c>
      <c r="Z566" s="376">
        <v>0</v>
      </c>
      <c r="AA566" s="377">
        <v>0</v>
      </c>
      <c r="AB566" s="376">
        <v>194.53532776</v>
      </c>
      <c r="AC566" s="377">
        <v>57.667599524000003</v>
      </c>
      <c r="AD566" s="376">
        <v>5.5284157799999997E-2</v>
      </c>
      <c r="AE566" s="377">
        <v>1.19455711E-2</v>
      </c>
      <c r="AF566" s="338">
        <v>4.0091954300000003E-2</v>
      </c>
      <c r="AG566" s="378">
        <v>69.224971672999999</v>
      </c>
      <c r="AH566" s="338">
        <v>18.888154198999999</v>
      </c>
      <c r="AI566" s="378">
        <v>30.239827992999999</v>
      </c>
      <c r="AJ566" s="338">
        <v>2.4847801195999999</v>
      </c>
      <c r="AK566" s="379">
        <v>1.4218392035</v>
      </c>
      <c r="AL566" s="472">
        <v>37</v>
      </c>
    </row>
    <row r="567" spans="1:38" x14ac:dyDescent="0.2">
      <c r="A567" s="380" t="s">
        <v>1668</v>
      </c>
      <c r="B567" s="373" t="s">
        <v>2269</v>
      </c>
      <c r="C567" s="374">
        <v>5.9945501997999999</v>
      </c>
      <c r="D567" s="73">
        <v>373</v>
      </c>
      <c r="E567" s="375">
        <v>7.32</v>
      </c>
      <c r="F567" s="376">
        <v>29285.703298</v>
      </c>
      <c r="G567" s="338">
        <v>22958.618702</v>
      </c>
      <c r="H567" s="377">
        <v>6327.0845962000003</v>
      </c>
      <c r="I567" s="376">
        <v>1937.4961115999999</v>
      </c>
      <c r="J567" s="377">
        <v>80.153057665000006</v>
      </c>
      <c r="K567" s="376">
        <v>3089.713757</v>
      </c>
      <c r="L567" s="377">
        <v>212.28009713</v>
      </c>
      <c r="M567" s="338">
        <v>1154.9892815999999</v>
      </c>
      <c r="N567" s="376">
        <v>1192.8556211</v>
      </c>
      <c r="O567" s="377">
        <v>125.38384573</v>
      </c>
      <c r="P567" s="376">
        <v>399.66763373999999</v>
      </c>
      <c r="Q567" s="377">
        <v>63.235653315999997</v>
      </c>
      <c r="R567" s="376">
        <v>264.10692423</v>
      </c>
      <c r="S567" s="377">
        <v>114.64591749</v>
      </c>
      <c r="T567" s="376">
        <v>315.85746060000002</v>
      </c>
      <c r="U567" s="377">
        <v>31.434313196000002</v>
      </c>
      <c r="V567" s="376">
        <v>1665.5362725</v>
      </c>
      <c r="W567" s="377">
        <v>360.23896472000001</v>
      </c>
      <c r="X567" s="376">
        <v>10273.189014</v>
      </c>
      <c r="Y567" s="377">
        <v>2035.6413262999999</v>
      </c>
      <c r="Z567" s="376">
        <v>0.78639812330000003</v>
      </c>
      <c r="AA567" s="377">
        <v>1.7571313700000001E-2</v>
      </c>
      <c r="AB567" s="376">
        <v>579.38595191000002</v>
      </c>
      <c r="AC567" s="377">
        <v>745.36311463000004</v>
      </c>
      <c r="AD567" s="376">
        <v>64.856182038</v>
      </c>
      <c r="AE567" s="377">
        <v>10.868385381</v>
      </c>
      <c r="AF567" s="338">
        <v>548.60637352000003</v>
      </c>
      <c r="AG567" s="378">
        <v>2186.0563505999999</v>
      </c>
      <c r="AH567" s="338">
        <v>802.4501027</v>
      </c>
      <c r="AI567" s="378">
        <v>1002.3812449</v>
      </c>
      <c r="AJ567" s="338">
        <v>7.2819496917000004</v>
      </c>
      <c r="AK567" s="379">
        <v>21.224421339999999</v>
      </c>
      <c r="AL567" s="472">
        <v>65</v>
      </c>
    </row>
    <row r="568" spans="1:38" x14ac:dyDescent="0.2">
      <c r="A568" s="380" t="s">
        <v>1669</v>
      </c>
      <c r="B568" s="373" t="s">
        <v>2270</v>
      </c>
      <c r="C568" s="374">
        <v>3.7674079299000001</v>
      </c>
      <c r="D568" s="73">
        <v>1695</v>
      </c>
      <c r="E568" s="375">
        <v>2.95</v>
      </c>
      <c r="F568" s="376">
        <v>18405.249295000001</v>
      </c>
      <c r="G568" s="338">
        <v>14869.574984999999</v>
      </c>
      <c r="H568" s="377">
        <v>3535.6743093</v>
      </c>
      <c r="I568" s="376">
        <v>1044.5404639999999</v>
      </c>
      <c r="J568" s="377">
        <v>36.854719197999998</v>
      </c>
      <c r="K568" s="376">
        <v>1345.4237929000001</v>
      </c>
      <c r="L568" s="377">
        <v>99.506397876999998</v>
      </c>
      <c r="M568" s="338">
        <v>548.96216485000002</v>
      </c>
      <c r="N568" s="376">
        <v>543.79870102999996</v>
      </c>
      <c r="O568" s="377">
        <v>76.802049159999996</v>
      </c>
      <c r="P568" s="376">
        <v>56.353770474000001</v>
      </c>
      <c r="Q568" s="377">
        <v>9.6168750206000002</v>
      </c>
      <c r="R568" s="376">
        <v>72.973017028000001</v>
      </c>
      <c r="S568" s="377">
        <v>44.593365022999997</v>
      </c>
      <c r="T568" s="376">
        <v>133.12592142</v>
      </c>
      <c r="U568" s="377">
        <v>17.884741681000001</v>
      </c>
      <c r="V568" s="376">
        <v>158.89256223000001</v>
      </c>
      <c r="W568" s="377">
        <v>38.499523815000003</v>
      </c>
      <c r="X568" s="376">
        <v>9161.9635030999998</v>
      </c>
      <c r="Y568" s="377">
        <v>1608.8893512</v>
      </c>
      <c r="Z568" s="376">
        <v>0.1053372271</v>
      </c>
      <c r="AA568" s="377">
        <v>2.3536872999999998E-3</v>
      </c>
      <c r="AB568" s="376">
        <v>474.50333181000002</v>
      </c>
      <c r="AC568" s="377">
        <v>354.80913547</v>
      </c>
      <c r="AD568" s="376">
        <v>7.2670029841000003</v>
      </c>
      <c r="AE568" s="377">
        <v>2.0664040549</v>
      </c>
      <c r="AF568" s="338">
        <v>431.51809426</v>
      </c>
      <c r="AG568" s="378">
        <v>1173.2094903</v>
      </c>
      <c r="AH568" s="338">
        <v>366.57407767000001</v>
      </c>
      <c r="AI568" s="378">
        <v>577.97000963999994</v>
      </c>
      <c r="AJ568" s="338">
        <v>4.4382461627999996</v>
      </c>
      <c r="AK568" s="379">
        <v>14.104891323</v>
      </c>
      <c r="AL568" s="472">
        <v>71</v>
      </c>
    </row>
    <row r="569" spans="1:38" x14ac:dyDescent="0.2">
      <c r="A569" s="380" t="s">
        <v>1670</v>
      </c>
      <c r="B569" s="373" t="s">
        <v>2271</v>
      </c>
      <c r="C569" s="374">
        <v>2.8726055972000002</v>
      </c>
      <c r="D569" s="73">
        <v>598</v>
      </c>
      <c r="E569" s="375">
        <v>5.95</v>
      </c>
      <c r="F569" s="376">
        <v>14033.792762999999</v>
      </c>
      <c r="G569" s="338">
        <v>10736.260146000001</v>
      </c>
      <c r="H569" s="377">
        <v>3297.5326169999998</v>
      </c>
      <c r="I569" s="376">
        <v>1570.0267695</v>
      </c>
      <c r="J569" s="377">
        <v>53.052159955</v>
      </c>
      <c r="K569" s="376">
        <v>2396.5940973000002</v>
      </c>
      <c r="L569" s="377">
        <v>156.19064358</v>
      </c>
      <c r="M569" s="338">
        <v>923.93022222000002</v>
      </c>
      <c r="N569" s="376">
        <v>524.12268859999995</v>
      </c>
      <c r="O569" s="377">
        <v>53.156166458000001</v>
      </c>
      <c r="P569" s="376">
        <v>213.43644774000001</v>
      </c>
      <c r="Q569" s="377">
        <v>31.155152562000001</v>
      </c>
      <c r="R569" s="376">
        <v>168.60754348</v>
      </c>
      <c r="S569" s="377">
        <v>72.309703784000007</v>
      </c>
      <c r="T569" s="376">
        <v>247.84889591999999</v>
      </c>
      <c r="U569" s="377">
        <v>24.886788326000001</v>
      </c>
      <c r="V569" s="376">
        <v>508.28587759999999</v>
      </c>
      <c r="W569" s="377">
        <v>128.08042651</v>
      </c>
      <c r="X569" s="376">
        <v>3151.9742743000002</v>
      </c>
      <c r="Y569" s="377">
        <v>669.07707287999995</v>
      </c>
      <c r="Z569" s="376">
        <v>6.8063376254000003</v>
      </c>
      <c r="AA569" s="377">
        <v>1.479737291</v>
      </c>
      <c r="AB569" s="376">
        <v>417.15848576000002</v>
      </c>
      <c r="AC569" s="377">
        <v>573.18170653000004</v>
      </c>
      <c r="AD569" s="376">
        <v>19.176714222000001</v>
      </c>
      <c r="AE569" s="377">
        <v>2.9001580166999998</v>
      </c>
      <c r="AF569" s="338">
        <v>81.939986857999997</v>
      </c>
      <c r="AG569" s="378">
        <v>1110.195174</v>
      </c>
      <c r="AH569" s="338">
        <v>450.87192325000001</v>
      </c>
      <c r="AI569" s="378">
        <v>430.71085727000002</v>
      </c>
      <c r="AJ569" s="338">
        <v>29.747505280999999</v>
      </c>
      <c r="AK569" s="379">
        <v>16.889246517</v>
      </c>
      <c r="AL569" s="472">
        <v>97</v>
      </c>
    </row>
    <row r="570" spans="1:38" x14ac:dyDescent="0.2">
      <c r="A570" s="380" t="s">
        <v>1671</v>
      </c>
      <c r="B570" s="373" t="s">
        <v>2272</v>
      </c>
      <c r="C570" s="374">
        <v>1.4688249403</v>
      </c>
      <c r="D570" s="73">
        <v>4638</v>
      </c>
      <c r="E570" s="375">
        <v>2.29</v>
      </c>
      <c r="F570" s="376">
        <v>7175.7796606000002</v>
      </c>
      <c r="G570" s="338">
        <v>5501.6062603999999</v>
      </c>
      <c r="H570" s="377">
        <v>1674.1734002000001</v>
      </c>
      <c r="I570" s="376">
        <v>854.75515028999996</v>
      </c>
      <c r="J570" s="377">
        <v>26.468071384999998</v>
      </c>
      <c r="K570" s="376">
        <v>986.78661213999999</v>
      </c>
      <c r="L570" s="377">
        <v>75.382729611000002</v>
      </c>
      <c r="M570" s="338">
        <v>394.77278195000002</v>
      </c>
      <c r="N570" s="376">
        <v>176.88203127</v>
      </c>
      <c r="O570" s="377">
        <v>23.375422251</v>
      </c>
      <c r="P570" s="376">
        <v>17.783360702</v>
      </c>
      <c r="Q570" s="377">
        <v>2.6488985665999998</v>
      </c>
      <c r="R570" s="376">
        <v>29.193306078999999</v>
      </c>
      <c r="S570" s="377">
        <v>19.422932938999999</v>
      </c>
      <c r="T570" s="376">
        <v>68.971032038000004</v>
      </c>
      <c r="U570" s="377">
        <v>9.2779751707999996</v>
      </c>
      <c r="V570" s="376">
        <v>13.68414645</v>
      </c>
      <c r="W570" s="377">
        <v>3.7149411779000001</v>
      </c>
      <c r="X570" s="376">
        <v>2406.8613102999998</v>
      </c>
      <c r="Y570" s="377">
        <v>540.96449941000003</v>
      </c>
      <c r="Z570" s="376">
        <v>1.2370838287999999</v>
      </c>
      <c r="AA570" s="377">
        <v>0.3555931128</v>
      </c>
      <c r="AB570" s="376">
        <v>208.60953323000001</v>
      </c>
      <c r="AC570" s="377">
        <v>248.34498954</v>
      </c>
      <c r="AD570" s="376">
        <v>3.2974395123</v>
      </c>
      <c r="AE570" s="377">
        <v>0.75538654940000005</v>
      </c>
      <c r="AF570" s="338">
        <v>42.478089339999997</v>
      </c>
      <c r="AG570" s="378">
        <v>562.71219113999996</v>
      </c>
      <c r="AH570" s="338">
        <v>210.81258699</v>
      </c>
      <c r="AI570" s="378">
        <v>216.59991001</v>
      </c>
      <c r="AJ570" s="338">
        <v>22.894049251999999</v>
      </c>
      <c r="AK570" s="379">
        <v>6.7376063772999997</v>
      </c>
      <c r="AL570" s="472">
        <v>130</v>
      </c>
    </row>
    <row r="571" spans="1:38" x14ac:dyDescent="0.2">
      <c r="A571" s="380" t="s">
        <v>1672</v>
      </c>
      <c r="B571" s="373" t="s">
        <v>2273</v>
      </c>
      <c r="C571" s="374">
        <v>2.2426754453000002</v>
      </c>
      <c r="D571" s="73">
        <v>323</v>
      </c>
      <c r="E571" s="375">
        <v>3.05</v>
      </c>
      <c r="F571" s="376">
        <v>10956.339591</v>
      </c>
      <c r="G571" s="338">
        <v>8692.2207646999996</v>
      </c>
      <c r="H571" s="377">
        <v>2264.1188265999999</v>
      </c>
      <c r="I571" s="376">
        <v>982.51273286000003</v>
      </c>
      <c r="J571" s="377">
        <v>35.905834167000002</v>
      </c>
      <c r="K571" s="376">
        <v>1566.4328805</v>
      </c>
      <c r="L571" s="377">
        <v>97.831392957000006</v>
      </c>
      <c r="M571" s="338">
        <v>529.53901465000001</v>
      </c>
      <c r="N571" s="376">
        <v>210.9628386</v>
      </c>
      <c r="O571" s="377">
        <v>27.615398353</v>
      </c>
      <c r="P571" s="376">
        <v>66.399649334000003</v>
      </c>
      <c r="Q571" s="377">
        <v>9.9844193095999998</v>
      </c>
      <c r="R571" s="376">
        <v>125.17853414</v>
      </c>
      <c r="S571" s="377">
        <v>46.086692640999999</v>
      </c>
      <c r="T571" s="376">
        <v>126.6099007</v>
      </c>
      <c r="U571" s="377">
        <v>13.255862906999999</v>
      </c>
      <c r="V571" s="376">
        <v>144.81699932999999</v>
      </c>
      <c r="W571" s="377">
        <v>27.205657210999998</v>
      </c>
      <c r="X571" s="376">
        <v>3907.4603323000001</v>
      </c>
      <c r="Y571" s="377">
        <v>796.88440161000005</v>
      </c>
      <c r="Z571" s="376">
        <v>7.4691117647</v>
      </c>
      <c r="AA571" s="377">
        <v>1.4343907120999999</v>
      </c>
      <c r="AB571" s="376">
        <v>261.91708985999998</v>
      </c>
      <c r="AC571" s="377">
        <v>330.86657070000001</v>
      </c>
      <c r="AD571" s="376">
        <v>10.626186068000001</v>
      </c>
      <c r="AE571" s="377">
        <v>1.9116349845</v>
      </c>
      <c r="AF571" s="338">
        <v>154.82134504999999</v>
      </c>
      <c r="AG571" s="378">
        <v>765.12576863000004</v>
      </c>
      <c r="AH571" s="338">
        <v>300.94469226000001</v>
      </c>
      <c r="AI571" s="378">
        <v>309.34627440000003</v>
      </c>
      <c r="AJ571" s="338">
        <v>91.368731758999999</v>
      </c>
      <c r="AK571" s="379">
        <v>5.8252534271999998</v>
      </c>
      <c r="AL571" s="472">
        <v>60</v>
      </c>
    </row>
    <row r="572" spans="1:38" x14ac:dyDescent="0.2">
      <c r="A572" s="380" t="s">
        <v>1673</v>
      </c>
      <c r="B572" s="373" t="s">
        <v>2274</v>
      </c>
      <c r="C572" s="374">
        <v>0.99272603559999995</v>
      </c>
      <c r="D572" s="73">
        <v>1946</v>
      </c>
      <c r="E572" s="375">
        <v>1.19</v>
      </c>
      <c r="F572" s="376">
        <v>4849.8518098000004</v>
      </c>
      <c r="G572" s="338">
        <v>3805.2696612</v>
      </c>
      <c r="H572" s="377">
        <v>1044.5821487000001</v>
      </c>
      <c r="I572" s="376">
        <v>424.70399707000001</v>
      </c>
      <c r="J572" s="377">
        <v>13.22774589</v>
      </c>
      <c r="K572" s="376">
        <v>380.04611190999998</v>
      </c>
      <c r="L572" s="377">
        <v>35.003562617999997</v>
      </c>
      <c r="M572" s="338">
        <v>181.81328314000001</v>
      </c>
      <c r="N572" s="376">
        <v>36.469642372999999</v>
      </c>
      <c r="O572" s="377">
        <v>6.9165868391999998</v>
      </c>
      <c r="P572" s="376">
        <v>7.8171483428000004</v>
      </c>
      <c r="Q572" s="377">
        <v>1.1986354835999999</v>
      </c>
      <c r="R572" s="376">
        <v>15.846628389999999</v>
      </c>
      <c r="S572" s="377">
        <v>12.890480102</v>
      </c>
      <c r="T572" s="376">
        <v>29.783575430999999</v>
      </c>
      <c r="U572" s="377">
        <v>5.2062213062999998</v>
      </c>
      <c r="V572" s="376">
        <v>3.3961971284999999</v>
      </c>
      <c r="W572" s="377">
        <v>0.85131867780000003</v>
      </c>
      <c r="X572" s="376">
        <v>2282.0501104999998</v>
      </c>
      <c r="Y572" s="377">
        <v>489.14293139</v>
      </c>
      <c r="Z572" s="376">
        <v>2.7675902363999998</v>
      </c>
      <c r="AA572" s="377">
        <v>0.86954568350000006</v>
      </c>
      <c r="AB572" s="376">
        <v>98.732156373999999</v>
      </c>
      <c r="AC572" s="377">
        <v>104.86913396999999</v>
      </c>
      <c r="AD572" s="376">
        <v>0.31742728669999998</v>
      </c>
      <c r="AE572" s="377">
        <v>7.5706885900000007E-2</v>
      </c>
      <c r="AF572" s="338">
        <v>101.27934071</v>
      </c>
      <c r="AG572" s="378">
        <v>335.05984943999999</v>
      </c>
      <c r="AH572" s="338">
        <v>119.68995246</v>
      </c>
      <c r="AI572" s="378">
        <v>150.54678380999999</v>
      </c>
      <c r="AJ572" s="338">
        <v>5.7956630745000002</v>
      </c>
      <c r="AK572" s="379">
        <v>3.4844832903</v>
      </c>
      <c r="AL572" s="472">
        <v>158</v>
      </c>
    </row>
    <row r="573" spans="1:38" x14ac:dyDescent="0.2">
      <c r="A573" s="380" t="s">
        <v>1674</v>
      </c>
      <c r="B573" s="373" t="s">
        <v>2275</v>
      </c>
      <c r="C573" s="374">
        <v>0.98350262830000001</v>
      </c>
      <c r="D573" s="73">
        <v>7993</v>
      </c>
      <c r="E573" s="375">
        <v>1.29</v>
      </c>
      <c r="F573" s="376">
        <v>4804.7918868999996</v>
      </c>
      <c r="G573" s="338">
        <v>3720.8871574999998</v>
      </c>
      <c r="H573" s="377">
        <v>1083.9047294</v>
      </c>
      <c r="I573" s="376">
        <v>426.89321194000001</v>
      </c>
      <c r="J573" s="377">
        <v>13.63668921</v>
      </c>
      <c r="K573" s="376">
        <v>397.02217242</v>
      </c>
      <c r="L573" s="377">
        <v>33.640295829999999</v>
      </c>
      <c r="M573" s="338">
        <v>190.08543305000001</v>
      </c>
      <c r="N573" s="376">
        <v>79.414175482000005</v>
      </c>
      <c r="O573" s="377">
        <v>13.259392075999999</v>
      </c>
      <c r="P573" s="376">
        <v>22.650550754000001</v>
      </c>
      <c r="Q573" s="377">
        <v>4.1191553367999996</v>
      </c>
      <c r="R573" s="376">
        <v>20.801599782</v>
      </c>
      <c r="S573" s="377">
        <v>12.191362058999999</v>
      </c>
      <c r="T573" s="376">
        <v>38.773745161999997</v>
      </c>
      <c r="U573" s="377">
        <v>4.3361066422999999</v>
      </c>
      <c r="V573" s="376">
        <v>57.780249204</v>
      </c>
      <c r="W573" s="377">
        <v>12.232958283</v>
      </c>
      <c r="X573" s="376">
        <v>2131.9799431000001</v>
      </c>
      <c r="Y573" s="377">
        <v>478.66298992999998</v>
      </c>
      <c r="Z573" s="376">
        <v>2.4301158227999999</v>
      </c>
      <c r="AA573" s="377">
        <v>0.97378781820000004</v>
      </c>
      <c r="AB573" s="376">
        <v>73.329041130999997</v>
      </c>
      <c r="AC573" s="377">
        <v>113.42005761999999</v>
      </c>
      <c r="AD573" s="376">
        <v>3.2522129724000002</v>
      </c>
      <c r="AE573" s="377">
        <v>0.31029902970000001</v>
      </c>
      <c r="AF573" s="338">
        <v>27.279846578000001</v>
      </c>
      <c r="AG573" s="378">
        <v>349.8964512</v>
      </c>
      <c r="AH573" s="338">
        <v>122.89854608</v>
      </c>
      <c r="AI573" s="378">
        <v>163.17324518999999</v>
      </c>
      <c r="AJ573" s="338">
        <v>6.1043496767000001</v>
      </c>
      <c r="AK573" s="379">
        <v>4.2439034539999998</v>
      </c>
      <c r="AL573" s="472">
        <v>204</v>
      </c>
    </row>
    <row r="574" spans="1:38" x14ac:dyDescent="0.2">
      <c r="A574" s="380" t="s">
        <v>1675</v>
      </c>
      <c r="B574" s="373" t="s">
        <v>1676</v>
      </c>
      <c r="C574" s="374">
        <v>0.73740536239999999</v>
      </c>
      <c r="D574" s="73">
        <v>3904</v>
      </c>
      <c r="E574" s="375">
        <v>1.06</v>
      </c>
      <c r="F574" s="376">
        <v>3602.5112700999998</v>
      </c>
      <c r="G574" s="338">
        <v>2726.3342484</v>
      </c>
      <c r="H574" s="377">
        <v>876.17702168000005</v>
      </c>
      <c r="I574" s="376">
        <v>294.73393568</v>
      </c>
      <c r="J574" s="377">
        <v>9.6077604105999992</v>
      </c>
      <c r="K574" s="376">
        <v>199.31215796999999</v>
      </c>
      <c r="L574" s="377">
        <v>21.239750063999999</v>
      </c>
      <c r="M574" s="338">
        <v>124.74612727</v>
      </c>
      <c r="N574" s="376">
        <v>48.020480497000001</v>
      </c>
      <c r="O574" s="377">
        <v>8.8395325423000006</v>
      </c>
      <c r="P574" s="376">
        <v>2.7425597604999998</v>
      </c>
      <c r="Q574" s="377">
        <v>0.43284400899999997</v>
      </c>
      <c r="R574" s="376">
        <v>7.6273602601999997</v>
      </c>
      <c r="S574" s="377">
        <v>6.2457907515000004</v>
      </c>
      <c r="T574" s="376">
        <v>16.555263693000001</v>
      </c>
      <c r="U574" s="377">
        <v>2.5686870758000002</v>
      </c>
      <c r="V574" s="376">
        <v>0.71071406069999998</v>
      </c>
      <c r="W574" s="377">
        <v>0.22494723</v>
      </c>
      <c r="X574" s="376">
        <v>1771.7665913999999</v>
      </c>
      <c r="Y574" s="377">
        <v>439.73677228000003</v>
      </c>
      <c r="Z574" s="376">
        <v>0.2268762295</v>
      </c>
      <c r="AA574" s="377">
        <v>5.6314600399999998E-2</v>
      </c>
      <c r="AB574" s="376">
        <v>52.808119468999998</v>
      </c>
      <c r="AC574" s="377">
        <v>82.273534654000002</v>
      </c>
      <c r="AD574" s="376">
        <v>0.67061688350000004</v>
      </c>
      <c r="AE574" s="377">
        <v>0.21982970160000001</v>
      </c>
      <c r="AF574" s="338">
        <v>12.012151395</v>
      </c>
      <c r="AG574" s="378">
        <v>267.37906273999999</v>
      </c>
      <c r="AH574" s="338">
        <v>92.064428728999999</v>
      </c>
      <c r="AI574" s="378">
        <v>135.62960656999999</v>
      </c>
      <c r="AJ574" s="338">
        <v>1.070242178</v>
      </c>
      <c r="AK574" s="379">
        <v>2.9892119885000001</v>
      </c>
      <c r="AL574" s="472">
        <v>198</v>
      </c>
    </row>
    <row r="575" spans="1:38" x14ac:dyDescent="0.2">
      <c r="A575" s="380" t="s">
        <v>1677</v>
      </c>
      <c r="B575" s="373" t="s">
        <v>2276</v>
      </c>
      <c r="C575" s="374">
        <v>4.0136724223</v>
      </c>
      <c r="D575" s="73">
        <v>478</v>
      </c>
      <c r="E575" s="375">
        <v>7.86</v>
      </c>
      <c r="F575" s="376">
        <v>19608.346878</v>
      </c>
      <c r="G575" s="338">
        <v>14830.493095</v>
      </c>
      <c r="H575" s="377">
        <v>4777.8537829999996</v>
      </c>
      <c r="I575" s="376">
        <v>1773.9150168000001</v>
      </c>
      <c r="J575" s="377">
        <v>76.555785005999994</v>
      </c>
      <c r="K575" s="376">
        <v>3005.0984589999998</v>
      </c>
      <c r="L575" s="377">
        <v>207.63544945999999</v>
      </c>
      <c r="M575" s="338">
        <v>1105.5560117</v>
      </c>
      <c r="N575" s="376">
        <v>601.42024394999999</v>
      </c>
      <c r="O575" s="377">
        <v>91.457284086000001</v>
      </c>
      <c r="P575" s="376">
        <v>473.83805848999998</v>
      </c>
      <c r="Q575" s="377">
        <v>81.473455181999995</v>
      </c>
      <c r="R575" s="376">
        <v>330.10472822000003</v>
      </c>
      <c r="S575" s="377">
        <v>122.01200605</v>
      </c>
      <c r="T575" s="376">
        <v>557.92983632999994</v>
      </c>
      <c r="U575" s="377">
        <v>46.951502789000003</v>
      </c>
      <c r="V575" s="376">
        <v>1194.0103701</v>
      </c>
      <c r="W575" s="377">
        <v>255.90765055</v>
      </c>
      <c r="X575" s="376">
        <v>3880.3053543999999</v>
      </c>
      <c r="Y575" s="377">
        <v>887.09077206999996</v>
      </c>
      <c r="Z575" s="376">
        <v>36.576486410000001</v>
      </c>
      <c r="AA575" s="377">
        <v>7.1528965711000003</v>
      </c>
      <c r="AB575" s="376">
        <v>448.65388421</v>
      </c>
      <c r="AC575" s="377">
        <v>754.86465636000003</v>
      </c>
      <c r="AD575" s="376">
        <v>267.13488321</v>
      </c>
      <c r="AE575" s="377">
        <v>123.95807044999999</v>
      </c>
      <c r="AF575" s="338">
        <v>391.01544109000002</v>
      </c>
      <c r="AG575" s="378">
        <v>1507.0116292</v>
      </c>
      <c r="AH575" s="338">
        <v>616.87488781000002</v>
      </c>
      <c r="AI575" s="378">
        <v>696.27022282999997</v>
      </c>
      <c r="AJ575" s="338">
        <v>49.329127972999999</v>
      </c>
      <c r="AK575" s="379">
        <v>18.242707736</v>
      </c>
      <c r="AL575" s="472">
        <v>105</v>
      </c>
    </row>
    <row r="576" spans="1:38" x14ac:dyDescent="0.2">
      <c r="A576" s="380" t="s">
        <v>1678</v>
      </c>
      <c r="B576" s="373" t="s">
        <v>2277</v>
      </c>
      <c r="C576" s="374">
        <v>1.4499790523</v>
      </c>
      <c r="D576" s="73">
        <v>938</v>
      </c>
      <c r="E576" s="375">
        <v>1.33</v>
      </c>
      <c r="F576" s="376">
        <v>7083.7101867000001</v>
      </c>
      <c r="G576" s="338">
        <v>5445.9084567</v>
      </c>
      <c r="H576" s="377">
        <v>1637.8017299999999</v>
      </c>
      <c r="I576" s="376">
        <v>440.46870440999999</v>
      </c>
      <c r="J576" s="377">
        <v>16.665475101999998</v>
      </c>
      <c r="K576" s="376">
        <v>514.4305008</v>
      </c>
      <c r="L576" s="377">
        <v>49.876538003</v>
      </c>
      <c r="M576" s="338">
        <v>244.23631515</v>
      </c>
      <c r="N576" s="376">
        <v>52.581092280999997</v>
      </c>
      <c r="O576" s="377">
        <v>9.3925701855000003</v>
      </c>
      <c r="P576" s="376">
        <v>402.53622073000003</v>
      </c>
      <c r="Q576" s="377">
        <v>70.011061920000003</v>
      </c>
      <c r="R576" s="376">
        <v>76.335144716000002</v>
      </c>
      <c r="S576" s="377">
        <v>15.839544095000001</v>
      </c>
      <c r="T576" s="376">
        <v>48.508516247000003</v>
      </c>
      <c r="U576" s="377">
        <v>6.5809289019000001</v>
      </c>
      <c r="V576" s="376">
        <v>4.3928481918999998</v>
      </c>
      <c r="W576" s="377">
        <v>1.6756222783000001</v>
      </c>
      <c r="X576" s="376">
        <v>2251.8268478</v>
      </c>
      <c r="Y576" s="377">
        <v>524.61056424000003</v>
      </c>
      <c r="Z576" s="376">
        <v>1.8677932836</v>
      </c>
      <c r="AA576" s="377">
        <v>0.8062869936</v>
      </c>
      <c r="AB576" s="376">
        <v>240.54651630000001</v>
      </c>
      <c r="AC576" s="377">
        <v>171.41960601</v>
      </c>
      <c r="AD576" s="376">
        <v>345.26800675999999</v>
      </c>
      <c r="AE576" s="377">
        <v>187.75519976000001</v>
      </c>
      <c r="AF576" s="338">
        <v>486.47380479999998</v>
      </c>
      <c r="AG576" s="378">
        <v>514.49264052000001</v>
      </c>
      <c r="AH576" s="338">
        <v>148.54003410000001</v>
      </c>
      <c r="AI576" s="378">
        <v>252.60693807000001</v>
      </c>
      <c r="AJ576" s="338">
        <v>0.643325484</v>
      </c>
      <c r="AK576" s="379">
        <v>3.3215396141000002</v>
      </c>
      <c r="AL576" s="472">
        <v>114</v>
      </c>
    </row>
    <row r="577" spans="1:38" x14ac:dyDescent="0.2">
      <c r="A577" s="380" t="s">
        <v>1679</v>
      </c>
      <c r="B577" s="373" t="s">
        <v>1680</v>
      </c>
      <c r="C577" s="374">
        <v>0.3235366797</v>
      </c>
      <c r="D577" s="73">
        <v>2920</v>
      </c>
      <c r="E577" s="375">
        <v>1</v>
      </c>
      <c r="F577" s="376">
        <v>1580.6021955000001</v>
      </c>
      <c r="G577" s="338">
        <v>1224.2473513</v>
      </c>
      <c r="H577" s="377">
        <v>356.35484416999998</v>
      </c>
      <c r="I577" s="376">
        <v>179.10192000000001</v>
      </c>
      <c r="J577" s="377">
        <v>4.0891798509999999</v>
      </c>
      <c r="K577" s="376">
        <v>72.970377295000006</v>
      </c>
      <c r="L577" s="377">
        <v>6.1539868266999997</v>
      </c>
      <c r="M577" s="338">
        <v>61.275705305999999</v>
      </c>
      <c r="N577" s="376">
        <v>60.818133631999999</v>
      </c>
      <c r="O577" s="377">
        <v>8.6077412127000006</v>
      </c>
      <c r="P577" s="376">
        <v>13.48580931</v>
      </c>
      <c r="Q577" s="377">
        <v>2.4231580017000001</v>
      </c>
      <c r="R577" s="376">
        <v>8.4029884240000001</v>
      </c>
      <c r="S577" s="377">
        <v>3.1215082476</v>
      </c>
      <c r="T577" s="376">
        <v>8.3394999473000002</v>
      </c>
      <c r="U577" s="377">
        <v>1.8145700523999999</v>
      </c>
      <c r="V577" s="376">
        <v>0.2957946575</v>
      </c>
      <c r="W577" s="377">
        <v>4.1533664400000003E-2</v>
      </c>
      <c r="X577" s="376">
        <v>633.18776312</v>
      </c>
      <c r="Y577" s="377">
        <v>170.68548117</v>
      </c>
      <c r="Z577" s="376">
        <v>0</v>
      </c>
      <c r="AA577" s="377">
        <v>0</v>
      </c>
      <c r="AB577" s="376">
        <v>83.017497911000007</v>
      </c>
      <c r="AC577" s="377">
        <v>37.677655004000002</v>
      </c>
      <c r="AD577" s="376">
        <v>14.94966999</v>
      </c>
      <c r="AE577" s="377">
        <v>3.5946395168</v>
      </c>
      <c r="AF577" s="338">
        <v>13.194877678999999</v>
      </c>
      <c r="AG577" s="378">
        <v>111.68801203</v>
      </c>
      <c r="AH577" s="338">
        <v>34.667362646999997</v>
      </c>
      <c r="AI577" s="378">
        <v>45.630305575000001</v>
      </c>
      <c r="AJ577" s="338">
        <v>0.1455380168</v>
      </c>
      <c r="AK577" s="379">
        <v>1.2214864328999999</v>
      </c>
      <c r="AL577" s="472">
        <v>149</v>
      </c>
    </row>
    <row r="578" spans="1:38" x14ac:dyDescent="0.2">
      <c r="A578" s="380" t="s">
        <v>1681</v>
      </c>
      <c r="B578" s="373" t="s">
        <v>1682</v>
      </c>
      <c r="C578" s="374">
        <v>1.9538218849</v>
      </c>
      <c r="D578" s="73">
        <v>1117</v>
      </c>
      <c r="E578" s="375">
        <v>5.54</v>
      </c>
      <c r="F578" s="376">
        <v>9545.1778883999996</v>
      </c>
      <c r="G578" s="338">
        <v>7166.3535929999998</v>
      </c>
      <c r="H578" s="377">
        <v>2378.8242954000002</v>
      </c>
      <c r="I578" s="376">
        <v>1184.1496694</v>
      </c>
      <c r="J578" s="377">
        <v>50.979856779000002</v>
      </c>
      <c r="K578" s="376">
        <v>2184.1451797</v>
      </c>
      <c r="L578" s="377">
        <v>168.08468483999999</v>
      </c>
      <c r="M578" s="338">
        <v>876.44983989000002</v>
      </c>
      <c r="N578" s="376">
        <v>355.84010988</v>
      </c>
      <c r="O578" s="377">
        <v>51.598701773000002</v>
      </c>
      <c r="P578" s="376">
        <v>324.81872133000002</v>
      </c>
      <c r="Q578" s="377">
        <v>56.118495809000002</v>
      </c>
      <c r="R578" s="376">
        <v>344.99155790999998</v>
      </c>
      <c r="S578" s="377">
        <v>102.98925941</v>
      </c>
      <c r="T578" s="376">
        <v>873.70183195000004</v>
      </c>
      <c r="U578" s="377">
        <v>49.647762753000002</v>
      </c>
      <c r="V578" s="376">
        <v>94.934075286999999</v>
      </c>
      <c r="W578" s="377">
        <v>27.623435895</v>
      </c>
      <c r="X578" s="376">
        <v>261.77541386000001</v>
      </c>
      <c r="Y578" s="377">
        <v>61.966334226000001</v>
      </c>
      <c r="Z578" s="376">
        <v>17.997978244999999</v>
      </c>
      <c r="AA578" s="377">
        <v>5.0779731423000003</v>
      </c>
      <c r="AB578" s="376">
        <v>321.33058270999999</v>
      </c>
      <c r="AC578" s="377">
        <v>526.20403013999999</v>
      </c>
      <c r="AD578" s="376">
        <v>56.034052430000003</v>
      </c>
      <c r="AE578" s="377">
        <v>8.6927608746999994</v>
      </c>
      <c r="AF578" s="338">
        <v>19.418447217000001</v>
      </c>
      <c r="AG578" s="378">
        <v>779.94331980000004</v>
      </c>
      <c r="AH578" s="338">
        <v>337.71984809000003</v>
      </c>
      <c r="AI578" s="378">
        <v>348.89841553999997</v>
      </c>
      <c r="AJ578" s="338">
        <v>43.922986193</v>
      </c>
      <c r="AK578" s="379">
        <v>10.122563338000001</v>
      </c>
      <c r="AL578" s="472">
        <v>177</v>
      </c>
    </row>
    <row r="579" spans="1:38" x14ac:dyDescent="0.2">
      <c r="A579" s="380" t="s">
        <v>1683</v>
      </c>
      <c r="B579" s="373" t="s">
        <v>1684</v>
      </c>
      <c r="C579" s="374">
        <v>0.50752170689999998</v>
      </c>
      <c r="D579" s="73">
        <v>6070</v>
      </c>
      <c r="E579" s="375">
        <v>1.1200000000000001</v>
      </c>
      <c r="F579" s="376">
        <v>2479.4404303000001</v>
      </c>
      <c r="G579" s="338">
        <v>1916.7295352000001</v>
      </c>
      <c r="H579" s="377">
        <v>562.71089513000004</v>
      </c>
      <c r="I579" s="376">
        <v>230.79787913000001</v>
      </c>
      <c r="J579" s="377">
        <v>7.591886004</v>
      </c>
      <c r="K579" s="376">
        <v>168.36073386999999</v>
      </c>
      <c r="L579" s="377">
        <v>14.544703753</v>
      </c>
      <c r="M579" s="338">
        <v>102.10618411999999</v>
      </c>
      <c r="N579" s="376">
        <v>177.55614718000001</v>
      </c>
      <c r="O579" s="377">
        <v>22.315733944000002</v>
      </c>
      <c r="P579" s="376">
        <v>20.480278337000001</v>
      </c>
      <c r="Q579" s="377">
        <v>2.9195435970000001</v>
      </c>
      <c r="R579" s="376">
        <v>15.845233664</v>
      </c>
      <c r="S579" s="377">
        <v>6.4148927571999996</v>
      </c>
      <c r="T579" s="376">
        <v>28.263940111</v>
      </c>
      <c r="U579" s="377">
        <v>3.4937196453000001</v>
      </c>
      <c r="V579" s="376">
        <v>0.78218195980000005</v>
      </c>
      <c r="W579" s="377">
        <v>0.16256135159999999</v>
      </c>
      <c r="X579" s="376">
        <v>933.51807260999999</v>
      </c>
      <c r="Y579" s="377">
        <v>238.47861803999999</v>
      </c>
      <c r="Z579" s="376">
        <v>0.52825888119999997</v>
      </c>
      <c r="AA579" s="377">
        <v>0.17960065319999999</v>
      </c>
      <c r="AB579" s="376">
        <v>50.384655647999999</v>
      </c>
      <c r="AC579" s="377">
        <v>59.036887487000001</v>
      </c>
      <c r="AD579" s="376">
        <v>15.195457145000001</v>
      </c>
      <c r="AE579" s="377">
        <v>3.8266870166000002</v>
      </c>
      <c r="AF579" s="338">
        <v>39.349360179999998</v>
      </c>
      <c r="AG579" s="378">
        <v>193.33570859</v>
      </c>
      <c r="AH579" s="338">
        <v>55.037578781999997</v>
      </c>
      <c r="AI579" s="378">
        <v>82.473791421000001</v>
      </c>
      <c r="AJ579" s="338">
        <v>3.9041788554000001</v>
      </c>
      <c r="AK579" s="379">
        <v>2.5559555479</v>
      </c>
      <c r="AL579" s="472">
        <v>173</v>
      </c>
    </row>
    <row r="580" spans="1:38" x14ac:dyDescent="0.2">
      <c r="A580" s="380" t="s">
        <v>1685</v>
      </c>
      <c r="B580" s="373" t="s">
        <v>1686</v>
      </c>
      <c r="C580" s="374">
        <v>1.1502252205000001</v>
      </c>
      <c r="D580" s="73">
        <v>225</v>
      </c>
      <c r="E580" s="375">
        <v>3.57</v>
      </c>
      <c r="F580" s="376">
        <v>5619.2964294000003</v>
      </c>
      <c r="G580" s="338">
        <v>4132.6770144000002</v>
      </c>
      <c r="H580" s="377">
        <v>1486.6194149999999</v>
      </c>
      <c r="I580" s="376">
        <v>742.09576189999996</v>
      </c>
      <c r="J580" s="377">
        <v>34.256254120000001</v>
      </c>
      <c r="K580" s="376">
        <v>1281.8664931000001</v>
      </c>
      <c r="L580" s="377">
        <v>92.875806400000002</v>
      </c>
      <c r="M580" s="338">
        <v>512.71162774000004</v>
      </c>
      <c r="N580" s="376">
        <v>205.19165871999999</v>
      </c>
      <c r="O580" s="377">
        <v>20.834295782000002</v>
      </c>
      <c r="P580" s="376">
        <v>122.37909053</v>
      </c>
      <c r="Q580" s="377">
        <v>19.244741711</v>
      </c>
      <c r="R580" s="376">
        <v>131.38186096000001</v>
      </c>
      <c r="S580" s="377">
        <v>47.174043924000003</v>
      </c>
      <c r="T580" s="376">
        <v>97.211269453</v>
      </c>
      <c r="U580" s="377">
        <v>14.290348528999999</v>
      </c>
      <c r="V580" s="376">
        <v>245.34834846999999</v>
      </c>
      <c r="W580" s="377">
        <v>62.675238319999998</v>
      </c>
      <c r="X580" s="376">
        <v>456.45677828999999</v>
      </c>
      <c r="Y580" s="377">
        <v>107.31841403999999</v>
      </c>
      <c r="Z580" s="376">
        <v>35.481159871000003</v>
      </c>
      <c r="AA580" s="377">
        <v>14.445454707</v>
      </c>
      <c r="AB580" s="376">
        <v>165.83541821</v>
      </c>
      <c r="AC580" s="377">
        <v>312.54989418000002</v>
      </c>
      <c r="AD580" s="376">
        <v>8.9621461555999993</v>
      </c>
      <c r="AE580" s="377">
        <v>1.6536879333000001</v>
      </c>
      <c r="AF580" s="338">
        <v>7.0361984</v>
      </c>
      <c r="AG580" s="378">
        <v>462.69949853999998</v>
      </c>
      <c r="AH580" s="338">
        <v>185.53135642999999</v>
      </c>
      <c r="AI580" s="378">
        <v>197.08244819999999</v>
      </c>
      <c r="AJ580" s="338">
        <v>23.515528356000001</v>
      </c>
      <c r="AK580" s="379">
        <v>11.191606427</v>
      </c>
      <c r="AL580" s="472">
        <v>96</v>
      </c>
    </row>
    <row r="581" spans="1:38" x14ac:dyDescent="0.2">
      <c r="A581" s="380" t="s">
        <v>1687</v>
      </c>
      <c r="B581" s="373" t="s">
        <v>1688</v>
      </c>
      <c r="C581" s="374">
        <v>0.45666653820000003</v>
      </c>
      <c r="D581" s="73">
        <v>880</v>
      </c>
      <c r="E581" s="375">
        <v>1.27</v>
      </c>
      <c r="F581" s="376">
        <v>2230.9932018999998</v>
      </c>
      <c r="G581" s="338">
        <v>1724.5125155999999</v>
      </c>
      <c r="H581" s="377">
        <v>506.48068626999998</v>
      </c>
      <c r="I581" s="376">
        <v>255.50577905</v>
      </c>
      <c r="J581" s="377">
        <v>8.4759747624999999</v>
      </c>
      <c r="K581" s="376">
        <v>262.15720555000001</v>
      </c>
      <c r="L581" s="377">
        <v>18.972843758</v>
      </c>
      <c r="M581" s="338">
        <v>132.81022895000001</v>
      </c>
      <c r="N581" s="376">
        <v>131.33502163</v>
      </c>
      <c r="O581" s="377">
        <v>13.478760830000001</v>
      </c>
      <c r="P581" s="376">
        <v>23.974662875</v>
      </c>
      <c r="Q581" s="377">
        <v>3.2975316705000002</v>
      </c>
      <c r="R581" s="376">
        <v>17.505619122999999</v>
      </c>
      <c r="S581" s="377">
        <v>8.5353491761000004</v>
      </c>
      <c r="T581" s="376">
        <v>23.613533036</v>
      </c>
      <c r="U581" s="377">
        <v>3.8671745602000001</v>
      </c>
      <c r="V581" s="376">
        <v>1.0574407545</v>
      </c>
      <c r="W581" s="377">
        <v>0.2517681443</v>
      </c>
      <c r="X581" s="376">
        <v>697.93420518999994</v>
      </c>
      <c r="Y581" s="377">
        <v>158.28527862999999</v>
      </c>
      <c r="Z581" s="376">
        <v>13.1026703</v>
      </c>
      <c r="AA581" s="377">
        <v>4.5933282659000003</v>
      </c>
      <c r="AB581" s="376">
        <v>54.664406218000003</v>
      </c>
      <c r="AC581" s="377">
        <v>72.085950376</v>
      </c>
      <c r="AD581" s="376">
        <v>8.3029101511000007</v>
      </c>
      <c r="AE581" s="377">
        <v>2.5505708102</v>
      </c>
      <c r="AF581" s="338">
        <v>6.3793823124999998</v>
      </c>
      <c r="AG581" s="378">
        <v>171.99468210000001</v>
      </c>
      <c r="AH581" s="338">
        <v>56.475562267999997</v>
      </c>
      <c r="AI581" s="378">
        <v>70.878394853000003</v>
      </c>
      <c r="AJ581" s="338">
        <v>4.4282023544999998</v>
      </c>
      <c r="AK581" s="379">
        <v>4.4787641897999997</v>
      </c>
      <c r="AL581" s="472">
        <v>139</v>
      </c>
    </row>
    <row r="582" spans="1:38" x14ac:dyDescent="0.2">
      <c r="A582" s="380" t="s">
        <v>1689</v>
      </c>
      <c r="B582" s="373" t="s">
        <v>1690</v>
      </c>
      <c r="C582" s="374">
        <v>1.4903038805</v>
      </c>
      <c r="D582" s="73">
        <v>1032</v>
      </c>
      <c r="E582" s="375">
        <v>4.91</v>
      </c>
      <c r="F582" s="376">
        <v>7280.7126160999997</v>
      </c>
      <c r="G582" s="338">
        <v>5394.1180608000004</v>
      </c>
      <c r="H582" s="377">
        <v>1886.5945554</v>
      </c>
      <c r="I582" s="376">
        <v>1127.3695478</v>
      </c>
      <c r="J582" s="377">
        <v>47.676992605999999</v>
      </c>
      <c r="K582" s="376">
        <v>1667.8615646999999</v>
      </c>
      <c r="L582" s="377">
        <v>114.72171212000001</v>
      </c>
      <c r="M582" s="338">
        <v>715.95040596000001</v>
      </c>
      <c r="N582" s="376">
        <v>225.03939481</v>
      </c>
      <c r="O582" s="377">
        <v>35.126250822000003</v>
      </c>
      <c r="P582" s="376">
        <v>188.8897489</v>
      </c>
      <c r="Q582" s="377">
        <v>29.198564776000001</v>
      </c>
      <c r="R582" s="376">
        <v>175.52478368000001</v>
      </c>
      <c r="S582" s="377">
        <v>60.850160656</v>
      </c>
      <c r="T582" s="376">
        <v>205.01790467000001</v>
      </c>
      <c r="U582" s="377">
        <v>23.807063250999999</v>
      </c>
      <c r="V582" s="376">
        <v>209.64220243</v>
      </c>
      <c r="W582" s="377">
        <v>48.679892811999999</v>
      </c>
      <c r="X582" s="376">
        <v>399.55010049999999</v>
      </c>
      <c r="Y582" s="377">
        <v>90.078444349999998</v>
      </c>
      <c r="Z582" s="376">
        <v>22.41945261</v>
      </c>
      <c r="AA582" s="377">
        <v>8.9587997636000001</v>
      </c>
      <c r="AB582" s="376">
        <v>241.41805176</v>
      </c>
      <c r="AC582" s="377">
        <v>416.42287618</v>
      </c>
      <c r="AD582" s="376">
        <v>14.715303789</v>
      </c>
      <c r="AE582" s="377">
        <v>3.0920644747999999</v>
      </c>
      <c r="AF582" s="338">
        <v>7.3390965417</v>
      </c>
      <c r="AG582" s="378">
        <v>628.29617329999996</v>
      </c>
      <c r="AH582" s="338">
        <v>255.63147391999999</v>
      </c>
      <c r="AI582" s="378">
        <v>258.02136279000001</v>
      </c>
      <c r="AJ582" s="338">
        <v>47.148732033000002</v>
      </c>
      <c r="AK582" s="379">
        <v>12.264494162</v>
      </c>
      <c r="AL582" s="472">
        <v>177</v>
      </c>
    </row>
    <row r="583" spans="1:38" x14ac:dyDescent="0.2">
      <c r="A583" s="380" t="s">
        <v>1691</v>
      </c>
      <c r="B583" s="373" t="s">
        <v>1692</v>
      </c>
      <c r="C583" s="374">
        <v>0.48020491700000001</v>
      </c>
      <c r="D583" s="73">
        <v>5477</v>
      </c>
      <c r="E583" s="375">
        <v>1.84</v>
      </c>
      <c r="F583" s="376">
        <v>2345.9873142000001</v>
      </c>
      <c r="G583" s="338">
        <v>1731.6872960000001</v>
      </c>
      <c r="H583" s="377">
        <v>614.30001815000003</v>
      </c>
      <c r="I583" s="376">
        <v>404.18645461</v>
      </c>
      <c r="J583" s="377">
        <v>16.360237112</v>
      </c>
      <c r="K583" s="376">
        <v>518.13298255999996</v>
      </c>
      <c r="L583" s="377">
        <v>37.536650987999998</v>
      </c>
      <c r="M583" s="338">
        <v>238.81875812999999</v>
      </c>
      <c r="N583" s="376">
        <v>61.356731369999999</v>
      </c>
      <c r="O583" s="377">
        <v>10.117431624</v>
      </c>
      <c r="P583" s="376">
        <v>76.871833299000002</v>
      </c>
      <c r="Q583" s="377">
        <v>11.958785429000001</v>
      </c>
      <c r="R583" s="376">
        <v>25.558159251999999</v>
      </c>
      <c r="S583" s="377">
        <v>13.158491771</v>
      </c>
      <c r="T583" s="376">
        <v>63.220238420000001</v>
      </c>
      <c r="U583" s="377">
        <v>9.2732160386999993</v>
      </c>
      <c r="V583" s="376">
        <v>2.8316003036000001</v>
      </c>
      <c r="W583" s="377">
        <v>0.40845247959999997</v>
      </c>
      <c r="X583" s="376">
        <v>158.99328143</v>
      </c>
      <c r="Y583" s="377">
        <v>34.977604229000001</v>
      </c>
      <c r="Z583" s="376">
        <v>38.233913819999998</v>
      </c>
      <c r="AA583" s="377">
        <v>12.746798879</v>
      </c>
      <c r="AB583" s="376">
        <v>79.326287174000001</v>
      </c>
      <c r="AC583" s="377">
        <v>140.15684848999999</v>
      </c>
      <c r="AD583" s="376">
        <v>5.5561322923000001</v>
      </c>
      <c r="AE583" s="377">
        <v>2.1632440853000001</v>
      </c>
      <c r="AF583" s="338">
        <v>1.8535488733000001</v>
      </c>
      <c r="AG583" s="378">
        <v>196.09267732999999</v>
      </c>
      <c r="AH583" s="338">
        <v>80.787424884000004</v>
      </c>
      <c r="AI583" s="378">
        <v>82.261807938999993</v>
      </c>
      <c r="AJ583" s="338">
        <v>19.048991553</v>
      </c>
      <c r="AK583" s="379">
        <v>3.9987297885999999</v>
      </c>
      <c r="AL583" s="472">
        <v>237</v>
      </c>
    </row>
    <row r="584" spans="1:38" x14ac:dyDescent="0.2">
      <c r="A584" s="380" t="s">
        <v>1693</v>
      </c>
      <c r="B584" s="373" t="s">
        <v>2278</v>
      </c>
      <c r="C584" s="374">
        <v>0.52557653950000005</v>
      </c>
      <c r="D584" s="73">
        <v>3433</v>
      </c>
      <c r="E584" s="375">
        <v>1</v>
      </c>
      <c r="F584" s="376">
        <v>2567.6452915</v>
      </c>
      <c r="G584" s="338">
        <v>1862.9153326999999</v>
      </c>
      <c r="H584" s="377">
        <v>704.72995883999999</v>
      </c>
      <c r="I584" s="376">
        <v>261.74796902000003</v>
      </c>
      <c r="J584" s="377">
        <v>8.2973276327000001</v>
      </c>
      <c r="K584" s="376">
        <v>83.988879972000007</v>
      </c>
      <c r="L584" s="377">
        <v>9.5513525884000003</v>
      </c>
      <c r="M584" s="338">
        <v>58.135780863000001</v>
      </c>
      <c r="N584" s="376">
        <v>34.647239237000001</v>
      </c>
      <c r="O584" s="377">
        <v>16.178494310000001</v>
      </c>
      <c r="P584" s="376">
        <v>1.3596672231</v>
      </c>
      <c r="Q584" s="377">
        <v>0.1569483743</v>
      </c>
      <c r="R584" s="376">
        <v>3.8162282013</v>
      </c>
      <c r="S584" s="377">
        <v>2.7424642846</v>
      </c>
      <c r="T584" s="376">
        <v>16.689604847999998</v>
      </c>
      <c r="U584" s="377">
        <v>3.9693471084</v>
      </c>
      <c r="V584" s="376">
        <v>0.17654532479999999</v>
      </c>
      <c r="W584" s="377">
        <v>2.7052694400000001E-2</v>
      </c>
      <c r="X584" s="376">
        <v>1206.1457949999999</v>
      </c>
      <c r="Y584" s="377">
        <v>364.48146297</v>
      </c>
      <c r="Z584" s="376">
        <v>0</v>
      </c>
      <c r="AA584" s="377">
        <v>0</v>
      </c>
      <c r="AB584" s="376">
        <v>45.279874775000003</v>
      </c>
      <c r="AC584" s="377">
        <v>55.481821535999998</v>
      </c>
      <c r="AD584" s="376">
        <v>0</v>
      </c>
      <c r="AE584" s="377">
        <v>0</v>
      </c>
      <c r="AF584" s="338">
        <v>10.465340948</v>
      </c>
      <c r="AG584" s="378">
        <v>181.87455317000001</v>
      </c>
      <c r="AH584" s="338">
        <v>82.429760646999995</v>
      </c>
      <c r="AI584" s="378">
        <v>117.94365725</v>
      </c>
      <c r="AJ584" s="338">
        <v>0.9912945514</v>
      </c>
      <c r="AK584" s="379">
        <v>1.0668290277000001</v>
      </c>
      <c r="AL584" s="472">
        <v>157</v>
      </c>
    </row>
    <row r="585" spans="1:38" x14ac:dyDescent="0.2">
      <c r="A585" s="380" t="s">
        <v>1694</v>
      </c>
      <c r="B585" s="373" t="s">
        <v>2279</v>
      </c>
      <c r="C585" s="374">
        <v>0.75558775359999997</v>
      </c>
      <c r="D585" s="73">
        <v>604</v>
      </c>
      <c r="E585" s="375">
        <v>2.02</v>
      </c>
      <c r="F585" s="376">
        <v>3691.3393047999998</v>
      </c>
      <c r="G585" s="338">
        <v>2775.8331318999999</v>
      </c>
      <c r="H585" s="377">
        <v>915.50617288000001</v>
      </c>
      <c r="I585" s="376">
        <v>484.00013007000001</v>
      </c>
      <c r="J585" s="377">
        <v>16.811225876999998</v>
      </c>
      <c r="K585" s="376">
        <v>572.92290280999998</v>
      </c>
      <c r="L585" s="377">
        <v>42.551268207</v>
      </c>
      <c r="M585" s="338">
        <v>302.24449809999999</v>
      </c>
      <c r="N585" s="376">
        <v>162.09199533</v>
      </c>
      <c r="O585" s="377">
        <v>17.012696980000001</v>
      </c>
      <c r="P585" s="376">
        <v>113.80670311</v>
      </c>
      <c r="Q585" s="377">
        <v>16.301171194999998</v>
      </c>
      <c r="R585" s="376">
        <v>69.856147019999995</v>
      </c>
      <c r="S585" s="377">
        <v>24.808523373</v>
      </c>
      <c r="T585" s="376">
        <v>68.096497020000001</v>
      </c>
      <c r="U585" s="377">
        <v>7.8809594718999998</v>
      </c>
      <c r="V585" s="376">
        <v>43.595408921000001</v>
      </c>
      <c r="W585" s="377">
        <v>9.473612245</v>
      </c>
      <c r="X585" s="376">
        <v>649.82575309000003</v>
      </c>
      <c r="Y585" s="377">
        <v>154.93730801999999</v>
      </c>
      <c r="Z585" s="376">
        <v>17.235580500000001</v>
      </c>
      <c r="AA585" s="377">
        <v>4.7368994237999997</v>
      </c>
      <c r="AB585" s="376">
        <v>104.48202314</v>
      </c>
      <c r="AC585" s="377">
        <v>172.66142162</v>
      </c>
      <c r="AD585" s="376">
        <v>26.894353841000001</v>
      </c>
      <c r="AE585" s="377">
        <v>5.8335945960000002</v>
      </c>
      <c r="AF585" s="338">
        <v>16.292035978000001</v>
      </c>
      <c r="AG585" s="378">
        <v>318.24583894</v>
      </c>
      <c r="AH585" s="338">
        <v>98.420532768000001</v>
      </c>
      <c r="AI585" s="378">
        <v>149.27508832000001</v>
      </c>
      <c r="AJ585" s="338">
        <v>14.933191738</v>
      </c>
      <c r="AK585" s="379">
        <v>6.1119431224999996</v>
      </c>
      <c r="AL585" s="472">
        <v>136</v>
      </c>
    </row>
    <row r="586" spans="1:38" x14ac:dyDescent="0.2">
      <c r="A586" s="380" t="s">
        <v>1695</v>
      </c>
      <c r="B586" s="373" t="s">
        <v>2280</v>
      </c>
      <c r="C586" s="374">
        <v>0.35566239859999998</v>
      </c>
      <c r="D586" s="73">
        <v>4690</v>
      </c>
      <c r="E586" s="375">
        <v>1.1000000000000001</v>
      </c>
      <c r="F586" s="376">
        <v>1737.5487955000001</v>
      </c>
      <c r="G586" s="338">
        <v>1324.5665693999999</v>
      </c>
      <c r="H586" s="377">
        <v>412.98222612000001</v>
      </c>
      <c r="I586" s="376">
        <v>221.45213641000001</v>
      </c>
      <c r="J586" s="377">
        <v>6.9517360079000001</v>
      </c>
      <c r="K586" s="376">
        <v>182.27435366</v>
      </c>
      <c r="L586" s="377">
        <v>15.287409228</v>
      </c>
      <c r="M586" s="338">
        <v>106.83852137</v>
      </c>
      <c r="N586" s="376">
        <v>80.325631451000007</v>
      </c>
      <c r="O586" s="377">
        <v>12.066965416</v>
      </c>
      <c r="P586" s="376">
        <v>48.042528337999997</v>
      </c>
      <c r="Q586" s="377">
        <v>7.1517680347999999</v>
      </c>
      <c r="R586" s="376">
        <v>14.220750076</v>
      </c>
      <c r="S586" s="377">
        <v>6.1304348597000002</v>
      </c>
      <c r="T586" s="376">
        <v>13.944904621999999</v>
      </c>
      <c r="U586" s="377">
        <v>2.5110075904000002</v>
      </c>
      <c r="V586" s="376">
        <v>3.7848564149000001</v>
      </c>
      <c r="W586" s="377">
        <v>1.0127967561</v>
      </c>
      <c r="X586" s="376">
        <v>489.99165944999999</v>
      </c>
      <c r="Y586" s="377">
        <v>118.00490838</v>
      </c>
      <c r="Z586" s="376">
        <v>22.049753131999999</v>
      </c>
      <c r="AA586" s="377">
        <v>6.1872641924999998</v>
      </c>
      <c r="AB586" s="376">
        <v>42.674612476</v>
      </c>
      <c r="AC586" s="377">
        <v>62.312943177000001</v>
      </c>
      <c r="AD586" s="376">
        <v>8.9283685449999997</v>
      </c>
      <c r="AE586" s="377">
        <v>2.5037457041</v>
      </c>
      <c r="AF586" s="338">
        <v>3.9828335996000002</v>
      </c>
      <c r="AG586" s="378">
        <v>138.25950384000001</v>
      </c>
      <c r="AH586" s="338">
        <v>41.654897216000002</v>
      </c>
      <c r="AI586" s="378">
        <v>59.528138939000002</v>
      </c>
      <c r="AJ586" s="338">
        <v>17.019382894</v>
      </c>
      <c r="AK586" s="379">
        <v>2.4549837424000001</v>
      </c>
      <c r="AL586" s="472">
        <v>203</v>
      </c>
    </row>
    <row r="587" spans="1:38" x14ac:dyDescent="0.2">
      <c r="A587" s="380" t="s">
        <v>1696</v>
      </c>
      <c r="B587" s="373" t="s">
        <v>1697</v>
      </c>
      <c r="C587" s="374">
        <v>7.1716121521999998</v>
      </c>
      <c r="D587" s="73">
        <v>242</v>
      </c>
      <c r="E587" s="375">
        <v>10.48</v>
      </c>
      <c r="F587" s="376">
        <v>35036.107574000001</v>
      </c>
      <c r="G587" s="338">
        <v>26408.768797000001</v>
      </c>
      <c r="H587" s="377">
        <v>8627.3387767999993</v>
      </c>
      <c r="I587" s="376">
        <v>3895.3161024999999</v>
      </c>
      <c r="J587" s="377">
        <v>172.860849</v>
      </c>
      <c r="K587" s="376">
        <v>5639.3177992000001</v>
      </c>
      <c r="L587" s="377">
        <v>593.65611398999999</v>
      </c>
      <c r="M587" s="338">
        <v>1896.4923160000001</v>
      </c>
      <c r="N587" s="376">
        <v>1077.6534853000001</v>
      </c>
      <c r="O587" s="377">
        <v>199.99137793</v>
      </c>
      <c r="P587" s="376">
        <v>465.98512054000003</v>
      </c>
      <c r="Q587" s="377">
        <v>103.01638437</v>
      </c>
      <c r="R587" s="376">
        <v>881.53357201999995</v>
      </c>
      <c r="S587" s="377">
        <v>270.87957361999997</v>
      </c>
      <c r="T587" s="376">
        <v>512.13238653999997</v>
      </c>
      <c r="U587" s="377">
        <v>60.126781008000002</v>
      </c>
      <c r="V587" s="376">
        <v>1848.4713325</v>
      </c>
      <c r="W587" s="377">
        <v>494.64994983000003</v>
      </c>
      <c r="X587" s="376">
        <v>7684.3482905000001</v>
      </c>
      <c r="Y587" s="377">
        <v>1650.2251898</v>
      </c>
      <c r="Z587" s="376">
        <v>10.376618595</v>
      </c>
      <c r="AA587" s="377">
        <v>1.0618012397000001</v>
      </c>
      <c r="AB587" s="376">
        <v>811.22973609999997</v>
      </c>
      <c r="AC587" s="377">
        <v>1584.1936418</v>
      </c>
      <c r="AD587" s="376">
        <v>3.6501419132000001</v>
      </c>
      <c r="AE587" s="377">
        <v>1.1460482437999999</v>
      </c>
      <c r="AF587" s="338">
        <v>625.27211351000005</v>
      </c>
      <c r="AG587" s="378">
        <v>2161.0927127</v>
      </c>
      <c r="AH587" s="338">
        <v>1238.5752488999999</v>
      </c>
      <c r="AI587" s="378">
        <v>1101.7096375000001</v>
      </c>
      <c r="AJ587" s="338">
        <v>16.761582834999999</v>
      </c>
      <c r="AK587" s="379">
        <v>34.381666095</v>
      </c>
      <c r="AL587" s="472">
        <v>24</v>
      </c>
    </row>
    <row r="588" spans="1:38" x14ac:dyDescent="0.2">
      <c r="A588" s="380" t="s">
        <v>1698</v>
      </c>
      <c r="B588" s="373" t="s">
        <v>1699</v>
      </c>
      <c r="C588" s="374">
        <v>3.5662473342999998</v>
      </c>
      <c r="D588" s="73">
        <v>1625</v>
      </c>
      <c r="E588" s="375">
        <v>4.18</v>
      </c>
      <c r="F588" s="376">
        <v>17422.501745000001</v>
      </c>
      <c r="G588" s="338">
        <v>13250.700061</v>
      </c>
      <c r="H588" s="377">
        <v>4171.8016840999999</v>
      </c>
      <c r="I588" s="376">
        <v>1479.9252833999999</v>
      </c>
      <c r="J588" s="377">
        <v>97.217323027000006</v>
      </c>
      <c r="K588" s="376">
        <v>1925.4922879000001</v>
      </c>
      <c r="L588" s="377">
        <v>214.52118046999999</v>
      </c>
      <c r="M588" s="338">
        <v>693.93454627000006</v>
      </c>
      <c r="N588" s="376">
        <v>464.80282878999998</v>
      </c>
      <c r="O588" s="377">
        <v>65.904870853000006</v>
      </c>
      <c r="P588" s="376">
        <v>107.37561338</v>
      </c>
      <c r="Q588" s="377">
        <v>17.650368303</v>
      </c>
      <c r="R588" s="376">
        <v>146.01252968</v>
      </c>
      <c r="S588" s="377">
        <v>67.614429365999996</v>
      </c>
      <c r="T588" s="376">
        <v>171.90120309</v>
      </c>
      <c r="U588" s="377">
        <v>21.264579291</v>
      </c>
      <c r="V588" s="376">
        <v>412.72123286999999</v>
      </c>
      <c r="W588" s="377">
        <v>78.163891972000002</v>
      </c>
      <c r="X588" s="376">
        <v>6402.9976323000001</v>
      </c>
      <c r="Y588" s="377">
        <v>1541.1265601</v>
      </c>
      <c r="Z588" s="376">
        <v>0.21879113850000001</v>
      </c>
      <c r="AA588" s="377">
        <v>7.49318769E-2</v>
      </c>
      <c r="AB588" s="376">
        <v>369.15207371000002</v>
      </c>
      <c r="AC588" s="377">
        <v>571.94113900000002</v>
      </c>
      <c r="AD588" s="376">
        <v>2.5748500073999998</v>
      </c>
      <c r="AE588" s="377">
        <v>0.68386313970000001</v>
      </c>
      <c r="AF588" s="338">
        <v>217.12926175999999</v>
      </c>
      <c r="AG588" s="378">
        <v>1384.1852615</v>
      </c>
      <c r="AH588" s="338">
        <v>459.41025100000002</v>
      </c>
      <c r="AI588" s="378">
        <v>480.62846216999998</v>
      </c>
      <c r="AJ588" s="338">
        <v>6.4602851895000004</v>
      </c>
      <c r="AK588" s="379">
        <v>21.416213871</v>
      </c>
      <c r="AL588" s="472">
        <v>148</v>
      </c>
    </row>
    <row r="589" spans="1:38" x14ac:dyDescent="0.2">
      <c r="A589" s="380" t="s">
        <v>1700</v>
      </c>
      <c r="B589" s="373" t="s">
        <v>1701</v>
      </c>
      <c r="C589" s="374">
        <v>2.3858245980000001</v>
      </c>
      <c r="D589" s="73">
        <v>8262</v>
      </c>
      <c r="E589" s="375">
        <v>2.44</v>
      </c>
      <c r="F589" s="376">
        <v>11655.678737</v>
      </c>
      <c r="G589" s="338">
        <v>8781.0761361000004</v>
      </c>
      <c r="H589" s="377">
        <v>2874.6026004999999</v>
      </c>
      <c r="I589" s="376">
        <v>968.71170302999997</v>
      </c>
      <c r="J589" s="377">
        <v>70.418419299000007</v>
      </c>
      <c r="K589" s="376">
        <v>1054.7966552</v>
      </c>
      <c r="L589" s="377">
        <v>123.55204963</v>
      </c>
      <c r="M589" s="338">
        <v>431.76798038999999</v>
      </c>
      <c r="N589" s="376">
        <v>190.22528467000001</v>
      </c>
      <c r="O589" s="377">
        <v>31.370938036999998</v>
      </c>
      <c r="P589" s="376">
        <v>12.326230842999999</v>
      </c>
      <c r="Q589" s="377">
        <v>1.8993541767</v>
      </c>
      <c r="R589" s="376">
        <v>53.055798643000003</v>
      </c>
      <c r="S589" s="377">
        <v>32.391595076999998</v>
      </c>
      <c r="T589" s="376">
        <v>80.348975158000002</v>
      </c>
      <c r="U589" s="377">
        <v>12.311033083</v>
      </c>
      <c r="V589" s="376">
        <v>12.105032967</v>
      </c>
      <c r="W589" s="377">
        <v>2.9761474618000001</v>
      </c>
      <c r="X589" s="376">
        <v>5049.0471077000002</v>
      </c>
      <c r="Y589" s="377">
        <v>1257.1159606000001</v>
      </c>
      <c r="Z589" s="376">
        <v>0.21248477369999999</v>
      </c>
      <c r="AA589" s="377">
        <v>2.1716339899999999E-2</v>
      </c>
      <c r="AB589" s="376">
        <v>218.44909357</v>
      </c>
      <c r="AC589" s="377">
        <v>330.08960997000003</v>
      </c>
      <c r="AD589" s="376">
        <v>0.20772665030000001</v>
      </c>
      <c r="AE589" s="377">
        <v>3.8024566000000003E-2</v>
      </c>
      <c r="AF589" s="338">
        <v>148.06448877</v>
      </c>
      <c r="AG589" s="378">
        <v>875.36313753000002</v>
      </c>
      <c r="AH589" s="338">
        <v>321.37072337000001</v>
      </c>
      <c r="AI589" s="378">
        <v>359.39848769999998</v>
      </c>
      <c r="AJ589" s="338">
        <v>2.3263006976999998</v>
      </c>
      <c r="AK589" s="379">
        <v>15.716676590000001</v>
      </c>
      <c r="AL589" s="472">
        <v>171</v>
      </c>
    </row>
    <row r="590" spans="1:38" x14ac:dyDescent="0.2">
      <c r="A590" s="380" t="s">
        <v>1702</v>
      </c>
      <c r="B590" s="373" t="s">
        <v>2281</v>
      </c>
      <c r="C590" s="374">
        <v>3.0534534930000001</v>
      </c>
      <c r="D590" s="73">
        <v>499</v>
      </c>
      <c r="E590" s="375">
        <v>3.75</v>
      </c>
      <c r="F590" s="376">
        <v>14917.304894000001</v>
      </c>
      <c r="G590" s="338">
        <v>11377.768354</v>
      </c>
      <c r="H590" s="377">
        <v>3539.5365394</v>
      </c>
      <c r="I590" s="376">
        <v>1291.5384408</v>
      </c>
      <c r="J590" s="377">
        <v>58.842552773999998</v>
      </c>
      <c r="K590" s="376">
        <v>1731.6542918</v>
      </c>
      <c r="L590" s="377">
        <v>170.27348387999999</v>
      </c>
      <c r="M590" s="338">
        <v>656.37069771999995</v>
      </c>
      <c r="N590" s="376">
        <v>460.45081879000003</v>
      </c>
      <c r="O590" s="377">
        <v>77.508788492999997</v>
      </c>
      <c r="P590" s="376">
        <v>114.73685755</v>
      </c>
      <c r="Q590" s="377">
        <v>18.594486975999999</v>
      </c>
      <c r="R590" s="376">
        <v>138.46291472999999</v>
      </c>
      <c r="S590" s="377">
        <v>62.779008873999999</v>
      </c>
      <c r="T590" s="376">
        <v>175.86259791000001</v>
      </c>
      <c r="U590" s="377">
        <v>20.557274273000001</v>
      </c>
      <c r="V590" s="376">
        <v>325.01004074999997</v>
      </c>
      <c r="W590" s="377">
        <v>68.057138643000002</v>
      </c>
      <c r="X590" s="376">
        <v>5303.6231465999999</v>
      </c>
      <c r="Y590" s="377">
        <v>1247.1509934000001</v>
      </c>
      <c r="Z590" s="376">
        <v>5.5287662223999998</v>
      </c>
      <c r="AA590" s="377">
        <v>1.5739022004000001</v>
      </c>
      <c r="AB590" s="376">
        <v>264.40520770000001</v>
      </c>
      <c r="AC590" s="377">
        <v>508.89640169</v>
      </c>
      <c r="AD590" s="376">
        <v>2.5857208417000002</v>
      </c>
      <c r="AE590" s="377">
        <v>0.4257983166</v>
      </c>
      <c r="AF590" s="338">
        <v>190.83822341999999</v>
      </c>
      <c r="AG590" s="378">
        <v>1147.9794715</v>
      </c>
      <c r="AH590" s="338">
        <v>403.80285012000002</v>
      </c>
      <c r="AI590" s="378">
        <v>445.30714563999999</v>
      </c>
      <c r="AJ590" s="338">
        <v>5.3736781323000002</v>
      </c>
      <c r="AK590" s="379">
        <v>19.114193786000001</v>
      </c>
      <c r="AL590" s="472">
        <v>103</v>
      </c>
    </row>
    <row r="591" spans="1:38" x14ac:dyDescent="0.2">
      <c r="A591" s="380" t="s">
        <v>1703</v>
      </c>
      <c r="B591" s="373" t="s">
        <v>2282</v>
      </c>
      <c r="C591" s="374">
        <v>1.7239828500000001</v>
      </c>
      <c r="D591" s="73">
        <v>3007</v>
      </c>
      <c r="E591" s="375">
        <v>1.55</v>
      </c>
      <c r="F591" s="376">
        <v>8422.3250375999996</v>
      </c>
      <c r="G591" s="338">
        <v>6386.7883871000004</v>
      </c>
      <c r="H591" s="377">
        <v>2035.5366505</v>
      </c>
      <c r="I591" s="376">
        <v>616.84878196</v>
      </c>
      <c r="J591" s="377">
        <v>40.180718335999998</v>
      </c>
      <c r="K591" s="376">
        <v>655.53070734999994</v>
      </c>
      <c r="L591" s="377">
        <v>73.575472801999993</v>
      </c>
      <c r="M591" s="338">
        <v>278.19616531999998</v>
      </c>
      <c r="N591" s="376">
        <v>232.64441628</v>
      </c>
      <c r="O591" s="377">
        <v>38.210937397999999</v>
      </c>
      <c r="P591" s="376">
        <v>15.15516014</v>
      </c>
      <c r="Q591" s="377">
        <v>2.9939560169999999</v>
      </c>
      <c r="R591" s="376">
        <v>33.155973938999999</v>
      </c>
      <c r="S591" s="377">
        <v>19.492925412999998</v>
      </c>
      <c r="T591" s="376">
        <v>58.496494175000002</v>
      </c>
      <c r="U591" s="377">
        <v>8.5702016435000008</v>
      </c>
      <c r="V591" s="376">
        <v>14.066535985</v>
      </c>
      <c r="W591" s="377">
        <v>2.9829255213999999</v>
      </c>
      <c r="X591" s="376">
        <v>3788.6053022999999</v>
      </c>
      <c r="Y591" s="377">
        <v>953.07482318999996</v>
      </c>
      <c r="Z591" s="376">
        <v>2.3605494855</v>
      </c>
      <c r="AA591" s="377">
        <v>1.0642563987</v>
      </c>
      <c r="AB591" s="376">
        <v>175.69229564</v>
      </c>
      <c r="AC591" s="377">
        <v>211.67063060000001</v>
      </c>
      <c r="AD591" s="376">
        <v>0</v>
      </c>
      <c r="AE591" s="377">
        <v>0</v>
      </c>
      <c r="AF591" s="338">
        <v>119.09305458</v>
      </c>
      <c r="AG591" s="378">
        <v>603.17959527999994</v>
      </c>
      <c r="AH591" s="338">
        <v>203.91604286</v>
      </c>
      <c r="AI591" s="378">
        <v>262.60213983</v>
      </c>
      <c r="AJ591" s="338">
        <v>0.70734367809999998</v>
      </c>
      <c r="AK591" s="379">
        <v>10.257631473</v>
      </c>
      <c r="AL591" s="472">
        <v>168</v>
      </c>
    </row>
    <row r="592" spans="1:38" x14ac:dyDescent="0.2">
      <c r="A592" s="380" t="s">
        <v>1704</v>
      </c>
      <c r="B592" s="373" t="s">
        <v>2283</v>
      </c>
      <c r="C592" s="374">
        <v>2.7910308331999998</v>
      </c>
      <c r="D592" s="73">
        <v>628</v>
      </c>
      <c r="E592" s="375">
        <v>3.59</v>
      </c>
      <c r="F592" s="376">
        <v>13635.268394000001</v>
      </c>
      <c r="G592" s="338">
        <v>10329.472978</v>
      </c>
      <c r="H592" s="377">
        <v>3305.7954163999998</v>
      </c>
      <c r="I592" s="376">
        <v>1351.5799081</v>
      </c>
      <c r="J592" s="377">
        <v>102.0267901</v>
      </c>
      <c r="K592" s="376">
        <v>1710.2612418000001</v>
      </c>
      <c r="L592" s="377">
        <v>208.351101</v>
      </c>
      <c r="M592" s="338">
        <v>568.48914043000002</v>
      </c>
      <c r="N592" s="376">
        <v>140.90840886999999</v>
      </c>
      <c r="O592" s="377">
        <v>26.684065053000001</v>
      </c>
      <c r="P592" s="376">
        <v>52.626071807000002</v>
      </c>
      <c r="Q592" s="377">
        <v>9.7698595430000008</v>
      </c>
      <c r="R592" s="376">
        <v>122.18343319</v>
      </c>
      <c r="S592" s="377">
        <v>68.786126483999993</v>
      </c>
      <c r="T592" s="376">
        <v>121.30275906</v>
      </c>
      <c r="U592" s="377">
        <v>14.430460769</v>
      </c>
      <c r="V592" s="376">
        <v>206.52057368999999</v>
      </c>
      <c r="W592" s="377">
        <v>46.492444816999999</v>
      </c>
      <c r="X592" s="376">
        <v>4669.618348</v>
      </c>
      <c r="Y592" s="377">
        <v>1118.5955796000001</v>
      </c>
      <c r="Z592" s="376">
        <v>0</v>
      </c>
      <c r="AA592" s="377">
        <v>0</v>
      </c>
      <c r="AB592" s="376">
        <v>247.99750118</v>
      </c>
      <c r="AC592" s="377">
        <v>483.96256048999999</v>
      </c>
      <c r="AD592" s="376">
        <v>9.4988225700999998</v>
      </c>
      <c r="AE592" s="377">
        <v>1.2988379904</v>
      </c>
      <c r="AF592" s="338">
        <v>475.1071589</v>
      </c>
      <c r="AG592" s="378">
        <v>1083.4283427</v>
      </c>
      <c r="AH592" s="338">
        <v>402.73574537000002</v>
      </c>
      <c r="AI592" s="378">
        <v>371.73472658999998</v>
      </c>
      <c r="AJ592" s="338">
        <v>5.0265858965000003</v>
      </c>
      <c r="AK592" s="379">
        <v>15.851800275</v>
      </c>
      <c r="AL592" s="472">
        <v>122</v>
      </c>
    </row>
    <row r="593" spans="1:38" x14ac:dyDescent="0.2">
      <c r="A593" s="380" t="s">
        <v>1705</v>
      </c>
      <c r="B593" s="373" t="s">
        <v>2284</v>
      </c>
      <c r="C593" s="374">
        <v>1.6339518672</v>
      </c>
      <c r="D593" s="73">
        <v>3878</v>
      </c>
      <c r="E593" s="375">
        <v>1.9</v>
      </c>
      <c r="F593" s="376">
        <v>7982.4887591999995</v>
      </c>
      <c r="G593" s="338">
        <v>6041.1438797999999</v>
      </c>
      <c r="H593" s="377">
        <v>1941.3448793</v>
      </c>
      <c r="I593" s="376">
        <v>801.11721494000005</v>
      </c>
      <c r="J593" s="377">
        <v>53.364729505</v>
      </c>
      <c r="K593" s="376">
        <v>880.42046008</v>
      </c>
      <c r="L593" s="377">
        <v>96.534248074000004</v>
      </c>
      <c r="M593" s="338">
        <v>339.03759710000003</v>
      </c>
      <c r="N593" s="376">
        <v>36.838250094000003</v>
      </c>
      <c r="O593" s="377">
        <v>6.6287007586</v>
      </c>
      <c r="P593" s="376">
        <v>9.2464184818999993</v>
      </c>
      <c r="Q593" s="377">
        <v>2.1298987107</v>
      </c>
      <c r="R593" s="376">
        <v>40.326092488</v>
      </c>
      <c r="S593" s="377">
        <v>32.902653606000001</v>
      </c>
      <c r="T593" s="376">
        <v>59.610336689999997</v>
      </c>
      <c r="U593" s="377">
        <v>9.6257310882000002</v>
      </c>
      <c r="V593" s="376">
        <v>11.081918948</v>
      </c>
      <c r="W593" s="377">
        <v>2.4104108533000002</v>
      </c>
      <c r="X593" s="376">
        <v>2978.8952546999999</v>
      </c>
      <c r="Y593" s="377">
        <v>753.01733694999996</v>
      </c>
      <c r="Z593" s="376">
        <v>0</v>
      </c>
      <c r="AA593" s="377">
        <v>0</v>
      </c>
      <c r="AB593" s="376">
        <v>165.17762127</v>
      </c>
      <c r="AC593" s="377">
        <v>262.69658920000001</v>
      </c>
      <c r="AD593" s="376">
        <v>7.0065359699999996E-2</v>
      </c>
      <c r="AE593" s="377">
        <v>1.7695872099999999E-2</v>
      </c>
      <c r="AF593" s="338">
        <v>383.00103574000002</v>
      </c>
      <c r="AG593" s="378">
        <v>591.88733172000002</v>
      </c>
      <c r="AH593" s="338">
        <v>221.08750043000001</v>
      </c>
      <c r="AI593" s="378">
        <v>232.70917660999999</v>
      </c>
      <c r="AJ593" s="338">
        <v>2.6494882398000001</v>
      </c>
      <c r="AK593" s="379">
        <v>10.005001682</v>
      </c>
      <c r="AL593" s="472">
        <v>180</v>
      </c>
    </row>
    <row r="594" spans="1:38" x14ac:dyDescent="0.2">
      <c r="A594" s="380" t="s">
        <v>1706</v>
      </c>
      <c r="B594" s="373" t="s">
        <v>2285</v>
      </c>
      <c r="C594" s="374">
        <v>1.4314834460000001</v>
      </c>
      <c r="D594" s="73">
        <v>10151</v>
      </c>
      <c r="E594" s="375">
        <v>1.44</v>
      </c>
      <c r="F594" s="376">
        <v>6993.3519745000003</v>
      </c>
      <c r="G594" s="338">
        <v>5267.0902137000003</v>
      </c>
      <c r="H594" s="377">
        <v>1726.2617608</v>
      </c>
      <c r="I594" s="376">
        <v>512.37147550999998</v>
      </c>
      <c r="J594" s="377">
        <v>36.285486358</v>
      </c>
      <c r="K594" s="376">
        <v>467.20412268000001</v>
      </c>
      <c r="L594" s="377">
        <v>49.141239992999999</v>
      </c>
      <c r="M594" s="338">
        <v>224.47399404999999</v>
      </c>
      <c r="N594" s="376">
        <v>173.33076281000001</v>
      </c>
      <c r="O594" s="377">
        <v>27.695275720000001</v>
      </c>
      <c r="P594" s="376">
        <v>43.589193319000003</v>
      </c>
      <c r="Q594" s="377">
        <v>7.1396705073</v>
      </c>
      <c r="R594" s="376">
        <v>17.514101627999999</v>
      </c>
      <c r="S594" s="377">
        <v>14.347116501</v>
      </c>
      <c r="T594" s="376">
        <v>58.183072770000003</v>
      </c>
      <c r="U594" s="377">
        <v>8.1637533593999994</v>
      </c>
      <c r="V594" s="376">
        <v>26.699073144</v>
      </c>
      <c r="W594" s="377">
        <v>4.9495539716000003</v>
      </c>
      <c r="X594" s="376">
        <v>3190.2111839999998</v>
      </c>
      <c r="Y594" s="377">
        <v>846.85289684999998</v>
      </c>
      <c r="Z594" s="376">
        <v>3.0068280435000001</v>
      </c>
      <c r="AA594" s="377">
        <v>0.90309750389999999</v>
      </c>
      <c r="AB594" s="376">
        <v>91.931987402000004</v>
      </c>
      <c r="AC594" s="377">
        <v>163.40363543999999</v>
      </c>
      <c r="AD594" s="376">
        <v>1.6765555990000001</v>
      </c>
      <c r="AE594" s="377">
        <v>0.18004323159999999</v>
      </c>
      <c r="AF594" s="338">
        <v>101.75716635000001</v>
      </c>
      <c r="AG594" s="378">
        <v>533.74088634999998</v>
      </c>
      <c r="AH594" s="338">
        <v>162.91366524</v>
      </c>
      <c r="AI594" s="378">
        <v>214.36121460999999</v>
      </c>
      <c r="AJ594" s="338">
        <v>1.1914126862000001</v>
      </c>
      <c r="AK594" s="379">
        <v>10.133508789</v>
      </c>
      <c r="AL594" s="472">
        <v>199</v>
      </c>
    </row>
    <row r="595" spans="1:38" x14ac:dyDescent="0.2">
      <c r="A595" s="380" t="s">
        <v>1707</v>
      </c>
      <c r="B595" s="373" t="s">
        <v>2286</v>
      </c>
      <c r="C595" s="374">
        <v>0.70139714129999997</v>
      </c>
      <c r="D595" s="73">
        <v>13623</v>
      </c>
      <c r="E595" s="375">
        <v>1.04</v>
      </c>
      <c r="F595" s="376">
        <v>3426.5971408999999</v>
      </c>
      <c r="G595" s="338">
        <v>2569.2188255000001</v>
      </c>
      <c r="H595" s="377">
        <v>857.37831539000001</v>
      </c>
      <c r="I595" s="376">
        <v>263.11954850000001</v>
      </c>
      <c r="J595" s="377">
        <v>15.62759874</v>
      </c>
      <c r="K595" s="376">
        <v>139.2960199</v>
      </c>
      <c r="L595" s="377">
        <v>15.582002364999999</v>
      </c>
      <c r="M595" s="338">
        <v>121.02803088</v>
      </c>
      <c r="N595" s="376">
        <v>103.10752884</v>
      </c>
      <c r="O595" s="377">
        <v>17.220079105</v>
      </c>
      <c r="P595" s="376">
        <v>27.047234092</v>
      </c>
      <c r="Q595" s="377">
        <v>4.8331352195999999</v>
      </c>
      <c r="R595" s="376">
        <v>7.7222674515999996</v>
      </c>
      <c r="S595" s="377">
        <v>5.8691069233000004</v>
      </c>
      <c r="T595" s="376">
        <v>22.317722915000001</v>
      </c>
      <c r="U595" s="377">
        <v>3.6688670135999999</v>
      </c>
      <c r="V595" s="376">
        <v>1.4310508752</v>
      </c>
      <c r="W595" s="377">
        <v>0.27998023179999998</v>
      </c>
      <c r="X595" s="376">
        <v>1604.2743814999999</v>
      </c>
      <c r="Y595" s="377">
        <v>438.94934297999998</v>
      </c>
      <c r="Z595" s="376">
        <v>0.2648483761</v>
      </c>
      <c r="AA595" s="377">
        <v>0.1078815486</v>
      </c>
      <c r="AB595" s="376">
        <v>40.347947656999999</v>
      </c>
      <c r="AC595" s="377">
        <v>75.316640401000001</v>
      </c>
      <c r="AD595" s="376">
        <v>0.70804097519999998</v>
      </c>
      <c r="AE595" s="377">
        <v>9.3980641300000001E-2</v>
      </c>
      <c r="AF595" s="338">
        <v>53.606205863</v>
      </c>
      <c r="AG595" s="378">
        <v>265.58528274000003</v>
      </c>
      <c r="AH595" s="338">
        <v>83.071336959999996</v>
      </c>
      <c r="AI595" s="378">
        <v>110.28694584</v>
      </c>
      <c r="AJ595" s="338">
        <v>0.48870111399999999</v>
      </c>
      <c r="AK595" s="379">
        <v>5.3454312005000002</v>
      </c>
      <c r="AL595" s="472">
        <v>194</v>
      </c>
    </row>
    <row r="596" spans="1:38" x14ac:dyDescent="0.2">
      <c r="A596" s="380" t="s">
        <v>1708</v>
      </c>
      <c r="B596" s="373" t="s">
        <v>2287</v>
      </c>
      <c r="C596" s="374">
        <v>1.0841249210999999</v>
      </c>
      <c r="D596" s="73">
        <v>8931</v>
      </c>
      <c r="E596" s="375">
        <v>1.29</v>
      </c>
      <c r="F596" s="376">
        <v>5296.3708232999998</v>
      </c>
      <c r="G596" s="338">
        <v>3998.4217528999998</v>
      </c>
      <c r="H596" s="377">
        <v>1297.9490705000001</v>
      </c>
      <c r="I596" s="376">
        <v>414.12024702000002</v>
      </c>
      <c r="J596" s="377">
        <v>29.410839915</v>
      </c>
      <c r="K596" s="376">
        <v>324.06926756000001</v>
      </c>
      <c r="L596" s="377">
        <v>33.129912591999997</v>
      </c>
      <c r="M596" s="338">
        <v>175.90276939</v>
      </c>
      <c r="N596" s="376">
        <v>95.521907138000003</v>
      </c>
      <c r="O596" s="377">
        <v>16.672903009999999</v>
      </c>
      <c r="P596" s="376">
        <v>21.083530872000001</v>
      </c>
      <c r="Q596" s="377">
        <v>3.3002810488000001</v>
      </c>
      <c r="R596" s="376">
        <v>14.850357171000001</v>
      </c>
      <c r="S596" s="377">
        <v>11.558464348999999</v>
      </c>
      <c r="T596" s="376">
        <v>42.951639151000002</v>
      </c>
      <c r="U596" s="377">
        <v>6.1910699420000004</v>
      </c>
      <c r="V596" s="376">
        <v>10.716867881000001</v>
      </c>
      <c r="W596" s="377">
        <v>2.7168407843</v>
      </c>
      <c r="X596" s="376">
        <v>2437.2047247999999</v>
      </c>
      <c r="Y596" s="377">
        <v>641.21625815000004</v>
      </c>
      <c r="Z596" s="376">
        <v>3.5912863879999999</v>
      </c>
      <c r="AA596" s="377">
        <v>1.2775402280999999</v>
      </c>
      <c r="AB596" s="376">
        <v>76.235216506</v>
      </c>
      <c r="AC596" s="377">
        <v>119.94400330000001</v>
      </c>
      <c r="AD596" s="376">
        <v>2.2879381367999998</v>
      </c>
      <c r="AE596" s="377">
        <v>0.473240942</v>
      </c>
      <c r="AF596" s="338">
        <v>103.97428558999999</v>
      </c>
      <c r="AG596" s="378">
        <v>405.20815484000002</v>
      </c>
      <c r="AH596" s="338">
        <v>127.57483551</v>
      </c>
      <c r="AI596" s="378">
        <v>166.79843394</v>
      </c>
      <c r="AJ596" s="338">
        <v>1.3600716682</v>
      </c>
      <c r="AK596" s="379">
        <v>7.0279355745999998</v>
      </c>
      <c r="AL596" s="472">
        <v>204</v>
      </c>
    </row>
    <row r="597" spans="1:38" x14ac:dyDescent="0.2">
      <c r="A597" s="380" t="s">
        <v>1709</v>
      </c>
      <c r="B597" s="373" t="s">
        <v>2288</v>
      </c>
      <c r="C597" s="374">
        <v>1.3459008347999999</v>
      </c>
      <c r="D597" s="73">
        <v>2095</v>
      </c>
      <c r="E597" s="375">
        <v>2.17</v>
      </c>
      <c r="F597" s="376">
        <v>6575.2477170000002</v>
      </c>
      <c r="G597" s="338">
        <v>4892.7981461999998</v>
      </c>
      <c r="H597" s="377">
        <v>1682.4495707999999</v>
      </c>
      <c r="I597" s="376">
        <v>745.23366492000002</v>
      </c>
      <c r="J597" s="377">
        <v>40.495577406999999</v>
      </c>
      <c r="K597" s="376">
        <v>805.41941122000003</v>
      </c>
      <c r="L597" s="377">
        <v>94.792520159999995</v>
      </c>
      <c r="M597" s="338">
        <v>377.00341393999997</v>
      </c>
      <c r="N597" s="376">
        <v>235.28437758000001</v>
      </c>
      <c r="O597" s="377">
        <v>39.883345773000002</v>
      </c>
      <c r="P597" s="376">
        <v>103.54276267</v>
      </c>
      <c r="Q597" s="377">
        <v>15.133112718</v>
      </c>
      <c r="R597" s="376">
        <v>186.32550180999999</v>
      </c>
      <c r="S597" s="377">
        <v>38.10387987</v>
      </c>
      <c r="T597" s="376">
        <v>87.074621215999997</v>
      </c>
      <c r="U597" s="377">
        <v>9.7818331847</v>
      </c>
      <c r="V597" s="376">
        <v>69.774929188000002</v>
      </c>
      <c r="W597" s="377">
        <v>15.987350783</v>
      </c>
      <c r="X597" s="376">
        <v>1841.4596454</v>
      </c>
      <c r="Y597" s="377">
        <v>474.71856737000002</v>
      </c>
      <c r="Z597" s="376">
        <v>3.2700235255000001</v>
      </c>
      <c r="AA597" s="377">
        <v>1.5073235647000001</v>
      </c>
      <c r="AB597" s="376">
        <v>147.05399836000001</v>
      </c>
      <c r="AC597" s="377">
        <v>266.93579406999999</v>
      </c>
      <c r="AD597" s="376">
        <v>23.450166529000001</v>
      </c>
      <c r="AE597" s="377">
        <v>9.7834774028999991</v>
      </c>
      <c r="AF597" s="338">
        <v>24.682149083999999</v>
      </c>
      <c r="AG597" s="378">
        <v>489.80418046</v>
      </c>
      <c r="AH597" s="338">
        <v>169.82883029999999</v>
      </c>
      <c r="AI597" s="378">
        <v>241.56352104000001</v>
      </c>
      <c r="AJ597" s="338">
        <v>9.8531974754</v>
      </c>
      <c r="AK597" s="379">
        <v>7.5005399690000001</v>
      </c>
      <c r="AL597" s="472">
        <v>171</v>
      </c>
    </row>
    <row r="598" spans="1:38" x14ac:dyDescent="0.2">
      <c r="A598" s="380" t="s">
        <v>1710</v>
      </c>
      <c r="B598" s="373" t="s">
        <v>2289</v>
      </c>
      <c r="C598" s="374">
        <v>0.56438656499999995</v>
      </c>
      <c r="D598" s="73">
        <v>13961</v>
      </c>
      <c r="E598" s="375">
        <v>1.05</v>
      </c>
      <c r="F598" s="376">
        <v>2757.2473224999999</v>
      </c>
      <c r="G598" s="338">
        <v>2064.8339083999999</v>
      </c>
      <c r="H598" s="377">
        <v>692.41341406000004</v>
      </c>
      <c r="I598" s="376">
        <v>256.53657817999999</v>
      </c>
      <c r="J598" s="377">
        <v>14.88245931</v>
      </c>
      <c r="K598" s="376">
        <v>154.38992820000001</v>
      </c>
      <c r="L598" s="377">
        <v>18.738594309</v>
      </c>
      <c r="M598" s="338">
        <v>101.02175731</v>
      </c>
      <c r="N598" s="376">
        <v>160.41525161999999</v>
      </c>
      <c r="O598" s="377">
        <v>27.401777437</v>
      </c>
      <c r="P598" s="376">
        <v>2.8842196666</v>
      </c>
      <c r="Q598" s="377">
        <v>0.55946010020000003</v>
      </c>
      <c r="R598" s="376">
        <v>12.108142592</v>
      </c>
      <c r="S598" s="377">
        <v>6.1399889644999996</v>
      </c>
      <c r="T598" s="376">
        <v>19.014110674000001</v>
      </c>
      <c r="U598" s="377">
        <v>3.1781479446000001</v>
      </c>
      <c r="V598" s="376">
        <v>0.5732553614</v>
      </c>
      <c r="W598" s="377">
        <v>0.1161626429</v>
      </c>
      <c r="X598" s="376">
        <v>1172.8183306999999</v>
      </c>
      <c r="Y598" s="377">
        <v>320.5931071</v>
      </c>
      <c r="Z598" s="376">
        <v>0.71376250529999996</v>
      </c>
      <c r="AA598" s="377">
        <v>0.3211037176</v>
      </c>
      <c r="AB598" s="376">
        <v>35.581362802999998</v>
      </c>
      <c r="AC598" s="377">
        <v>67.190657207000001</v>
      </c>
      <c r="AD598" s="376">
        <v>1.9673883339</v>
      </c>
      <c r="AE598" s="377">
        <v>1.2475595366000001</v>
      </c>
      <c r="AF598" s="338">
        <v>12.934499617</v>
      </c>
      <c r="AG598" s="378">
        <v>206.89180623999999</v>
      </c>
      <c r="AH598" s="338">
        <v>65.438513705000005</v>
      </c>
      <c r="AI598" s="378">
        <v>89.134868521000001</v>
      </c>
      <c r="AJ598" s="338">
        <v>0.68661845109999997</v>
      </c>
      <c r="AK598" s="379">
        <v>3.7679097682</v>
      </c>
      <c r="AL598" s="472">
        <v>217</v>
      </c>
    </row>
    <row r="599" spans="1:38" x14ac:dyDescent="0.2">
      <c r="A599" s="380" t="s">
        <v>1711</v>
      </c>
      <c r="B599" s="373" t="s">
        <v>1712</v>
      </c>
      <c r="C599" s="374">
        <v>0.55514222280000003</v>
      </c>
      <c r="D599" s="73">
        <v>20203</v>
      </c>
      <c r="E599" s="375">
        <v>1.05</v>
      </c>
      <c r="F599" s="376">
        <v>2712.0851247999999</v>
      </c>
      <c r="G599" s="338">
        <v>2031.0578622999999</v>
      </c>
      <c r="H599" s="377">
        <v>681.02726244999997</v>
      </c>
      <c r="I599" s="376">
        <v>238.33018182999999</v>
      </c>
      <c r="J599" s="377">
        <v>23.464245578</v>
      </c>
      <c r="K599" s="376">
        <v>119.31940833</v>
      </c>
      <c r="L599" s="377">
        <v>13.495036746</v>
      </c>
      <c r="M599" s="338">
        <v>90.931985413000007</v>
      </c>
      <c r="N599" s="376">
        <v>109.36228672999999</v>
      </c>
      <c r="O599" s="377">
        <v>15.574558711</v>
      </c>
      <c r="P599" s="376">
        <v>5.7407833774999997</v>
      </c>
      <c r="Q599" s="377">
        <v>1.0197795692</v>
      </c>
      <c r="R599" s="376">
        <v>10.105825437</v>
      </c>
      <c r="S599" s="377">
        <v>5.8623820379999998</v>
      </c>
      <c r="T599" s="376">
        <v>28.280048012000002</v>
      </c>
      <c r="U599" s="377">
        <v>4.0525329365999996</v>
      </c>
      <c r="V599" s="376">
        <v>4.6422256878999999</v>
      </c>
      <c r="W599" s="377">
        <v>1.0813230366</v>
      </c>
      <c r="X599" s="376">
        <v>1227.4102544</v>
      </c>
      <c r="Y599" s="377">
        <v>329.93307650999998</v>
      </c>
      <c r="Z599" s="376">
        <v>0.60645656169999995</v>
      </c>
      <c r="AA599" s="377">
        <v>0.25621412739999999</v>
      </c>
      <c r="AB599" s="376">
        <v>32.238709806000003</v>
      </c>
      <c r="AC599" s="377">
        <v>62.874319980999999</v>
      </c>
      <c r="AD599" s="376">
        <v>0.46394366669999998</v>
      </c>
      <c r="AE599" s="377">
        <v>0.17222662389999999</v>
      </c>
      <c r="AF599" s="338">
        <v>27.236175718999998</v>
      </c>
      <c r="AG599" s="378">
        <v>204.54651107000001</v>
      </c>
      <c r="AH599" s="338">
        <v>65.077064528999998</v>
      </c>
      <c r="AI599" s="378">
        <v>84.888911987</v>
      </c>
      <c r="AJ599" s="338">
        <v>1.1178973191999999</v>
      </c>
      <c r="AK599" s="379">
        <v>4.0007590164</v>
      </c>
      <c r="AL599" s="472">
        <v>202</v>
      </c>
    </row>
    <row r="600" spans="1:38" x14ac:dyDescent="0.2">
      <c r="A600" s="380" t="s">
        <v>1713</v>
      </c>
      <c r="B600" s="373" t="s">
        <v>1714</v>
      </c>
      <c r="C600" s="374">
        <v>3.2266303666999998</v>
      </c>
      <c r="D600" s="73">
        <v>395</v>
      </c>
      <c r="E600" s="375">
        <v>6.09</v>
      </c>
      <c r="F600" s="376">
        <v>15763.341105</v>
      </c>
      <c r="G600" s="338">
        <v>11947.45716</v>
      </c>
      <c r="H600" s="377">
        <v>3815.8839453999999</v>
      </c>
      <c r="I600" s="376">
        <v>1603.4288104</v>
      </c>
      <c r="J600" s="377">
        <v>87.688375410000006</v>
      </c>
      <c r="K600" s="376">
        <v>2586.1883745</v>
      </c>
      <c r="L600" s="377">
        <v>224.00027341000001</v>
      </c>
      <c r="M600" s="338">
        <v>903.30944402</v>
      </c>
      <c r="N600" s="376">
        <v>423.88257915999998</v>
      </c>
      <c r="O600" s="377">
        <v>77.252673776999998</v>
      </c>
      <c r="P600" s="376">
        <v>447.44243230000001</v>
      </c>
      <c r="Q600" s="377">
        <v>72.526208737000005</v>
      </c>
      <c r="R600" s="376">
        <v>294.97391586999998</v>
      </c>
      <c r="S600" s="377">
        <v>106.48819858</v>
      </c>
      <c r="T600" s="376">
        <v>278.87612168999999</v>
      </c>
      <c r="U600" s="377">
        <v>44.234044754000003</v>
      </c>
      <c r="V600" s="376">
        <v>445.83316715000001</v>
      </c>
      <c r="W600" s="377">
        <v>100.34024934</v>
      </c>
      <c r="X600" s="376">
        <v>2981.6559628</v>
      </c>
      <c r="Y600" s="377">
        <v>700.98835865000001</v>
      </c>
      <c r="Z600" s="376">
        <v>14.147063038000001</v>
      </c>
      <c r="AA600" s="377">
        <v>4.4321491139000004</v>
      </c>
      <c r="AB600" s="376">
        <v>379.24580992</v>
      </c>
      <c r="AC600" s="377">
        <v>605.82447251999997</v>
      </c>
      <c r="AD600" s="376">
        <v>578.40225736000002</v>
      </c>
      <c r="AE600" s="377">
        <v>95.616014018000001</v>
      </c>
      <c r="AF600" s="338">
        <v>146.40772088</v>
      </c>
      <c r="AG600" s="378">
        <v>1334.3182081</v>
      </c>
      <c r="AH600" s="338">
        <v>517.73627783999996</v>
      </c>
      <c r="AI600" s="378">
        <v>658.49583223000002</v>
      </c>
      <c r="AJ600" s="338">
        <v>36.390329516000001</v>
      </c>
      <c r="AK600" s="379">
        <v>13.215780283999999</v>
      </c>
      <c r="AL600" s="472">
        <v>111</v>
      </c>
    </row>
    <row r="601" spans="1:38" x14ac:dyDescent="0.2">
      <c r="A601" s="380" t="s">
        <v>1715</v>
      </c>
      <c r="B601" s="373" t="s">
        <v>1716</v>
      </c>
      <c r="C601" s="374">
        <v>0.45689969879999998</v>
      </c>
      <c r="D601" s="73">
        <v>1557</v>
      </c>
      <c r="E601" s="375">
        <v>1</v>
      </c>
      <c r="F601" s="376">
        <v>2232.1322817999999</v>
      </c>
      <c r="G601" s="338">
        <v>1675.0932969999999</v>
      </c>
      <c r="H601" s="377">
        <v>557.03898475999995</v>
      </c>
      <c r="I601" s="376">
        <v>137.48985188</v>
      </c>
      <c r="J601" s="377">
        <v>10.449758824</v>
      </c>
      <c r="K601" s="376">
        <v>479.75826798000003</v>
      </c>
      <c r="L601" s="377">
        <v>24.495304676</v>
      </c>
      <c r="M601" s="338">
        <v>420.76985117999999</v>
      </c>
      <c r="N601" s="376">
        <v>169.53579207999999</v>
      </c>
      <c r="O601" s="377">
        <v>0.34698068339999999</v>
      </c>
      <c r="P601" s="376">
        <v>0.79937881889999995</v>
      </c>
      <c r="Q601" s="377">
        <v>-0.13681204899999999</v>
      </c>
      <c r="R601" s="376">
        <v>2.8224691598999998</v>
      </c>
      <c r="S601" s="377">
        <v>5.7364820776999998</v>
      </c>
      <c r="T601" s="376">
        <v>4.8745628311000004</v>
      </c>
      <c r="U601" s="377">
        <v>0.53647148300000003</v>
      </c>
      <c r="V601" s="376">
        <v>0</v>
      </c>
      <c r="W601" s="377">
        <v>0</v>
      </c>
      <c r="X601" s="376">
        <v>67.144196117999996</v>
      </c>
      <c r="Y601" s="377">
        <v>15.836818658</v>
      </c>
      <c r="Z601" s="376">
        <v>0</v>
      </c>
      <c r="AA601" s="377">
        <v>0</v>
      </c>
      <c r="AB601" s="376">
        <v>204.92336216000001</v>
      </c>
      <c r="AC601" s="377">
        <v>193.55060782999999</v>
      </c>
      <c r="AD601" s="376">
        <v>9.0629400000000003E-5</v>
      </c>
      <c r="AE601" s="377">
        <v>0</v>
      </c>
      <c r="AF601" s="338">
        <v>65.975812863000002</v>
      </c>
      <c r="AG601" s="378">
        <v>340.00154527000001</v>
      </c>
      <c r="AH601" s="338">
        <v>36.774272836000002</v>
      </c>
      <c r="AI601" s="378">
        <v>36.838174805999998</v>
      </c>
      <c r="AJ601" s="338">
        <v>5.6298798999999997E-2</v>
      </c>
      <c r="AK601" s="379">
        <v>13.552742204999999</v>
      </c>
      <c r="AL601" s="472">
        <v>32</v>
      </c>
    </row>
    <row r="602" spans="1:38" x14ac:dyDescent="0.2">
      <c r="A602" s="380" t="s">
        <v>1717</v>
      </c>
      <c r="B602" s="373" t="s">
        <v>2290</v>
      </c>
      <c r="C602" s="374">
        <v>6.3859602791999999</v>
      </c>
      <c r="D602" s="73">
        <v>357</v>
      </c>
      <c r="E602" s="375">
        <v>9.3800000000000008</v>
      </c>
      <c r="F602" s="376">
        <v>31197.893382999999</v>
      </c>
      <c r="G602" s="338">
        <v>23925.885794000002</v>
      </c>
      <c r="H602" s="377">
        <v>7272.0075883999998</v>
      </c>
      <c r="I602" s="376">
        <v>2957.7150578999999</v>
      </c>
      <c r="J602" s="377">
        <v>127.9849585</v>
      </c>
      <c r="K602" s="376">
        <v>4666.2889204000003</v>
      </c>
      <c r="L602" s="377">
        <v>484.37672835000001</v>
      </c>
      <c r="M602" s="338">
        <v>1624.4998270999999</v>
      </c>
      <c r="N602" s="376">
        <v>1492.005316</v>
      </c>
      <c r="O602" s="377">
        <v>209.30024824</v>
      </c>
      <c r="P602" s="376">
        <v>445.58573166999997</v>
      </c>
      <c r="Q602" s="377">
        <v>69.075063305</v>
      </c>
      <c r="R602" s="376">
        <v>677.06492408999998</v>
      </c>
      <c r="S602" s="377">
        <v>219.20557822000001</v>
      </c>
      <c r="T602" s="376">
        <v>601.29811113999995</v>
      </c>
      <c r="U602" s="377">
        <v>64.892472669</v>
      </c>
      <c r="V602" s="376">
        <v>1752.9157264999999</v>
      </c>
      <c r="W602" s="377">
        <v>389.33241981999998</v>
      </c>
      <c r="X602" s="376">
        <v>7168.4662703000004</v>
      </c>
      <c r="Y602" s="377">
        <v>1671.8096654999999</v>
      </c>
      <c r="Z602" s="376">
        <v>2.1726697479000001</v>
      </c>
      <c r="AA602" s="377">
        <v>1.027819888</v>
      </c>
      <c r="AB602" s="376">
        <v>685.38263983000002</v>
      </c>
      <c r="AC602" s="377">
        <v>1023.5158856</v>
      </c>
      <c r="AD602" s="376">
        <v>27.086003039000001</v>
      </c>
      <c r="AE602" s="377">
        <v>5.1395312717000001</v>
      </c>
      <c r="AF602" s="338">
        <v>502.18754810000001</v>
      </c>
      <c r="AG602" s="378">
        <v>2235.6951767999999</v>
      </c>
      <c r="AH602" s="338">
        <v>1100.8288908</v>
      </c>
      <c r="AI602" s="378">
        <v>961.61133385000005</v>
      </c>
      <c r="AJ602" s="338">
        <v>11.125646888</v>
      </c>
      <c r="AK602" s="379">
        <v>20.303217218</v>
      </c>
      <c r="AL602" s="472">
        <v>40</v>
      </c>
    </row>
    <row r="603" spans="1:38" x14ac:dyDescent="0.2">
      <c r="A603" s="380" t="s">
        <v>1718</v>
      </c>
      <c r="B603" s="373" t="s">
        <v>2291</v>
      </c>
      <c r="C603" s="374">
        <v>3.3587028336999998</v>
      </c>
      <c r="D603" s="73">
        <v>871</v>
      </c>
      <c r="E603" s="375">
        <v>4.04</v>
      </c>
      <c r="F603" s="376">
        <v>16408.566342999999</v>
      </c>
      <c r="G603" s="338">
        <v>12559.857679999999</v>
      </c>
      <c r="H603" s="377">
        <v>3848.7086635999999</v>
      </c>
      <c r="I603" s="376">
        <v>1355.7106747</v>
      </c>
      <c r="J603" s="377">
        <v>73.092363057</v>
      </c>
      <c r="K603" s="376">
        <v>1994.4536052000001</v>
      </c>
      <c r="L603" s="377">
        <v>264.60404928000003</v>
      </c>
      <c r="M603" s="338">
        <v>716.25983885999995</v>
      </c>
      <c r="N603" s="376">
        <v>706.00152800000001</v>
      </c>
      <c r="O603" s="377">
        <v>112.45413155</v>
      </c>
      <c r="P603" s="376">
        <v>57.995843020000002</v>
      </c>
      <c r="Q603" s="377">
        <v>10.538172059000001</v>
      </c>
      <c r="R603" s="376">
        <v>258.5590583</v>
      </c>
      <c r="S603" s="377">
        <v>89.940607501000002</v>
      </c>
      <c r="T603" s="376">
        <v>216.53184852999999</v>
      </c>
      <c r="U603" s="377">
        <v>27.127267510999999</v>
      </c>
      <c r="V603" s="376">
        <v>177.40994810000001</v>
      </c>
      <c r="W603" s="377">
        <v>38.992335009999998</v>
      </c>
      <c r="X603" s="376">
        <v>5691.5953698000003</v>
      </c>
      <c r="Y603" s="377">
        <v>1340.0709836000001</v>
      </c>
      <c r="Z603" s="376">
        <v>1.4845879448999999</v>
      </c>
      <c r="AA603" s="377">
        <v>0.28041997699999999</v>
      </c>
      <c r="AB603" s="376">
        <v>353.60451970000003</v>
      </c>
      <c r="AC603" s="377">
        <v>469.09568646999998</v>
      </c>
      <c r="AD603" s="376">
        <v>8.1057908690999998</v>
      </c>
      <c r="AE603" s="377">
        <v>2.1091461916999998</v>
      </c>
      <c r="AF603" s="338">
        <v>249.26512972</v>
      </c>
      <c r="AG603" s="378">
        <v>1214.0013005000001</v>
      </c>
      <c r="AH603" s="338">
        <v>463.19520433000002</v>
      </c>
      <c r="AI603" s="378">
        <v>500.68053158999999</v>
      </c>
      <c r="AJ603" s="338">
        <v>3.5630872686999999</v>
      </c>
      <c r="AK603" s="379">
        <v>11.843314889</v>
      </c>
      <c r="AL603" s="472">
        <v>67</v>
      </c>
    </row>
    <row r="604" spans="1:38" x14ac:dyDescent="0.2">
      <c r="A604" s="380" t="s">
        <v>1719</v>
      </c>
      <c r="B604" s="373" t="s">
        <v>2292</v>
      </c>
      <c r="C604" s="374">
        <v>2.3845461594000001</v>
      </c>
      <c r="D604" s="73">
        <v>1500</v>
      </c>
      <c r="E604" s="375">
        <v>2.2999999999999998</v>
      </c>
      <c r="F604" s="376">
        <v>11649.433068</v>
      </c>
      <c r="G604" s="338">
        <v>8910.7149587999993</v>
      </c>
      <c r="H604" s="377">
        <v>2738.7181091000002</v>
      </c>
      <c r="I604" s="376">
        <v>879.57058385000005</v>
      </c>
      <c r="J604" s="377">
        <v>53.666074946999998</v>
      </c>
      <c r="K604" s="376">
        <v>1083.5014635</v>
      </c>
      <c r="L604" s="377">
        <v>143.70243909000001</v>
      </c>
      <c r="M604" s="338">
        <v>444.27471126</v>
      </c>
      <c r="N604" s="376">
        <v>508.86131998000002</v>
      </c>
      <c r="O604" s="377">
        <v>94.645081637000004</v>
      </c>
      <c r="P604" s="376">
        <v>22.952443970000001</v>
      </c>
      <c r="Q604" s="377">
        <v>4.4175288012999996</v>
      </c>
      <c r="R604" s="376">
        <v>141.40479576999999</v>
      </c>
      <c r="S604" s="377">
        <v>54.822775024000002</v>
      </c>
      <c r="T604" s="376">
        <v>130.47593183000001</v>
      </c>
      <c r="U604" s="377">
        <v>19.345699129</v>
      </c>
      <c r="V604" s="376">
        <v>61.082174348999999</v>
      </c>
      <c r="W604" s="377">
        <v>14.026049493</v>
      </c>
      <c r="X604" s="376">
        <v>4757.0191187999999</v>
      </c>
      <c r="Y604" s="377">
        <v>1097.8471067999999</v>
      </c>
      <c r="Z604" s="376">
        <v>0.51584600000000003</v>
      </c>
      <c r="AA604" s="377">
        <v>0.22039806670000001</v>
      </c>
      <c r="AB604" s="376">
        <v>189.22174565</v>
      </c>
      <c r="AC604" s="377">
        <v>313.92903689000002</v>
      </c>
      <c r="AD604" s="376">
        <v>2.5321736373000001</v>
      </c>
      <c r="AE604" s="377">
        <v>0.43021525999999999</v>
      </c>
      <c r="AF604" s="338">
        <v>152.18204458</v>
      </c>
      <c r="AG604" s="378">
        <v>806.04827451000006</v>
      </c>
      <c r="AH604" s="338">
        <v>303.45854630999997</v>
      </c>
      <c r="AI604" s="378">
        <v>360.38648525000002</v>
      </c>
      <c r="AJ604" s="338">
        <v>0.88887221000000005</v>
      </c>
      <c r="AK604" s="379">
        <v>8.0041312133000009</v>
      </c>
      <c r="AL604" s="472">
        <v>114</v>
      </c>
    </row>
    <row r="605" spans="1:38" x14ac:dyDescent="0.2">
      <c r="A605" s="380" t="s">
        <v>1720</v>
      </c>
      <c r="B605" s="373" t="s">
        <v>1721</v>
      </c>
      <c r="C605" s="374">
        <v>2.9414790611999999</v>
      </c>
      <c r="D605" s="73">
        <v>538</v>
      </c>
      <c r="E605" s="375">
        <v>8.32</v>
      </c>
      <c r="F605" s="376">
        <v>14370.266353999999</v>
      </c>
      <c r="G605" s="338">
        <v>10632.715553</v>
      </c>
      <c r="H605" s="377">
        <v>3737.5508012</v>
      </c>
      <c r="I605" s="376">
        <v>2034.017286</v>
      </c>
      <c r="J605" s="377">
        <v>90.935157783999998</v>
      </c>
      <c r="K605" s="376">
        <v>3648.9135144000002</v>
      </c>
      <c r="L605" s="377">
        <v>365.38257757999997</v>
      </c>
      <c r="M605" s="338">
        <v>1328.3337961</v>
      </c>
      <c r="N605" s="376">
        <v>548.81663701000002</v>
      </c>
      <c r="O605" s="377">
        <v>74.901041731999996</v>
      </c>
      <c r="P605" s="376">
        <v>451.23967778000002</v>
      </c>
      <c r="Q605" s="377">
        <v>74.797375836000001</v>
      </c>
      <c r="R605" s="376">
        <v>641.68283109000004</v>
      </c>
      <c r="S605" s="377">
        <v>172.98760279000001</v>
      </c>
      <c r="T605" s="376">
        <v>625.44709276000003</v>
      </c>
      <c r="U605" s="377">
        <v>67.002176868000006</v>
      </c>
      <c r="V605" s="376">
        <v>203.46878323000001</v>
      </c>
      <c r="W605" s="377">
        <v>44.762076100000002</v>
      </c>
      <c r="X605" s="376">
        <v>169.33148828</v>
      </c>
      <c r="Y605" s="377">
        <v>38.918577866</v>
      </c>
      <c r="Z605" s="376">
        <v>28.580278066999998</v>
      </c>
      <c r="AA605" s="377">
        <v>8.7538921933000005</v>
      </c>
      <c r="AB605" s="376">
        <v>488.25711209999997</v>
      </c>
      <c r="AC605" s="377">
        <v>879.29901034</v>
      </c>
      <c r="AD605" s="376">
        <v>46.514255337999998</v>
      </c>
      <c r="AE605" s="377">
        <v>11.635946792</v>
      </c>
      <c r="AF605" s="338">
        <v>24.382226473999999</v>
      </c>
      <c r="AG605" s="378">
        <v>1163.9406451</v>
      </c>
      <c r="AH605" s="338">
        <v>577.34000789000004</v>
      </c>
      <c r="AI605" s="378">
        <v>463.79322755999999</v>
      </c>
      <c r="AJ605" s="338">
        <v>80.488986347999997</v>
      </c>
      <c r="AK605" s="379">
        <v>16.343072481</v>
      </c>
      <c r="AL605" s="472">
        <v>134</v>
      </c>
    </row>
    <row r="606" spans="1:38" x14ac:dyDescent="0.2">
      <c r="A606" s="380" t="s">
        <v>1722</v>
      </c>
      <c r="B606" s="373" t="s">
        <v>1723</v>
      </c>
      <c r="C606" s="374">
        <v>0.98719958480000003</v>
      </c>
      <c r="D606" s="73">
        <v>1062</v>
      </c>
      <c r="E606" s="375">
        <v>2.63</v>
      </c>
      <c r="F606" s="376">
        <v>4822.8529534999998</v>
      </c>
      <c r="G606" s="338">
        <v>3517.0777825999999</v>
      </c>
      <c r="H606" s="377">
        <v>1305.7751708999999</v>
      </c>
      <c r="I606" s="376">
        <v>650.92364041999997</v>
      </c>
      <c r="J606" s="377">
        <v>28.764901803000001</v>
      </c>
      <c r="K606" s="376">
        <v>1064.4971905</v>
      </c>
      <c r="L606" s="377">
        <v>128.80268726</v>
      </c>
      <c r="M606" s="338">
        <v>422.50298443999998</v>
      </c>
      <c r="N606" s="376">
        <v>156.01889774</v>
      </c>
      <c r="O606" s="377">
        <v>26.216489398</v>
      </c>
      <c r="P606" s="376">
        <v>181.15814262999999</v>
      </c>
      <c r="Q606" s="377">
        <v>32.517753296999999</v>
      </c>
      <c r="R606" s="376">
        <v>177.84688029</v>
      </c>
      <c r="S606" s="377">
        <v>48.761712715999998</v>
      </c>
      <c r="T606" s="376">
        <v>260.32168421</v>
      </c>
      <c r="U606" s="377">
        <v>27.517825374000001</v>
      </c>
      <c r="V606" s="376">
        <v>10.280929315</v>
      </c>
      <c r="W606" s="377">
        <v>2.9955310913000002</v>
      </c>
      <c r="X606" s="376">
        <v>247.12129464</v>
      </c>
      <c r="Y606" s="377">
        <v>64.778204552999995</v>
      </c>
      <c r="Z606" s="376">
        <v>15.445761469000001</v>
      </c>
      <c r="AA606" s="377">
        <v>4.5826173389999996</v>
      </c>
      <c r="AB606" s="376">
        <v>168.47872383999999</v>
      </c>
      <c r="AC606" s="377">
        <v>297.89274191999999</v>
      </c>
      <c r="AD606" s="376">
        <v>15.905215198</v>
      </c>
      <c r="AE606" s="377">
        <v>6.0465473163999999</v>
      </c>
      <c r="AF606" s="338">
        <v>9.6248345019000006</v>
      </c>
      <c r="AG606" s="378">
        <v>397.76807825999998</v>
      </c>
      <c r="AH606" s="338">
        <v>161.62544796</v>
      </c>
      <c r="AI606" s="378">
        <v>178.8224764</v>
      </c>
      <c r="AJ606" s="338">
        <v>30.194046584999999</v>
      </c>
      <c r="AK606" s="379">
        <v>5.4397130537000002</v>
      </c>
      <c r="AL606" s="472">
        <v>174</v>
      </c>
    </row>
    <row r="607" spans="1:38" x14ac:dyDescent="0.2">
      <c r="A607" s="380" t="s">
        <v>1724</v>
      </c>
      <c r="B607" s="373" t="s">
        <v>1725</v>
      </c>
      <c r="C607" s="374">
        <v>1.2115661391000001</v>
      </c>
      <c r="D607" s="73">
        <v>853</v>
      </c>
      <c r="E607" s="375">
        <v>3.46</v>
      </c>
      <c r="F607" s="376">
        <v>5918.9706138000001</v>
      </c>
      <c r="G607" s="338">
        <v>4340.7540646999996</v>
      </c>
      <c r="H607" s="377">
        <v>1578.2165491000001</v>
      </c>
      <c r="I607" s="376">
        <v>1016.2314921</v>
      </c>
      <c r="J607" s="377">
        <v>45.318693951</v>
      </c>
      <c r="K607" s="376">
        <v>1372.9384943</v>
      </c>
      <c r="L607" s="377">
        <v>132.73424109000001</v>
      </c>
      <c r="M607" s="338">
        <v>552.59791459999997</v>
      </c>
      <c r="N607" s="376">
        <v>241.66285350000001</v>
      </c>
      <c r="O607" s="377">
        <v>54.301607001999997</v>
      </c>
      <c r="P607" s="376">
        <v>173.30990813</v>
      </c>
      <c r="Q607" s="377">
        <v>28.100369994000001</v>
      </c>
      <c r="R607" s="376">
        <v>99.81442758</v>
      </c>
      <c r="S607" s="377">
        <v>37.340656551000002</v>
      </c>
      <c r="T607" s="376">
        <v>193.67514389999999</v>
      </c>
      <c r="U607" s="377">
        <v>24.535263763</v>
      </c>
      <c r="V607" s="376">
        <v>175.66653173</v>
      </c>
      <c r="W607" s="377">
        <v>34.871629618999997</v>
      </c>
      <c r="X607" s="376">
        <v>97.168786815000004</v>
      </c>
      <c r="Y607" s="377">
        <v>20.257735926999999</v>
      </c>
      <c r="Z607" s="376">
        <v>24.015180855000001</v>
      </c>
      <c r="AA607" s="377">
        <v>8.2339552988999998</v>
      </c>
      <c r="AB607" s="376">
        <v>216.38757815</v>
      </c>
      <c r="AC607" s="377">
        <v>404.61384974999999</v>
      </c>
      <c r="AD607" s="376">
        <v>4.2491057056999999</v>
      </c>
      <c r="AE607" s="377">
        <v>0.5982059086</v>
      </c>
      <c r="AF607" s="338">
        <v>2.1026118991999998</v>
      </c>
      <c r="AG607" s="378">
        <v>474.35296392999999</v>
      </c>
      <c r="AH607" s="338">
        <v>171.30468547000001</v>
      </c>
      <c r="AI607" s="378">
        <v>215.63209799000001</v>
      </c>
      <c r="AJ607" s="338">
        <v>90.444330022000003</v>
      </c>
      <c r="AK607" s="379">
        <v>6.5102982427000002</v>
      </c>
      <c r="AL607" s="472">
        <v>161</v>
      </c>
    </row>
    <row r="608" spans="1:38" x14ac:dyDescent="0.2">
      <c r="A608" s="380" t="s">
        <v>1726</v>
      </c>
      <c r="B608" s="373" t="s">
        <v>1727</v>
      </c>
      <c r="C608" s="374">
        <v>0.4590035891</v>
      </c>
      <c r="D608" s="73">
        <v>3420</v>
      </c>
      <c r="E608" s="375">
        <v>1.63</v>
      </c>
      <c r="F608" s="376">
        <v>2242.4106023999998</v>
      </c>
      <c r="G608" s="338">
        <v>1636.7867553999999</v>
      </c>
      <c r="H608" s="377">
        <v>605.62384698000005</v>
      </c>
      <c r="I608" s="376">
        <v>392.56883076000003</v>
      </c>
      <c r="J608" s="377">
        <v>18.656300798</v>
      </c>
      <c r="K608" s="376">
        <v>527.03817584000001</v>
      </c>
      <c r="L608" s="377">
        <v>44.206582075</v>
      </c>
      <c r="M608" s="338">
        <v>229.36834178999999</v>
      </c>
      <c r="N608" s="376">
        <v>80.124077606</v>
      </c>
      <c r="O608" s="377">
        <v>15.186459611</v>
      </c>
      <c r="P608" s="376">
        <v>87.363211954999997</v>
      </c>
      <c r="Q608" s="377">
        <v>12.984108905999999</v>
      </c>
      <c r="R608" s="376">
        <v>27.323271741999999</v>
      </c>
      <c r="S608" s="377">
        <v>13.067478272000001</v>
      </c>
      <c r="T608" s="376">
        <v>48.799342961999997</v>
      </c>
      <c r="U608" s="377">
        <v>8.3644449496999993</v>
      </c>
      <c r="V608" s="376">
        <v>3.4200918712999999</v>
      </c>
      <c r="W608" s="377">
        <v>0.8386308187</v>
      </c>
      <c r="X608" s="376">
        <v>75.001529943999998</v>
      </c>
      <c r="Y608" s="377">
        <v>17.080309142000001</v>
      </c>
      <c r="Z608" s="376">
        <v>36.826039403999999</v>
      </c>
      <c r="AA608" s="377">
        <v>11.824252762</v>
      </c>
      <c r="AB608" s="376">
        <v>83.926038243999997</v>
      </c>
      <c r="AC608" s="377">
        <v>162.11497521000001</v>
      </c>
      <c r="AD608" s="376">
        <v>0.85721014620000002</v>
      </c>
      <c r="AE608" s="377">
        <v>0.20754121349999999</v>
      </c>
      <c r="AF608" s="338">
        <v>0.9712574746</v>
      </c>
      <c r="AG608" s="378">
        <v>177.54861435000001</v>
      </c>
      <c r="AH608" s="338">
        <v>68.346380659000005</v>
      </c>
      <c r="AI608" s="378">
        <v>76.809292030999998</v>
      </c>
      <c r="AJ608" s="338">
        <v>18.380723424999999</v>
      </c>
      <c r="AK608" s="379">
        <v>3.207088395</v>
      </c>
      <c r="AL608" s="472">
        <v>232</v>
      </c>
    </row>
    <row r="609" spans="1:38" x14ac:dyDescent="0.2">
      <c r="A609" s="380" t="s">
        <v>1728</v>
      </c>
      <c r="B609" s="373" t="s">
        <v>1729</v>
      </c>
      <c r="C609" s="374">
        <v>0.64834782459999996</v>
      </c>
      <c r="D609" s="73">
        <v>2950</v>
      </c>
      <c r="E609" s="375">
        <v>2</v>
      </c>
      <c r="F609" s="376">
        <v>3167.4306482000002</v>
      </c>
      <c r="G609" s="338">
        <v>2372.7127506000002</v>
      </c>
      <c r="H609" s="377">
        <v>794.71789760000001</v>
      </c>
      <c r="I609" s="376">
        <v>511.50554570999998</v>
      </c>
      <c r="J609" s="377">
        <v>21.005081333</v>
      </c>
      <c r="K609" s="376">
        <v>702.19320761999995</v>
      </c>
      <c r="L609" s="377">
        <v>58.462478982999997</v>
      </c>
      <c r="M609" s="338">
        <v>283.76735614</v>
      </c>
      <c r="N609" s="376">
        <v>165.27776832000001</v>
      </c>
      <c r="O609" s="377">
        <v>16.475822272999999</v>
      </c>
      <c r="P609" s="376">
        <v>97.993218756999994</v>
      </c>
      <c r="Q609" s="377">
        <v>15.398020222</v>
      </c>
      <c r="R609" s="376">
        <v>47.245924211999998</v>
      </c>
      <c r="S609" s="377">
        <v>19.269887891</v>
      </c>
      <c r="T609" s="376">
        <v>88.424860081999995</v>
      </c>
      <c r="U609" s="377">
        <v>11.583434992999999</v>
      </c>
      <c r="V609" s="376">
        <v>32.117964723</v>
      </c>
      <c r="W609" s="377">
        <v>6.5257036511999997</v>
      </c>
      <c r="X609" s="376">
        <v>243.95433059999999</v>
      </c>
      <c r="Y609" s="377">
        <v>59.802605555</v>
      </c>
      <c r="Z609" s="376">
        <v>32.422173669000003</v>
      </c>
      <c r="AA609" s="377">
        <v>10.169378123</v>
      </c>
      <c r="AB609" s="376">
        <v>92.502639916000007</v>
      </c>
      <c r="AC609" s="377">
        <v>189.70570656000001</v>
      </c>
      <c r="AD609" s="376">
        <v>5.1111750976000003</v>
      </c>
      <c r="AE609" s="377">
        <v>1.1943329369</v>
      </c>
      <c r="AF609" s="338">
        <v>3.5497386539</v>
      </c>
      <c r="AG609" s="378">
        <v>256.77398009000001</v>
      </c>
      <c r="AH609" s="338">
        <v>84.639544528000002</v>
      </c>
      <c r="AI609" s="378">
        <v>93.811305265000001</v>
      </c>
      <c r="AJ609" s="338">
        <v>10.973227779</v>
      </c>
      <c r="AK609" s="379">
        <v>5.5742345515</v>
      </c>
      <c r="AL609" s="472">
        <v>207</v>
      </c>
    </row>
    <row r="610" spans="1:38" x14ac:dyDescent="0.2">
      <c r="A610" s="380" t="s">
        <v>1730</v>
      </c>
      <c r="B610" s="373" t="s">
        <v>1731</v>
      </c>
      <c r="C610" s="374">
        <v>0.27491570469999999</v>
      </c>
      <c r="D610" s="73">
        <v>19977</v>
      </c>
      <c r="E610" s="375">
        <v>1.1499999999999999</v>
      </c>
      <c r="F610" s="376">
        <v>1343.0698703999999</v>
      </c>
      <c r="G610" s="338">
        <v>1000.2447371</v>
      </c>
      <c r="H610" s="377">
        <v>342.82513329</v>
      </c>
      <c r="I610" s="376">
        <v>215.8515439</v>
      </c>
      <c r="J610" s="377">
        <v>8.5835303213999996</v>
      </c>
      <c r="K610" s="376">
        <v>240.05638726000001</v>
      </c>
      <c r="L610" s="377">
        <v>20.128415998000001</v>
      </c>
      <c r="M610" s="338">
        <v>117.377765</v>
      </c>
      <c r="N610" s="376">
        <v>32.637710560999999</v>
      </c>
      <c r="O610" s="377">
        <v>4.53040821</v>
      </c>
      <c r="P610" s="376">
        <v>60.358011144999999</v>
      </c>
      <c r="Q610" s="377">
        <v>8.9574535309000005</v>
      </c>
      <c r="R610" s="376">
        <v>14.841102994</v>
      </c>
      <c r="S610" s="377">
        <v>6.5753842244999996</v>
      </c>
      <c r="T610" s="376">
        <v>27.740477427999998</v>
      </c>
      <c r="U610" s="377">
        <v>4.2800423843999997</v>
      </c>
      <c r="V610" s="376">
        <v>0.70246748309999996</v>
      </c>
      <c r="W610" s="377">
        <v>0.13922261950000001</v>
      </c>
      <c r="X610" s="376">
        <v>172.50899346</v>
      </c>
      <c r="Y610" s="377">
        <v>47.907865293999997</v>
      </c>
      <c r="Z610" s="376">
        <v>37.360909229999997</v>
      </c>
      <c r="AA610" s="377">
        <v>11.05632421</v>
      </c>
      <c r="AB610" s="376">
        <v>38.382899131999999</v>
      </c>
      <c r="AC610" s="377">
        <v>71.916159493999999</v>
      </c>
      <c r="AD610" s="376">
        <v>1.4164215681000001</v>
      </c>
      <c r="AE610" s="377">
        <v>0.36837054670000002</v>
      </c>
      <c r="AF610" s="338">
        <v>5.2649882936000001</v>
      </c>
      <c r="AG610" s="378">
        <v>107.31820015</v>
      </c>
      <c r="AH610" s="338">
        <v>36.877224407999996</v>
      </c>
      <c r="AI610" s="378">
        <v>42.441171019000002</v>
      </c>
      <c r="AJ610" s="338">
        <v>5.2800807281999997</v>
      </c>
      <c r="AK610" s="379">
        <v>2.2103398257000002</v>
      </c>
      <c r="AL610" s="472">
        <v>274</v>
      </c>
    </row>
    <row r="611" spans="1:38" x14ac:dyDescent="0.2">
      <c r="A611" s="380" t="s">
        <v>363</v>
      </c>
      <c r="B611" s="373" t="s">
        <v>1732</v>
      </c>
      <c r="C611" s="374">
        <v>3.7611065135000001</v>
      </c>
      <c r="D611" s="73">
        <v>9238</v>
      </c>
      <c r="E611" s="375">
        <v>6.7</v>
      </c>
      <c r="F611" s="376">
        <v>18374.464431</v>
      </c>
      <c r="G611" s="338">
        <v>13202.439393000001</v>
      </c>
      <c r="H611" s="377">
        <v>5172.0250378000001</v>
      </c>
      <c r="I611" s="376">
        <v>1775.0866341999999</v>
      </c>
      <c r="J611" s="377">
        <v>323.17010004999997</v>
      </c>
      <c r="K611" s="376">
        <v>4553.9694111999997</v>
      </c>
      <c r="L611" s="377">
        <v>481.06721500999998</v>
      </c>
      <c r="M611" s="338">
        <v>1210.6325512000001</v>
      </c>
      <c r="N611" s="376">
        <v>486.21582328</v>
      </c>
      <c r="O611" s="377">
        <v>84.185829562999999</v>
      </c>
      <c r="P611" s="376">
        <v>127.27553068</v>
      </c>
      <c r="Q611" s="377">
        <v>25.193589131</v>
      </c>
      <c r="R611" s="376">
        <v>162.12477870999999</v>
      </c>
      <c r="S611" s="377">
        <v>98.825264743000005</v>
      </c>
      <c r="T611" s="376">
        <v>311.66428697999999</v>
      </c>
      <c r="U611" s="377">
        <v>24.927865259000001</v>
      </c>
      <c r="V611" s="376">
        <v>312.55989978000002</v>
      </c>
      <c r="W611" s="377">
        <v>75.155658818999996</v>
      </c>
      <c r="X611" s="376">
        <v>2952.8418965000001</v>
      </c>
      <c r="Y611" s="377">
        <v>727.57634739000002</v>
      </c>
      <c r="Z611" s="376">
        <v>0.92033750920000001</v>
      </c>
      <c r="AA611" s="377">
        <v>0.36415647299999998</v>
      </c>
      <c r="AB611" s="376">
        <v>649.71157948999996</v>
      </c>
      <c r="AC611" s="377">
        <v>1131.6680512</v>
      </c>
      <c r="AD611" s="376">
        <v>1.9587875523</v>
      </c>
      <c r="AE611" s="377">
        <v>0.33887724299999999</v>
      </c>
      <c r="AF611" s="338">
        <v>46.620325991000001</v>
      </c>
      <c r="AG611" s="378">
        <v>1502.4574686000001</v>
      </c>
      <c r="AH611" s="338">
        <v>713.06962453000006</v>
      </c>
      <c r="AI611" s="378">
        <v>535.39115459000004</v>
      </c>
      <c r="AJ611" s="338">
        <v>34.664702443000003</v>
      </c>
      <c r="AK611" s="379">
        <v>24.826682906999999</v>
      </c>
      <c r="AL611" s="472">
        <v>159</v>
      </c>
    </row>
    <row r="612" spans="1:38" x14ac:dyDescent="0.2">
      <c r="A612" s="380" t="s">
        <v>364</v>
      </c>
      <c r="B612" s="373" t="s">
        <v>1733</v>
      </c>
      <c r="C612" s="374">
        <v>2.5811892785000001</v>
      </c>
      <c r="D612" s="73">
        <v>29921</v>
      </c>
      <c r="E612" s="375">
        <v>4.18</v>
      </c>
      <c r="F612" s="376">
        <v>12610.110992</v>
      </c>
      <c r="G612" s="338">
        <v>9071.5182949999999</v>
      </c>
      <c r="H612" s="377">
        <v>3538.592697</v>
      </c>
      <c r="I612" s="376">
        <v>1372.0765789</v>
      </c>
      <c r="J612" s="377">
        <v>205.28167515000001</v>
      </c>
      <c r="K612" s="376">
        <v>3036.9741396999998</v>
      </c>
      <c r="L612" s="377">
        <v>283.07607983999998</v>
      </c>
      <c r="M612" s="338">
        <v>863.74065505999999</v>
      </c>
      <c r="N612" s="376">
        <v>192.77821152999999</v>
      </c>
      <c r="O612" s="377">
        <v>34.161320369999999</v>
      </c>
      <c r="P612" s="376">
        <v>29.236905674999999</v>
      </c>
      <c r="Q612" s="377">
        <v>5.7768640718000004</v>
      </c>
      <c r="R612" s="376">
        <v>84.335817863000003</v>
      </c>
      <c r="S612" s="377">
        <v>57.826962985000002</v>
      </c>
      <c r="T612" s="376">
        <v>141.39940648999999</v>
      </c>
      <c r="U612" s="377">
        <v>14.165833869</v>
      </c>
      <c r="V612" s="376">
        <v>31.861527517999999</v>
      </c>
      <c r="W612" s="377">
        <v>7.5661685350000001</v>
      </c>
      <c r="X612" s="376">
        <v>2490.4265842999998</v>
      </c>
      <c r="Y612" s="377">
        <v>635.90004640999996</v>
      </c>
      <c r="Z612" s="376">
        <v>0.1161709569</v>
      </c>
      <c r="AA612" s="377">
        <v>2.4768005700000002E-2</v>
      </c>
      <c r="AB612" s="376">
        <v>438.41464346999999</v>
      </c>
      <c r="AC612" s="377">
        <v>768.99090610999997</v>
      </c>
      <c r="AD612" s="376">
        <v>0.14404145090000001</v>
      </c>
      <c r="AE612" s="377">
        <v>2.65627269E-2</v>
      </c>
      <c r="AF612" s="338">
        <v>22.258340493999999</v>
      </c>
      <c r="AG612" s="378">
        <v>1028.2795882999999</v>
      </c>
      <c r="AH612" s="338">
        <v>449.23641960999998</v>
      </c>
      <c r="AI612" s="378">
        <v>378.51567432000002</v>
      </c>
      <c r="AJ612" s="338">
        <v>18.200746194000001</v>
      </c>
      <c r="AK612" s="379">
        <v>19.318352096000002</v>
      </c>
      <c r="AL612" s="472">
        <v>167</v>
      </c>
    </row>
    <row r="613" spans="1:38" x14ac:dyDescent="0.2">
      <c r="A613" s="380" t="s">
        <v>365</v>
      </c>
      <c r="B613" s="373" t="s">
        <v>1734</v>
      </c>
      <c r="C613" s="374">
        <v>2.0905908713999999</v>
      </c>
      <c r="D613" s="73">
        <v>30121</v>
      </c>
      <c r="E613" s="375">
        <v>3.02</v>
      </c>
      <c r="F613" s="376">
        <v>10213.347447</v>
      </c>
      <c r="G613" s="338">
        <v>7378.0977616</v>
      </c>
      <c r="H613" s="377">
        <v>2835.2496852999998</v>
      </c>
      <c r="I613" s="376">
        <v>1138.9863226</v>
      </c>
      <c r="J613" s="377">
        <v>151.81859147</v>
      </c>
      <c r="K613" s="376">
        <v>2272.6678172000002</v>
      </c>
      <c r="L613" s="377">
        <v>210.51928421</v>
      </c>
      <c r="M613" s="338">
        <v>671.56239116999996</v>
      </c>
      <c r="N613" s="376">
        <v>102.60130546000001</v>
      </c>
      <c r="O613" s="377">
        <v>20.140254279000001</v>
      </c>
      <c r="P613" s="376">
        <v>10.86517263</v>
      </c>
      <c r="Q613" s="377">
        <v>1.9269519981000001</v>
      </c>
      <c r="R613" s="376">
        <v>60.944147073000003</v>
      </c>
      <c r="S613" s="377">
        <v>41.657402298000001</v>
      </c>
      <c r="T613" s="376">
        <v>97.379014999000006</v>
      </c>
      <c r="U613" s="377">
        <v>11.053642910000001</v>
      </c>
      <c r="V613" s="376">
        <v>13.227622866999999</v>
      </c>
      <c r="W613" s="377">
        <v>3.4231036328000002</v>
      </c>
      <c r="X613" s="376">
        <v>2379.4601578000002</v>
      </c>
      <c r="Y613" s="377">
        <v>617.82373708</v>
      </c>
      <c r="Z613" s="376">
        <v>4.9185915400000002E-2</v>
      </c>
      <c r="AA613" s="377">
        <v>1.01559262E-2</v>
      </c>
      <c r="AB613" s="376">
        <v>312.85460852</v>
      </c>
      <c r="AC613" s="377">
        <v>584.40794010000002</v>
      </c>
      <c r="AD613" s="376">
        <v>4.9114920800000003E-2</v>
      </c>
      <c r="AE613" s="377">
        <v>6.5048170000000004E-3</v>
      </c>
      <c r="AF613" s="338">
        <v>22.751922231000002</v>
      </c>
      <c r="AG613" s="378">
        <v>819.95466769999996</v>
      </c>
      <c r="AH613" s="338">
        <v>323.57725850000003</v>
      </c>
      <c r="AI613" s="378">
        <v>317.17461623000003</v>
      </c>
      <c r="AJ613" s="338">
        <v>10.052262155999999</v>
      </c>
      <c r="AK613" s="379">
        <v>16.402290184000002</v>
      </c>
      <c r="AL613" s="472">
        <v>170</v>
      </c>
    </row>
    <row r="614" spans="1:38" x14ac:dyDescent="0.2">
      <c r="A614" s="380" t="s">
        <v>366</v>
      </c>
      <c r="B614" s="373" t="s">
        <v>1735</v>
      </c>
      <c r="C614" s="374">
        <v>2.7650167748999999</v>
      </c>
      <c r="D614" s="73">
        <v>1931</v>
      </c>
      <c r="E614" s="375">
        <v>4.05</v>
      </c>
      <c r="F614" s="376">
        <v>13508.179627</v>
      </c>
      <c r="G614" s="338">
        <v>9950.7259489999997</v>
      </c>
      <c r="H614" s="377">
        <v>3557.4536781000002</v>
      </c>
      <c r="I614" s="376">
        <v>1326.9426496000001</v>
      </c>
      <c r="J614" s="377">
        <v>136.56716671000001</v>
      </c>
      <c r="K614" s="376">
        <v>3497.9091524999999</v>
      </c>
      <c r="L614" s="377">
        <v>284.35276213999998</v>
      </c>
      <c r="M614" s="338">
        <v>932.30114108999999</v>
      </c>
      <c r="N614" s="376">
        <v>513.45039067000005</v>
      </c>
      <c r="O614" s="377">
        <v>66.446212375000002</v>
      </c>
      <c r="P614" s="376">
        <v>48.223650122999999</v>
      </c>
      <c r="Q614" s="377">
        <v>9.2497527806999997</v>
      </c>
      <c r="R614" s="376">
        <v>148.86528777999999</v>
      </c>
      <c r="S614" s="377">
        <v>76.952459829000006</v>
      </c>
      <c r="T614" s="376">
        <v>198.10044452</v>
      </c>
      <c r="U614" s="377">
        <v>22.105507997</v>
      </c>
      <c r="V614" s="376">
        <v>262.86729960000002</v>
      </c>
      <c r="W614" s="377">
        <v>64.027784592000003</v>
      </c>
      <c r="X614" s="376">
        <v>2069.4485992999998</v>
      </c>
      <c r="Y614" s="377">
        <v>492.07179205</v>
      </c>
      <c r="Z614" s="376">
        <v>0.71900880369999998</v>
      </c>
      <c r="AA614" s="377">
        <v>0.28343252200000002</v>
      </c>
      <c r="AB614" s="376">
        <v>547.76823679999995</v>
      </c>
      <c r="AC614" s="377">
        <v>810.81495153000003</v>
      </c>
      <c r="AD614" s="376">
        <v>2.3786687126000001</v>
      </c>
      <c r="AE614" s="377">
        <v>0.47021544609999999</v>
      </c>
      <c r="AF614" s="338">
        <v>23.797564155</v>
      </c>
      <c r="AG614" s="378">
        <v>1046.6885129</v>
      </c>
      <c r="AH614" s="338">
        <v>481.73232722</v>
      </c>
      <c r="AI614" s="378">
        <v>406.77800493000001</v>
      </c>
      <c r="AJ614" s="338">
        <v>19.478296835999998</v>
      </c>
      <c r="AK614" s="379">
        <v>17.388353597999998</v>
      </c>
      <c r="AL614" s="472">
        <v>137</v>
      </c>
    </row>
    <row r="615" spans="1:38" x14ac:dyDescent="0.2">
      <c r="A615" s="380" t="s">
        <v>367</v>
      </c>
      <c r="B615" s="373" t="s">
        <v>1736</v>
      </c>
      <c r="C615" s="374">
        <v>1.8914138933</v>
      </c>
      <c r="D615" s="73">
        <v>4709</v>
      </c>
      <c r="E615" s="375">
        <v>2.87</v>
      </c>
      <c r="F615" s="376">
        <v>9240.2906385999995</v>
      </c>
      <c r="G615" s="338">
        <v>6746.3116255000004</v>
      </c>
      <c r="H615" s="377">
        <v>2493.9790131</v>
      </c>
      <c r="I615" s="376">
        <v>1032.9667962000001</v>
      </c>
      <c r="J615" s="377">
        <v>97.066583355000006</v>
      </c>
      <c r="K615" s="376">
        <v>2581.2727021999999</v>
      </c>
      <c r="L615" s="377">
        <v>200.87029451000001</v>
      </c>
      <c r="M615" s="338">
        <v>691.07262875000004</v>
      </c>
      <c r="N615" s="376">
        <v>147.22161814</v>
      </c>
      <c r="O615" s="377">
        <v>21.102059950000001</v>
      </c>
      <c r="P615" s="376">
        <v>11.904633307999999</v>
      </c>
      <c r="Q615" s="377">
        <v>2.4036181928999998</v>
      </c>
      <c r="R615" s="376">
        <v>104.52995144</v>
      </c>
      <c r="S615" s="377">
        <v>53.283138741000002</v>
      </c>
      <c r="T615" s="376">
        <v>112.21210342000001</v>
      </c>
      <c r="U615" s="377">
        <v>11.114256576000001</v>
      </c>
      <c r="V615" s="376">
        <v>29.449500430000001</v>
      </c>
      <c r="W615" s="377">
        <v>7.9556133759999996</v>
      </c>
      <c r="X615" s="376">
        <v>1467.5132856</v>
      </c>
      <c r="Y615" s="377">
        <v>355.05855645000003</v>
      </c>
      <c r="Z615" s="376">
        <v>2.5888150400000001E-2</v>
      </c>
      <c r="AA615" s="377">
        <v>2.0650031999999998E-3</v>
      </c>
      <c r="AB615" s="376">
        <v>342.11253870000002</v>
      </c>
      <c r="AC615" s="377">
        <v>598.31942074999995</v>
      </c>
      <c r="AD615" s="376">
        <v>5.0843106999999997E-3</v>
      </c>
      <c r="AE615" s="377">
        <v>9.2900529999999999E-4</v>
      </c>
      <c r="AF615" s="338">
        <v>14.047605727000001</v>
      </c>
      <c r="AG615" s="378">
        <v>750.90803778999998</v>
      </c>
      <c r="AH615" s="338">
        <v>320.34122687000001</v>
      </c>
      <c r="AI615" s="378">
        <v>264.92865260999997</v>
      </c>
      <c r="AJ615" s="338">
        <v>9.2310912928000004</v>
      </c>
      <c r="AK615" s="379">
        <v>13.370757777</v>
      </c>
      <c r="AL615" s="472">
        <v>155</v>
      </c>
    </row>
    <row r="616" spans="1:38" x14ac:dyDescent="0.2">
      <c r="A616" s="380" t="s">
        <v>1737</v>
      </c>
      <c r="B616" s="373" t="s">
        <v>1738</v>
      </c>
      <c r="C616" s="374">
        <v>1.2775181915</v>
      </c>
      <c r="D616" s="73">
        <v>3471</v>
      </c>
      <c r="E616" s="375">
        <v>1.74</v>
      </c>
      <c r="F616" s="376">
        <v>6241.1719755000004</v>
      </c>
      <c r="G616" s="338">
        <v>4728.0014381999999</v>
      </c>
      <c r="H616" s="377">
        <v>1513.1705373</v>
      </c>
      <c r="I616" s="376">
        <v>562.12807110999995</v>
      </c>
      <c r="J616" s="377">
        <v>39.232781652</v>
      </c>
      <c r="K616" s="376">
        <v>657.15164536999998</v>
      </c>
      <c r="L616" s="377">
        <v>65.561673704</v>
      </c>
      <c r="M616" s="338">
        <v>274.56784834000001</v>
      </c>
      <c r="N616" s="376">
        <v>199.55437645999999</v>
      </c>
      <c r="O616" s="377">
        <v>24.300013694</v>
      </c>
      <c r="P616" s="376">
        <v>40.446221553999997</v>
      </c>
      <c r="Q616" s="377">
        <v>7.3044586389999999</v>
      </c>
      <c r="R616" s="376">
        <v>29.499027555000001</v>
      </c>
      <c r="S616" s="377">
        <v>17.254274820999999</v>
      </c>
      <c r="T616" s="376">
        <v>66.510857787999996</v>
      </c>
      <c r="U616" s="377">
        <v>9.0373331823999994</v>
      </c>
      <c r="V616" s="376">
        <v>61.372403734000002</v>
      </c>
      <c r="W616" s="377">
        <v>14.337181065999999</v>
      </c>
      <c r="X616" s="376">
        <v>2372.3993482999999</v>
      </c>
      <c r="Y616" s="377">
        <v>567.80842481000002</v>
      </c>
      <c r="Z616" s="376">
        <v>10.29926326</v>
      </c>
      <c r="AA616" s="377">
        <v>3.6031864877999999</v>
      </c>
      <c r="AB616" s="376">
        <v>103.13447995</v>
      </c>
      <c r="AC616" s="377">
        <v>210.19158945000001</v>
      </c>
      <c r="AD616" s="376">
        <v>0</v>
      </c>
      <c r="AE616" s="377">
        <v>0</v>
      </c>
      <c r="AF616" s="338">
        <v>59.275726011000003</v>
      </c>
      <c r="AG616" s="378">
        <v>480.21637285000003</v>
      </c>
      <c r="AH616" s="338">
        <v>156.35911601999999</v>
      </c>
      <c r="AI616" s="378">
        <v>191.15777656</v>
      </c>
      <c r="AJ616" s="338">
        <v>9.3520783759999997</v>
      </c>
      <c r="AK616" s="379">
        <v>9.1164447910999993</v>
      </c>
      <c r="AL616" s="472">
        <v>137</v>
      </c>
    </row>
    <row r="617" spans="1:38" x14ac:dyDescent="0.2">
      <c r="A617" s="380" t="s">
        <v>368</v>
      </c>
      <c r="B617" s="373" t="s">
        <v>2293</v>
      </c>
      <c r="C617" s="374">
        <v>2.6615619700000002</v>
      </c>
      <c r="D617" s="73">
        <v>558</v>
      </c>
      <c r="E617" s="375">
        <v>4.72</v>
      </c>
      <c r="F617" s="376">
        <v>13002.762769999999</v>
      </c>
      <c r="G617" s="338">
        <v>9719.5040086999998</v>
      </c>
      <c r="H617" s="377">
        <v>3283.2587616000001</v>
      </c>
      <c r="I617" s="376">
        <v>1248.1029799999999</v>
      </c>
      <c r="J617" s="377">
        <v>89.712246030000003</v>
      </c>
      <c r="K617" s="376">
        <v>2297.5047006999998</v>
      </c>
      <c r="L617" s="377">
        <v>181.16350270999999</v>
      </c>
      <c r="M617" s="338">
        <v>742.44405530999995</v>
      </c>
      <c r="N617" s="376">
        <v>559.11214517999997</v>
      </c>
      <c r="O617" s="377">
        <v>76.102025300999998</v>
      </c>
      <c r="P617" s="376">
        <v>253.58962029</v>
      </c>
      <c r="Q617" s="377">
        <v>45.803117002</v>
      </c>
      <c r="R617" s="376">
        <v>140.80354274000001</v>
      </c>
      <c r="S617" s="377">
        <v>66.014954537999998</v>
      </c>
      <c r="T617" s="376">
        <v>219.03975292000001</v>
      </c>
      <c r="U617" s="377">
        <v>22.65246191</v>
      </c>
      <c r="V617" s="376">
        <v>709.40625908000004</v>
      </c>
      <c r="W617" s="377">
        <v>179.64069097999999</v>
      </c>
      <c r="X617" s="376">
        <v>2551.6505372000001</v>
      </c>
      <c r="Y617" s="377">
        <v>597.00180809000005</v>
      </c>
      <c r="Z617" s="376">
        <v>6.7913039426999999</v>
      </c>
      <c r="AA617" s="377">
        <v>2.8016464158000001</v>
      </c>
      <c r="AB617" s="376">
        <v>329.27542417000001</v>
      </c>
      <c r="AC617" s="377">
        <v>606.12739001</v>
      </c>
      <c r="AD617" s="376">
        <v>11.099341636</v>
      </c>
      <c r="AE617" s="377">
        <v>2.4671372490999999</v>
      </c>
      <c r="AF617" s="338">
        <v>162.23330566999999</v>
      </c>
      <c r="AG617" s="378">
        <v>981.36290070999996</v>
      </c>
      <c r="AH617" s="338">
        <v>398.36027110999999</v>
      </c>
      <c r="AI617" s="378">
        <v>452.94449111</v>
      </c>
      <c r="AJ617" s="338">
        <v>52.124275064999999</v>
      </c>
      <c r="AK617" s="379">
        <v>17.430883227999999</v>
      </c>
      <c r="AL617" s="472">
        <v>125</v>
      </c>
    </row>
    <row r="618" spans="1:38" x14ac:dyDescent="0.2">
      <c r="A618" s="380" t="s">
        <v>369</v>
      </c>
      <c r="B618" s="373" t="s">
        <v>2294</v>
      </c>
      <c r="C618" s="374">
        <v>0.97003300989999997</v>
      </c>
      <c r="D618" s="73">
        <v>1188</v>
      </c>
      <c r="E618" s="375">
        <v>1.6</v>
      </c>
      <c r="F618" s="376">
        <v>4738.9875754000004</v>
      </c>
      <c r="G618" s="338">
        <v>3531.6312665</v>
      </c>
      <c r="H618" s="377">
        <v>1207.356309</v>
      </c>
      <c r="I618" s="376">
        <v>473.31196288000001</v>
      </c>
      <c r="J618" s="377">
        <v>56.530053097</v>
      </c>
      <c r="K618" s="376">
        <v>679.3104075</v>
      </c>
      <c r="L618" s="377">
        <v>57.947190990000003</v>
      </c>
      <c r="M618" s="338">
        <v>248.92661275</v>
      </c>
      <c r="N618" s="376">
        <v>175.24563984</v>
      </c>
      <c r="O618" s="377">
        <v>22.532666233</v>
      </c>
      <c r="P618" s="376">
        <v>52.755437033</v>
      </c>
      <c r="Q618" s="377">
        <v>9.0976808930999997</v>
      </c>
      <c r="R618" s="376">
        <v>31.860570817999999</v>
      </c>
      <c r="S618" s="377">
        <v>15.933182949000001</v>
      </c>
      <c r="T618" s="376">
        <v>47.271827610999999</v>
      </c>
      <c r="U618" s="377">
        <v>5.5249657482999996</v>
      </c>
      <c r="V618" s="376">
        <v>23.877204039999999</v>
      </c>
      <c r="W618" s="377">
        <v>6.1860254108000001</v>
      </c>
      <c r="X618" s="376">
        <v>1475.2651985</v>
      </c>
      <c r="Y618" s="377">
        <v>376.09115739999999</v>
      </c>
      <c r="Z618" s="376">
        <v>6.2700519553999996</v>
      </c>
      <c r="AA618" s="377">
        <v>1.6231600497000001</v>
      </c>
      <c r="AB618" s="376">
        <v>96.522049953000007</v>
      </c>
      <c r="AC618" s="377">
        <v>197.69549215999999</v>
      </c>
      <c r="AD618" s="376">
        <v>7.9973102700000007E-2</v>
      </c>
      <c r="AE618" s="377">
        <v>1.7723813099999999E-2</v>
      </c>
      <c r="AF618" s="338">
        <v>23.356806274</v>
      </c>
      <c r="AG618" s="378">
        <v>359.46105397000002</v>
      </c>
      <c r="AH618" s="338">
        <v>124.67783931</v>
      </c>
      <c r="AI618" s="378">
        <v>145.69559108999999</v>
      </c>
      <c r="AJ618" s="338">
        <v>18.229916136</v>
      </c>
      <c r="AK618" s="379">
        <v>7.6901339217000002</v>
      </c>
      <c r="AL618" s="472">
        <v>152</v>
      </c>
    </row>
    <row r="619" spans="1:38" x14ac:dyDescent="0.2">
      <c r="A619" s="380" t="s">
        <v>370</v>
      </c>
      <c r="B619" s="373" t="s">
        <v>1739</v>
      </c>
      <c r="C619" s="374">
        <v>0.57948529410000005</v>
      </c>
      <c r="D619" s="73">
        <v>21233</v>
      </c>
      <c r="E619" s="375">
        <v>1.08</v>
      </c>
      <c r="F619" s="376">
        <v>2831.0104716000001</v>
      </c>
      <c r="G619" s="338">
        <v>2087.8776342000001</v>
      </c>
      <c r="H619" s="377">
        <v>743.13283739999997</v>
      </c>
      <c r="I619" s="376">
        <v>250.8113994</v>
      </c>
      <c r="J619" s="377">
        <v>15.535731584000001</v>
      </c>
      <c r="K619" s="376">
        <v>207.31300501000001</v>
      </c>
      <c r="L619" s="377">
        <v>20.206784421999998</v>
      </c>
      <c r="M619" s="338">
        <v>119.02414397</v>
      </c>
      <c r="N619" s="376">
        <v>139.64890187</v>
      </c>
      <c r="O619" s="377">
        <v>22.375100777</v>
      </c>
      <c r="P619" s="376">
        <v>14.701664842</v>
      </c>
      <c r="Q619" s="377">
        <v>2.5246805639000001</v>
      </c>
      <c r="R619" s="376">
        <v>16.984965296999999</v>
      </c>
      <c r="S619" s="377">
        <v>7.6764548572000004</v>
      </c>
      <c r="T619" s="376">
        <v>29.559385641999999</v>
      </c>
      <c r="U619" s="377">
        <v>3.3246709917000001</v>
      </c>
      <c r="V619" s="376">
        <v>9.1717454007000008</v>
      </c>
      <c r="W619" s="377">
        <v>2.1682428274999999</v>
      </c>
      <c r="X619" s="376">
        <v>1102.7262685999999</v>
      </c>
      <c r="Y619" s="377">
        <v>320.27336446999999</v>
      </c>
      <c r="Z619" s="376">
        <v>1.7336020881</v>
      </c>
      <c r="AA619" s="377">
        <v>0.71747659600000002</v>
      </c>
      <c r="AB619" s="376">
        <v>49.194543809999999</v>
      </c>
      <c r="AC619" s="377">
        <v>84.739475260999995</v>
      </c>
      <c r="AD619" s="376">
        <v>0.2223999837</v>
      </c>
      <c r="AE619" s="377">
        <v>1.5386743600000001E-2</v>
      </c>
      <c r="AF619" s="338">
        <v>9.5775424456000007</v>
      </c>
      <c r="AG619" s="378">
        <v>233.46544911000001</v>
      </c>
      <c r="AH619" s="338">
        <v>71.131537402000006</v>
      </c>
      <c r="AI619" s="378">
        <v>90.698758037999994</v>
      </c>
      <c r="AJ619" s="338">
        <v>1.3943618567</v>
      </c>
      <c r="AK619" s="379">
        <v>4.0934277349999997</v>
      </c>
      <c r="AL619" s="472">
        <v>193</v>
      </c>
    </row>
    <row r="620" spans="1:38" x14ac:dyDescent="0.2">
      <c r="A620" s="380" t="s">
        <v>371</v>
      </c>
      <c r="B620" s="373" t="s">
        <v>1740</v>
      </c>
      <c r="C620" s="374">
        <v>1.9149759069000001</v>
      </c>
      <c r="D620" s="73">
        <v>24344</v>
      </c>
      <c r="E620" s="375">
        <v>3.73</v>
      </c>
      <c r="F620" s="376">
        <v>9355.4002158999992</v>
      </c>
      <c r="G620" s="338">
        <v>6694.0062795000003</v>
      </c>
      <c r="H620" s="377">
        <v>2661.3939363999998</v>
      </c>
      <c r="I620" s="376">
        <v>1134.3085784</v>
      </c>
      <c r="J620" s="377">
        <v>109.8558833</v>
      </c>
      <c r="K620" s="376">
        <v>3166.3457543</v>
      </c>
      <c r="L620" s="377">
        <v>300.74801441</v>
      </c>
      <c r="M620" s="338">
        <v>831.84377173999997</v>
      </c>
      <c r="N620" s="376">
        <v>253.17523125</v>
      </c>
      <c r="O620" s="377">
        <v>44.747118979</v>
      </c>
      <c r="P620" s="376">
        <v>32.092246439999997</v>
      </c>
      <c r="Q620" s="377">
        <v>6.9139940151000001</v>
      </c>
      <c r="R620" s="376">
        <v>106.89122141</v>
      </c>
      <c r="S620" s="377">
        <v>62.601509327999999</v>
      </c>
      <c r="T620" s="376">
        <v>141.22622969</v>
      </c>
      <c r="U620" s="377">
        <v>12.895496713</v>
      </c>
      <c r="V620" s="376">
        <v>54.213198167000002</v>
      </c>
      <c r="W620" s="377">
        <v>13.660383564</v>
      </c>
      <c r="X620" s="376">
        <v>395.70468437</v>
      </c>
      <c r="Y620" s="377">
        <v>95.333176088000002</v>
      </c>
      <c r="Z620" s="376">
        <v>0.45363072609999999</v>
      </c>
      <c r="AA620" s="377">
        <v>0.11356980780000001</v>
      </c>
      <c r="AB620" s="376">
        <v>427.74262570000002</v>
      </c>
      <c r="AC620" s="377">
        <v>740.12218703999997</v>
      </c>
      <c r="AD620" s="376">
        <v>0.40378772550000003</v>
      </c>
      <c r="AE620" s="377">
        <v>6.0873768699999997E-2</v>
      </c>
      <c r="AF620" s="338">
        <v>3.0268024146000001</v>
      </c>
      <c r="AG620" s="378">
        <v>797.31196557999999</v>
      </c>
      <c r="AH620" s="338">
        <v>328.77170066999997</v>
      </c>
      <c r="AI620" s="378">
        <v>269.89366166000002</v>
      </c>
      <c r="AJ620" s="338">
        <v>11.274149381000001</v>
      </c>
      <c r="AK620" s="379">
        <v>13.668769277000001</v>
      </c>
      <c r="AL620" s="472">
        <v>175</v>
      </c>
    </row>
    <row r="621" spans="1:38" x14ac:dyDescent="0.2">
      <c r="A621" s="380" t="s">
        <v>372</v>
      </c>
      <c r="B621" s="373" t="s">
        <v>1741</v>
      </c>
      <c r="C621" s="374">
        <v>1.2941947244000001</v>
      </c>
      <c r="D621" s="73">
        <v>65164</v>
      </c>
      <c r="E621" s="375">
        <v>2.4300000000000002</v>
      </c>
      <c r="F621" s="376">
        <v>6322.6433085999997</v>
      </c>
      <c r="G621" s="338">
        <v>4548.9850565999996</v>
      </c>
      <c r="H621" s="377">
        <v>1773.6582519999999</v>
      </c>
      <c r="I621" s="376">
        <v>869.07969733000004</v>
      </c>
      <c r="J621" s="377">
        <v>68.441729424000002</v>
      </c>
      <c r="K621" s="376">
        <v>2289.3516402</v>
      </c>
      <c r="L621" s="377">
        <v>197.34277987999999</v>
      </c>
      <c r="M621" s="338">
        <v>603.59475087999999</v>
      </c>
      <c r="N621" s="376">
        <v>115.52105194000001</v>
      </c>
      <c r="O621" s="377">
        <v>19.822859869999998</v>
      </c>
      <c r="P621" s="376">
        <v>12.454724671999999</v>
      </c>
      <c r="Q621" s="377">
        <v>2.4660458771</v>
      </c>
      <c r="R621" s="376">
        <v>60.153421688999998</v>
      </c>
      <c r="S621" s="377">
        <v>38.152730906000002</v>
      </c>
      <c r="T621" s="376">
        <v>75.459846170999995</v>
      </c>
      <c r="U621" s="377">
        <v>7.2415866162000002</v>
      </c>
      <c r="V621" s="376">
        <v>13.040452294</v>
      </c>
      <c r="W621" s="377">
        <v>3.7552513275999999</v>
      </c>
      <c r="X621" s="376">
        <v>156.29169537000001</v>
      </c>
      <c r="Y621" s="377">
        <v>35.872121362999998</v>
      </c>
      <c r="Z621" s="376">
        <v>4.5059069399999999E-2</v>
      </c>
      <c r="AA621" s="377">
        <v>9.7008287000000006E-3</v>
      </c>
      <c r="AB621" s="376">
        <v>299.47456970000002</v>
      </c>
      <c r="AC621" s="377">
        <v>515.53665014000001</v>
      </c>
      <c r="AD621" s="376">
        <v>5.0299026300000001E-2</v>
      </c>
      <c r="AE621" s="377">
        <v>4.8182138000000003E-3</v>
      </c>
      <c r="AF621" s="338">
        <v>0.98887603120000001</v>
      </c>
      <c r="AG621" s="378">
        <v>531.70507886999997</v>
      </c>
      <c r="AH621" s="338">
        <v>202.47647207</v>
      </c>
      <c r="AI621" s="378">
        <v>182.75855917000001</v>
      </c>
      <c r="AJ621" s="338">
        <v>10.539719098000001</v>
      </c>
      <c r="AK621" s="379">
        <v>11.011120651000001</v>
      </c>
      <c r="AL621" s="472">
        <v>189</v>
      </c>
    </row>
    <row r="622" spans="1:38" x14ac:dyDescent="0.2">
      <c r="A622" s="380" t="s">
        <v>373</v>
      </c>
      <c r="B622" s="373" t="s">
        <v>1742</v>
      </c>
      <c r="C622" s="374">
        <v>0.95153597649999999</v>
      </c>
      <c r="D622" s="73">
        <v>57128</v>
      </c>
      <c r="E622" s="375">
        <v>1.76</v>
      </c>
      <c r="F622" s="376">
        <v>4648.6223913000003</v>
      </c>
      <c r="G622" s="338">
        <v>3369.3780738999999</v>
      </c>
      <c r="H622" s="377">
        <v>1279.2443174</v>
      </c>
      <c r="I622" s="376">
        <v>698.30877793000002</v>
      </c>
      <c r="J622" s="377">
        <v>48.563658168000003</v>
      </c>
      <c r="K622" s="376">
        <v>1751.7099129999999</v>
      </c>
      <c r="L622" s="377">
        <v>141.09478347000001</v>
      </c>
      <c r="M622" s="338">
        <v>461.23089067000001</v>
      </c>
      <c r="N622" s="376">
        <v>56.683095532000003</v>
      </c>
      <c r="O622" s="377">
        <v>9.8423476482000005</v>
      </c>
      <c r="P622" s="376">
        <v>6.5384382651999999</v>
      </c>
      <c r="Q622" s="377">
        <v>1.1314201521</v>
      </c>
      <c r="R622" s="376">
        <v>39.461685045999999</v>
      </c>
      <c r="S622" s="377">
        <v>25.780899577</v>
      </c>
      <c r="T622" s="376">
        <v>46.068066205000001</v>
      </c>
      <c r="U622" s="377">
        <v>5.1558530991999998</v>
      </c>
      <c r="V622" s="376">
        <v>7.6692903861000001</v>
      </c>
      <c r="W622" s="377">
        <v>2.2043595938</v>
      </c>
      <c r="X622" s="376">
        <v>48.423597917000002</v>
      </c>
      <c r="Y622" s="377">
        <v>10.165968578999999</v>
      </c>
      <c r="Z622" s="376">
        <v>1.2162291699999999E-2</v>
      </c>
      <c r="AA622" s="377">
        <v>4.2989111999999999E-3</v>
      </c>
      <c r="AB622" s="376">
        <v>233.57631913</v>
      </c>
      <c r="AC622" s="377">
        <v>378.31981496999998</v>
      </c>
      <c r="AD622" s="376">
        <v>1.7299120800000001E-2</v>
      </c>
      <c r="AE622" s="377">
        <v>1.2985106000000001E-3</v>
      </c>
      <c r="AF622" s="338">
        <v>0.54198578259999997</v>
      </c>
      <c r="AG622" s="378">
        <v>383.94071536000001</v>
      </c>
      <c r="AH622" s="338">
        <v>136.49194077999999</v>
      </c>
      <c r="AI622" s="378">
        <v>138.65222678999999</v>
      </c>
      <c r="AJ622" s="338">
        <v>7.3571428467000004</v>
      </c>
      <c r="AK622" s="379">
        <v>9.6741415731</v>
      </c>
      <c r="AL622" s="472">
        <v>200</v>
      </c>
    </row>
    <row r="623" spans="1:38" x14ac:dyDescent="0.2">
      <c r="A623" s="380" t="s">
        <v>1743</v>
      </c>
      <c r="B623" s="373" t="s">
        <v>1744</v>
      </c>
      <c r="C623" s="374">
        <v>1.3269348442</v>
      </c>
      <c r="D623" s="73">
        <v>1954</v>
      </c>
      <c r="E623" s="375">
        <v>3.43</v>
      </c>
      <c r="F623" s="376">
        <v>6482.5914951000004</v>
      </c>
      <c r="G623" s="338">
        <v>4699.4167850000003</v>
      </c>
      <c r="H623" s="377">
        <v>1783.1747101000001</v>
      </c>
      <c r="I623" s="376">
        <v>880.23011697000004</v>
      </c>
      <c r="J623" s="377">
        <v>75.011300485000007</v>
      </c>
      <c r="K623" s="376">
        <v>1709.3886600000001</v>
      </c>
      <c r="L623" s="377">
        <v>157.53347110000001</v>
      </c>
      <c r="M623" s="338">
        <v>548.89219121999997</v>
      </c>
      <c r="N623" s="376">
        <v>216.83828163000001</v>
      </c>
      <c r="O623" s="377">
        <v>35.854906243999999</v>
      </c>
      <c r="P623" s="376">
        <v>146.89399397</v>
      </c>
      <c r="Q623" s="377">
        <v>24.440813044999999</v>
      </c>
      <c r="R623" s="376">
        <v>130.85793466999999</v>
      </c>
      <c r="S623" s="377">
        <v>47.902655817000003</v>
      </c>
      <c r="T623" s="376">
        <v>105.19983191</v>
      </c>
      <c r="U623" s="377">
        <v>12.608186818</v>
      </c>
      <c r="V623" s="376">
        <v>383.44950497000002</v>
      </c>
      <c r="W623" s="377">
        <v>91.654927904999994</v>
      </c>
      <c r="X623" s="376">
        <v>174.20337577000001</v>
      </c>
      <c r="Y623" s="377">
        <v>43.386057929000003</v>
      </c>
      <c r="Z623" s="376">
        <v>13.883014312</v>
      </c>
      <c r="AA623" s="377">
        <v>5.2910396167</v>
      </c>
      <c r="AB623" s="376">
        <v>218.11605756</v>
      </c>
      <c r="AC623" s="377">
        <v>448.41380349000002</v>
      </c>
      <c r="AD623" s="376">
        <v>2.2102121141</v>
      </c>
      <c r="AE623" s="377">
        <v>0.66686928400000001</v>
      </c>
      <c r="AF623" s="338">
        <v>3.8942692052000001</v>
      </c>
      <c r="AG623" s="378">
        <v>521.87447950000001</v>
      </c>
      <c r="AH623" s="338">
        <v>197.30744942999999</v>
      </c>
      <c r="AI623" s="378">
        <v>213.09169890999999</v>
      </c>
      <c r="AJ623" s="338">
        <v>62.752052810999999</v>
      </c>
      <c r="AK623" s="379">
        <v>10.744338502</v>
      </c>
      <c r="AL623" s="472">
        <v>174</v>
      </c>
    </row>
    <row r="624" spans="1:38" x14ac:dyDescent="0.2">
      <c r="A624" s="380" t="s">
        <v>1745</v>
      </c>
      <c r="B624" s="373" t="s">
        <v>1746</v>
      </c>
      <c r="C624" s="374">
        <v>0.56741550470000002</v>
      </c>
      <c r="D624" s="73">
        <v>11678</v>
      </c>
      <c r="E624" s="375">
        <v>1.85</v>
      </c>
      <c r="F624" s="376">
        <v>2772.0448680999998</v>
      </c>
      <c r="G624" s="338">
        <v>1961.5862698999999</v>
      </c>
      <c r="H624" s="377">
        <v>810.45859817999997</v>
      </c>
      <c r="I624" s="376">
        <v>450.62043826000001</v>
      </c>
      <c r="J624" s="377">
        <v>27.735249548999999</v>
      </c>
      <c r="K624" s="376">
        <v>784.16824899999995</v>
      </c>
      <c r="L624" s="377">
        <v>70.621311942000006</v>
      </c>
      <c r="M624" s="338">
        <v>300.58703651000002</v>
      </c>
      <c r="N624" s="376">
        <v>62.933746812000003</v>
      </c>
      <c r="O624" s="377">
        <v>10.368354103</v>
      </c>
      <c r="P624" s="376">
        <v>50.104476595000001</v>
      </c>
      <c r="Q624" s="377">
        <v>7.8111761866</v>
      </c>
      <c r="R624" s="376">
        <v>44.798778050999999</v>
      </c>
      <c r="S624" s="377">
        <v>21.369671282999999</v>
      </c>
      <c r="T624" s="376">
        <v>56.778867251000001</v>
      </c>
      <c r="U624" s="377">
        <v>5.8425647240999998</v>
      </c>
      <c r="V624" s="376">
        <v>24.493228128999998</v>
      </c>
      <c r="W624" s="377">
        <v>6.4841187726999996</v>
      </c>
      <c r="X624" s="376">
        <v>42.884915126999999</v>
      </c>
      <c r="Y624" s="377">
        <v>10.459654141</v>
      </c>
      <c r="Z624" s="376">
        <v>8.6447426397000005</v>
      </c>
      <c r="AA624" s="377">
        <v>2.8613863714000001</v>
      </c>
      <c r="AB624" s="376">
        <v>115.12880518</v>
      </c>
      <c r="AC624" s="377">
        <v>219.60948590000001</v>
      </c>
      <c r="AD624" s="376">
        <v>0.4590274077</v>
      </c>
      <c r="AE624" s="377">
        <v>8.9053775500000001E-2</v>
      </c>
      <c r="AF624" s="338">
        <v>0.99757470839999995</v>
      </c>
      <c r="AG624" s="378">
        <v>223.65546831</v>
      </c>
      <c r="AH624" s="338">
        <v>98.703526517</v>
      </c>
      <c r="AI624" s="378">
        <v>100.43604314</v>
      </c>
      <c r="AJ624" s="338">
        <v>18.403390932000001</v>
      </c>
      <c r="AK624" s="379">
        <v>4.9945267492000003</v>
      </c>
      <c r="AL624" s="472">
        <v>232</v>
      </c>
    </row>
    <row r="625" spans="1:38" x14ac:dyDescent="0.2">
      <c r="A625" s="380" t="s">
        <v>1747</v>
      </c>
      <c r="B625" s="373" t="s">
        <v>1748</v>
      </c>
      <c r="C625" s="374">
        <v>0.69679419509999996</v>
      </c>
      <c r="D625" s="73">
        <v>1266</v>
      </c>
      <c r="E625" s="375">
        <v>1.46</v>
      </c>
      <c r="F625" s="376">
        <v>3404.1099626</v>
      </c>
      <c r="G625" s="338">
        <v>2452.4528365000001</v>
      </c>
      <c r="H625" s="377">
        <v>951.65712614999995</v>
      </c>
      <c r="I625" s="376">
        <v>443.33934347000002</v>
      </c>
      <c r="J625" s="377">
        <v>29.832514021000001</v>
      </c>
      <c r="K625" s="376">
        <v>866.66817556000001</v>
      </c>
      <c r="L625" s="377">
        <v>82.333206769</v>
      </c>
      <c r="M625" s="338">
        <v>283.65938757999999</v>
      </c>
      <c r="N625" s="376">
        <v>248.26446866000001</v>
      </c>
      <c r="O625" s="377">
        <v>41.313527102999998</v>
      </c>
      <c r="P625" s="376">
        <v>64.148553809999996</v>
      </c>
      <c r="Q625" s="377">
        <v>18.362868599999999</v>
      </c>
      <c r="R625" s="376">
        <v>128.06293966999999</v>
      </c>
      <c r="S625" s="377">
        <v>46.319095871999998</v>
      </c>
      <c r="T625" s="376">
        <v>86.948424474999996</v>
      </c>
      <c r="U625" s="377">
        <v>9.0792774645000005</v>
      </c>
      <c r="V625" s="376">
        <v>24.907019413</v>
      </c>
      <c r="W625" s="377">
        <v>6.2283095561000001</v>
      </c>
      <c r="X625" s="376">
        <v>94.641053318999994</v>
      </c>
      <c r="Y625" s="377">
        <v>26.185006712</v>
      </c>
      <c r="Z625" s="376">
        <v>12.205479364</v>
      </c>
      <c r="AA625" s="377">
        <v>3.4856829589</v>
      </c>
      <c r="AB625" s="376">
        <v>120.69693529</v>
      </c>
      <c r="AC625" s="377">
        <v>243.49011196000001</v>
      </c>
      <c r="AD625" s="376">
        <v>0.27194072429999999</v>
      </c>
      <c r="AE625" s="377">
        <v>2.97483981E-2</v>
      </c>
      <c r="AF625" s="338">
        <v>1.2220935972</v>
      </c>
      <c r="AG625" s="378">
        <v>283.71853697</v>
      </c>
      <c r="AH625" s="338">
        <v>101.33077359000001</v>
      </c>
      <c r="AI625" s="378">
        <v>103.15557359</v>
      </c>
      <c r="AJ625" s="338">
        <v>25.432444086</v>
      </c>
      <c r="AK625" s="379">
        <v>8.7774700545000002</v>
      </c>
      <c r="AL625" s="472">
        <v>144</v>
      </c>
    </row>
    <row r="626" spans="1:38" x14ac:dyDescent="0.2">
      <c r="A626" s="380" t="s">
        <v>1749</v>
      </c>
      <c r="B626" s="373" t="s">
        <v>1750</v>
      </c>
      <c r="C626" s="374">
        <v>0.2477861801</v>
      </c>
      <c r="D626" s="73">
        <v>5656</v>
      </c>
      <c r="E626" s="375">
        <v>1.0900000000000001</v>
      </c>
      <c r="F626" s="376">
        <v>1210.5316181000001</v>
      </c>
      <c r="G626" s="338">
        <v>897.26787848000004</v>
      </c>
      <c r="H626" s="377">
        <v>313.26373962000002</v>
      </c>
      <c r="I626" s="376">
        <v>197.28931370000001</v>
      </c>
      <c r="J626" s="377">
        <v>11.490369504</v>
      </c>
      <c r="K626" s="376">
        <v>267.78895968</v>
      </c>
      <c r="L626" s="377">
        <v>23.878304444000001</v>
      </c>
      <c r="M626" s="338">
        <v>112.04107085</v>
      </c>
      <c r="N626" s="376">
        <v>87.119828115000004</v>
      </c>
      <c r="O626" s="377">
        <v>11.344736060000001</v>
      </c>
      <c r="P626" s="376">
        <v>54.104218860000003</v>
      </c>
      <c r="Q626" s="377">
        <v>7.7776180013999996</v>
      </c>
      <c r="R626" s="376">
        <v>30.961394762000001</v>
      </c>
      <c r="S626" s="377">
        <v>11.047490273999999</v>
      </c>
      <c r="T626" s="376">
        <v>20.029871861</v>
      </c>
      <c r="U626" s="377">
        <v>3.5829637835999999</v>
      </c>
      <c r="V626" s="376">
        <v>0.81446392499999998</v>
      </c>
      <c r="W626" s="377">
        <v>0.1638960659</v>
      </c>
      <c r="X626" s="376">
        <v>25.401150578999999</v>
      </c>
      <c r="Y626" s="377">
        <v>6.1643139417999997</v>
      </c>
      <c r="Z626" s="376">
        <v>29.921542798000001</v>
      </c>
      <c r="AA626" s="377">
        <v>8.7461307135999995</v>
      </c>
      <c r="AB626" s="376">
        <v>40.446438677000003</v>
      </c>
      <c r="AC626" s="377">
        <v>79.128374971</v>
      </c>
      <c r="AD626" s="376">
        <v>3.1635442E-2</v>
      </c>
      <c r="AE626" s="377">
        <v>1.5150061899999999E-2</v>
      </c>
      <c r="AF626" s="338">
        <v>0.44131558570000001</v>
      </c>
      <c r="AG626" s="378">
        <v>96.842925629999996</v>
      </c>
      <c r="AH626" s="338">
        <v>32.418022729</v>
      </c>
      <c r="AI626" s="378">
        <v>37.073206794000001</v>
      </c>
      <c r="AJ626" s="338">
        <v>12.391308223999999</v>
      </c>
      <c r="AK626" s="379">
        <v>2.0756020674000002</v>
      </c>
      <c r="AL626" s="472">
        <v>227</v>
      </c>
    </row>
    <row r="627" spans="1:38" x14ac:dyDescent="0.2">
      <c r="A627" s="380" t="s">
        <v>1751</v>
      </c>
      <c r="B627" s="373" t="s">
        <v>1752</v>
      </c>
      <c r="C627" s="374">
        <v>0.86694191740000004</v>
      </c>
      <c r="D627" s="73">
        <v>18711</v>
      </c>
      <c r="E627" s="375">
        <v>2.56</v>
      </c>
      <c r="F627" s="376">
        <v>4235.3475949000003</v>
      </c>
      <c r="G627" s="338">
        <v>3032.7706416999999</v>
      </c>
      <c r="H627" s="377">
        <v>1202.5769531999999</v>
      </c>
      <c r="I627" s="376">
        <v>575.45331245</v>
      </c>
      <c r="J627" s="377">
        <v>51.869731305999998</v>
      </c>
      <c r="K627" s="376">
        <v>1178.2259074000001</v>
      </c>
      <c r="L627" s="377">
        <v>107.02344797000001</v>
      </c>
      <c r="M627" s="338">
        <v>387.99476747</v>
      </c>
      <c r="N627" s="376">
        <v>118.17580011</v>
      </c>
      <c r="O627" s="377">
        <v>23.008344505</v>
      </c>
      <c r="P627" s="376">
        <v>84.847491141999996</v>
      </c>
      <c r="Q627" s="377">
        <v>16.655656412999999</v>
      </c>
      <c r="R627" s="376">
        <v>67.318418448000003</v>
      </c>
      <c r="S627" s="377">
        <v>31.929911133000001</v>
      </c>
      <c r="T627" s="376">
        <v>68.084736262000007</v>
      </c>
      <c r="U627" s="377">
        <v>8.2090252986000003</v>
      </c>
      <c r="V627" s="376">
        <v>51.607871488999997</v>
      </c>
      <c r="W627" s="377">
        <v>11.319706806999999</v>
      </c>
      <c r="X627" s="376">
        <v>172.74717694</v>
      </c>
      <c r="Y627" s="377">
        <v>42.764827293000003</v>
      </c>
      <c r="Z627" s="376">
        <v>4.1059876125999999</v>
      </c>
      <c r="AA627" s="377">
        <v>1.5869109018000001</v>
      </c>
      <c r="AB627" s="376">
        <v>166.25256451000001</v>
      </c>
      <c r="AC627" s="377">
        <v>333.37400134000001</v>
      </c>
      <c r="AD627" s="376">
        <v>1.5530805983</v>
      </c>
      <c r="AE627" s="377">
        <v>0.3223943474</v>
      </c>
      <c r="AF627" s="338">
        <v>5.4077224352000002</v>
      </c>
      <c r="AG627" s="378">
        <v>335.02123431000001</v>
      </c>
      <c r="AH627" s="338">
        <v>141.72952280000001</v>
      </c>
      <c r="AI627" s="378">
        <v>138.89715434999999</v>
      </c>
      <c r="AJ627" s="338">
        <v>103.60614706</v>
      </c>
      <c r="AK627" s="379">
        <v>6.2547421117999997</v>
      </c>
      <c r="AL627" s="472">
        <v>227</v>
      </c>
    </row>
    <row r="628" spans="1:38" x14ac:dyDescent="0.2">
      <c r="A628" s="380" t="s">
        <v>1753</v>
      </c>
      <c r="B628" s="373" t="s">
        <v>1754</v>
      </c>
      <c r="C628" s="374">
        <v>0.3832158256</v>
      </c>
      <c r="D628" s="73">
        <v>40414</v>
      </c>
      <c r="E628" s="375">
        <v>1.35</v>
      </c>
      <c r="F628" s="376">
        <v>1872.1579757</v>
      </c>
      <c r="G628" s="338">
        <v>1352.2906415</v>
      </c>
      <c r="H628" s="377">
        <v>519.86733417999994</v>
      </c>
      <c r="I628" s="376">
        <v>303.56750720999997</v>
      </c>
      <c r="J628" s="377">
        <v>20.060294967000001</v>
      </c>
      <c r="K628" s="376">
        <v>483.31688438999998</v>
      </c>
      <c r="L628" s="377">
        <v>41.231285743999997</v>
      </c>
      <c r="M628" s="338">
        <v>196.15245744999999</v>
      </c>
      <c r="N628" s="376">
        <v>63.157423915000003</v>
      </c>
      <c r="O628" s="377">
        <v>10.50675201</v>
      </c>
      <c r="P628" s="376">
        <v>47.692599348000002</v>
      </c>
      <c r="Q628" s="377">
        <v>8.1252462207999994</v>
      </c>
      <c r="R628" s="376">
        <v>30.091361173999999</v>
      </c>
      <c r="S628" s="377">
        <v>13.254838482</v>
      </c>
      <c r="T628" s="376">
        <v>27.570860239000002</v>
      </c>
      <c r="U628" s="377">
        <v>3.9183871465000002</v>
      </c>
      <c r="V628" s="376">
        <v>4.4591351275999997</v>
      </c>
      <c r="W628" s="377">
        <v>1.0321296301</v>
      </c>
      <c r="X628" s="376">
        <v>31.630753221999999</v>
      </c>
      <c r="Y628" s="377">
        <v>7.5739680329999999</v>
      </c>
      <c r="Z628" s="376">
        <v>4.8935040977000002</v>
      </c>
      <c r="AA628" s="377">
        <v>1.6025610628</v>
      </c>
      <c r="AB628" s="376">
        <v>86.716205779000006</v>
      </c>
      <c r="AC628" s="377">
        <v>155.64095985</v>
      </c>
      <c r="AD628" s="376">
        <v>0.34269195029999999</v>
      </c>
      <c r="AE628" s="377">
        <v>7.2154451699999997E-2</v>
      </c>
      <c r="AF628" s="338">
        <v>0.86633300629999999</v>
      </c>
      <c r="AG628" s="378">
        <v>148.91159385</v>
      </c>
      <c r="AH628" s="338">
        <v>50.211528639999997</v>
      </c>
      <c r="AI628" s="378">
        <v>62.751955111000001</v>
      </c>
      <c r="AJ628" s="338">
        <v>63.175976827</v>
      </c>
      <c r="AK628" s="379">
        <v>3.6306267462999999</v>
      </c>
      <c r="AL628" s="472">
        <v>263</v>
      </c>
    </row>
    <row r="629" spans="1:38" x14ac:dyDescent="0.2">
      <c r="A629" s="380" t="s">
        <v>1755</v>
      </c>
      <c r="B629" s="373" t="s">
        <v>1756</v>
      </c>
      <c r="C629" s="374">
        <v>0.20134475730000001</v>
      </c>
      <c r="D629" s="73">
        <v>62563</v>
      </c>
      <c r="E629" s="375">
        <v>1.08</v>
      </c>
      <c r="F629" s="376">
        <v>983.64725081999995</v>
      </c>
      <c r="G629" s="338">
        <v>722.72114921000002</v>
      </c>
      <c r="H629" s="377">
        <v>260.92610160999999</v>
      </c>
      <c r="I629" s="376">
        <v>171.52823712</v>
      </c>
      <c r="J629" s="377">
        <v>9.6567087836999992</v>
      </c>
      <c r="K629" s="376">
        <v>224.99669549000001</v>
      </c>
      <c r="L629" s="377">
        <v>18.382441740000001</v>
      </c>
      <c r="M629" s="338">
        <v>119.82327428000001</v>
      </c>
      <c r="N629" s="376">
        <v>46.677287368999998</v>
      </c>
      <c r="O629" s="377">
        <v>4.7359903152999996</v>
      </c>
      <c r="P629" s="376">
        <v>33.458629357</v>
      </c>
      <c r="Q629" s="377">
        <v>5.1248440686999999</v>
      </c>
      <c r="R629" s="376">
        <v>25.367152514000001</v>
      </c>
      <c r="S629" s="377">
        <v>9.1000624123999998</v>
      </c>
      <c r="T629" s="376">
        <v>24.795156651999999</v>
      </c>
      <c r="U629" s="377">
        <v>3.0588144183999999</v>
      </c>
      <c r="V629" s="376">
        <v>0.9620203464</v>
      </c>
      <c r="W629" s="377">
        <v>0.27094835229999997</v>
      </c>
      <c r="X629" s="376">
        <v>9.8604930014000001</v>
      </c>
      <c r="Y629" s="377">
        <v>2.6571652644000001</v>
      </c>
      <c r="Z629" s="376">
        <v>8.5167702479000003</v>
      </c>
      <c r="AA629" s="377">
        <v>2.6758092144000001</v>
      </c>
      <c r="AB629" s="376">
        <v>40.965096410000001</v>
      </c>
      <c r="AC629" s="377">
        <v>75.276287745000005</v>
      </c>
      <c r="AD629" s="376">
        <v>0.26344846189999999</v>
      </c>
      <c r="AE629" s="377">
        <v>4.6310534100000002E-2</v>
      </c>
      <c r="AF629" s="338">
        <v>0.29916917869999998</v>
      </c>
      <c r="AG629" s="378">
        <v>78.294926594000003</v>
      </c>
      <c r="AH629" s="338">
        <v>21.000007725</v>
      </c>
      <c r="AI629" s="378">
        <v>33.516171552000003</v>
      </c>
      <c r="AJ629" s="338">
        <v>10.242437149000001</v>
      </c>
      <c r="AK629" s="379">
        <v>2.0948945133999999</v>
      </c>
      <c r="AL629" s="472">
        <v>264</v>
      </c>
    </row>
    <row r="630" spans="1:38" x14ac:dyDescent="0.2">
      <c r="A630" s="380" t="s">
        <v>1757</v>
      </c>
      <c r="B630" s="373" t="s">
        <v>1758</v>
      </c>
      <c r="C630" s="374">
        <v>2.0707030242000002</v>
      </c>
      <c r="D630" s="73">
        <v>218</v>
      </c>
      <c r="E630" s="375">
        <v>1.63</v>
      </c>
      <c r="F630" s="376">
        <v>10116.187598</v>
      </c>
      <c r="G630" s="338">
        <v>8071.4670770000002</v>
      </c>
      <c r="H630" s="377">
        <v>2044.7205209000001</v>
      </c>
      <c r="I630" s="376">
        <v>684.36981758000002</v>
      </c>
      <c r="J630" s="377">
        <v>27.730245109999998</v>
      </c>
      <c r="K630" s="376">
        <v>335.92522614000001</v>
      </c>
      <c r="L630" s="377">
        <v>42.476839783999999</v>
      </c>
      <c r="M630" s="338">
        <v>175.54278826000001</v>
      </c>
      <c r="N630" s="376">
        <v>501.40740344</v>
      </c>
      <c r="O630" s="377">
        <v>64.883603031999996</v>
      </c>
      <c r="P630" s="376">
        <v>191.3648622</v>
      </c>
      <c r="Q630" s="377">
        <v>53.934934835</v>
      </c>
      <c r="R630" s="376">
        <v>93.782052284000002</v>
      </c>
      <c r="S630" s="377">
        <v>32.600553050000002</v>
      </c>
      <c r="T630" s="376">
        <v>82.447154275000003</v>
      </c>
      <c r="U630" s="377">
        <v>6.0440972706</v>
      </c>
      <c r="V630" s="376">
        <v>1393.3366851999999</v>
      </c>
      <c r="W630" s="377">
        <v>363.27846604000001</v>
      </c>
      <c r="X630" s="376">
        <v>3830.9561033</v>
      </c>
      <c r="Y630" s="377">
        <v>827.10948111000005</v>
      </c>
      <c r="Z630" s="376">
        <v>0</v>
      </c>
      <c r="AA630" s="377">
        <v>0</v>
      </c>
      <c r="AB630" s="376">
        <v>118.78991078</v>
      </c>
      <c r="AC630" s="377">
        <v>105.64989601000001</v>
      </c>
      <c r="AD630" s="376">
        <v>49.615908595999997</v>
      </c>
      <c r="AE630" s="377">
        <v>0.52094129359999997</v>
      </c>
      <c r="AF630" s="338">
        <v>55.427849494999997</v>
      </c>
      <c r="AG630" s="378">
        <v>539.83352618000004</v>
      </c>
      <c r="AH630" s="338">
        <v>122.27063588</v>
      </c>
      <c r="AI630" s="378">
        <v>346.86542025</v>
      </c>
      <c r="AJ630" s="338">
        <v>68.975172509000004</v>
      </c>
      <c r="AK630" s="379">
        <v>1.0480239220000001</v>
      </c>
      <c r="AL630" s="472">
        <v>22</v>
      </c>
    </row>
    <row r="631" spans="1:38" x14ac:dyDescent="0.2">
      <c r="A631" s="380" t="s">
        <v>1759</v>
      </c>
      <c r="B631" s="373" t="s">
        <v>2295</v>
      </c>
      <c r="C631" s="374">
        <v>34.339853959000003</v>
      </c>
      <c r="D631" s="73">
        <v>225</v>
      </c>
      <c r="E631" s="375">
        <v>33.97</v>
      </c>
      <c r="F631" s="376">
        <v>167763.50865999999</v>
      </c>
      <c r="G631" s="338">
        <v>129973.81874</v>
      </c>
      <c r="H631" s="377">
        <v>37789.689916000003</v>
      </c>
      <c r="I631" s="376">
        <v>14108.940782</v>
      </c>
      <c r="J631" s="377">
        <v>714.26223524</v>
      </c>
      <c r="K631" s="376">
        <v>13155.496918000001</v>
      </c>
      <c r="L631" s="377">
        <v>1073.3483183999999</v>
      </c>
      <c r="M631" s="338">
        <v>6682.9811986000004</v>
      </c>
      <c r="N631" s="376">
        <v>6654.0348560000002</v>
      </c>
      <c r="O631" s="377">
        <v>1116.8509902999999</v>
      </c>
      <c r="P631" s="376">
        <v>2346.3047182999999</v>
      </c>
      <c r="Q631" s="377">
        <v>726.40211853000005</v>
      </c>
      <c r="R631" s="376">
        <v>3727.0508921999999</v>
      </c>
      <c r="S631" s="377">
        <v>1095.066873</v>
      </c>
      <c r="T631" s="376">
        <v>1367.7565797</v>
      </c>
      <c r="U631" s="377">
        <v>182.17522174000001</v>
      </c>
      <c r="V631" s="376">
        <v>54192.906325999997</v>
      </c>
      <c r="W631" s="377">
        <v>14137.3855</v>
      </c>
      <c r="X631" s="376">
        <v>16161.164242000001</v>
      </c>
      <c r="Y631" s="377">
        <v>4440.6914329000001</v>
      </c>
      <c r="Z631" s="376">
        <v>1.4078703689000001</v>
      </c>
      <c r="AA631" s="377">
        <v>0.1950800533</v>
      </c>
      <c r="AB631" s="376">
        <v>4790.7672861000001</v>
      </c>
      <c r="AC631" s="377">
        <v>4191.0127288000003</v>
      </c>
      <c r="AD631" s="376">
        <v>181.31404264</v>
      </c>
      <c r="AE631" s="377">
        <v>1.8897062667</v>
      </c>
      <c r="AF631" s="338">
        <v>1455.6142757</v>
      </c>
      <c r="AG631" s="378">
        <v>6371.5348504000003</v>
      </c>
      <c r="AH631" s="338">
        <v>3093.7287673999999</v>
      </c>
      <c r="AI631" s="378">
        <v>5665.7353253000001</v>
      </c>
      <c r="AJ631" s="338">
        <v>108.69719062</v>
      </c>
      <c r="AK631" s="379">
        <v>18.792332493</v>
      </c>
      <c r="AL631" s="472">
        <v>4</v>
      </c>
    </row>
    <row r="632" spans="1:38" x14ac:dyDescent="0.2">
      <c r="A632" s="380" t="s">
        <v>1760</v>
      </c>
      <c r="B632" s="373" t="s">
        <v>2296</v>
      </c>
      <c r="C632" s="374">
        <v>29.490128306999999</v>
      </c>
      <c r="D632" s="73">
        <v>464</v>
      </c>
      <c r="E632" s="375">
        <v>62.68</v>
      </c>
      <c r="F632" s="376">
        <v>144070.71741000001</v>
      </c>
      <c r="G632" s="338">
        <v>111203.19115</v>
      </c>
      <c r="H632" s="377">
        <v>32867.526255999997</v>
      </c>
      <c r="I632" s="376">
        <v>12792.257954999999</v>
      </c>
      <c r="J632" s="377">
        <v>703.78489026</v>
      </c>
      <c r="K632" s="376">
        <v>9899.6309500999996</v>
      </c>
      <c r="L632" s="377">
        <v>887.51338759999999</v>
      </c>
      <c r="M632" s="338">
        <v>3077.4929431999999</v>
      </c>
      <c r="N632" s="376">
        <v>2229.5251291</v>
      </c>
      <c r="O632" s="377">
        <v>471.12777555000002</v>
      </c>
      <c r="P632" s="376">
        <v>1296.4285424</v>
      </c>
      <c r="Q632" s="377">
        <v>289.02771777999999</v>
      </c>
      <c r="R632" s="376">
        <v>1427.5007899</v>
      </c>
      <c r="S632" s="377">
        <v>490.23100839</v>
      </c>
      <c r="T632" s="376">
        <v>1822.5021623</v>
      </c>
      <c r="U632" s="377">
        <v>167.06763552999999</v>
      </c>
      <c r="V632" s="376">
        <v>67452.517961999998</v>
      </c>
      <c r="W632" s="377">
        <v>16604.453420000002</v>
      </c>
      <c r="X632" s="376">
        <v>636.36692873000004</v>
      </c>
      <c r="Y632" s="377">
        <v>131.16738599000001</v>
      </c>
      <c r="Z632" s="376">
        <v>0</v>
      </c>
      <c r="AA632" s="377">
        <v>0</v>
      </c>
      <c r="AB632" s="376">
        <v>1634.8487027000001</v>
      </c>
      <c r="AC632" s="377">
        <v>2987.1218454999998</v>
      </c>
      <c r="AD632" s="376">
        <v>2.3223548405000001</v>
      </c>
      <c r="AE632" s="377">
        <v>0.32334183189999999</v>
      </c>
      <c r="AF632" s="338">
        <v>36.832699026</v>
      </c>
      <c r="AG632" s="378">
        <v>12024.292391999999</v>
      </c>
      <c r="AH632" s="338">
        <v>2913.9290633000001</v>
      </c>
      <c r="AI632" s="378">
        <v>3849.6581682000001</v>
      </c>
      <c r="AJ632" s="338">
        <v>152.60276221000001</v>
      </c>
      <c r="AK632" s="379">
        <v>90.189495120999993</v>
      </c>
      <c r="AL632" s="472">
        <v>30</v>
      </c>
    </row>
    <row r="633" spans="1:38" x14ac:dyDescent="0.2">
      <c r="A633" s="380" t="s">
        <v>1761</v>
      </c>
      <c r="B633" s="373" t="s">
        <v>2297</v>
      </c>
      <c r="C633" s="374">
        <v>17.534750500000001</v>
      </c>
      <c r="D633" s="73">
        <v>577</v>
      </c>
      <c r="E633" s="375">
        <v>39.619999999999997</v>
      </c>
      <c r="F633" s="376">
        <v>85664.058757999999</v>
      </c>
      <c r="G633" s="338">
        <v>65883.210479000001</v>
      </c>
      <c r="H633" s="377">
        <v>19780.848278000001</v>
      </c>
      <c r="I633" s="376">
        <v>7790.5249426</v>
      </c>
      <c r="J633" s="377">
        <v>398.30532649999998</v>
      </c>
      <c r="K633" s="376">
        <v>5771.3662926999996</v>
      </c>
      <c r="L633" s="377">
        <v>595.51337451999996</v>
      </c>
      <c r="M633" s="338">
        <v>1714.5771758000001</v>
      </c>
      <c r="N633" s="376">
        <v>1115.1913781999999</v>
      </c>
      <c r="O633" s="377">
        <v>257.27229992999997</v>
      </c>
      <c r="P633" s="376">
        <v>661.63862016999997</v>
      </c>
      <c r="Q633" s="377">
        <v>133.05208597999999</v>
      </c>
      <c r="R633" s="376">
        <v>601.58699739999997</v>
      </c>
      <c r="S633" s="377">
        <v>222.30609981999999</v>
      </c>
      <c r="T633" s="376">
        <v>782.64620292999996</v>
      </c>
      <c r="U633" s="377">
        <v>69.663892019000002</v>
      </c>
      <c r="V633" s="376">
        <v>39627.713541999998</v>
      </c>
      <c r="W633" s="377">
        <v>9971.7643812000006</v>
      </c>
      <c r="X633" s="376">
        <v>181.29240791999999</v>
      </c>
      <c r="Y633" s="377">
        <v>36.142902712000001</v>
      </c>
      <c r="Z633" s="376">
        <v>0</v>
      </c>
      <c r="AA633" s="377">
        <v>0</v>
      </c>
      <c r="AB633" s="376">
        <v>922.61867720999999</v>
      </c>
      <c r="AC633" s="377">
        <v>1960.2954904000001</v>
      </c>
      <c r="AD633" s="376">
        <v>0.64900639510000002</v>
      </c>
      <c r="AE633" s="377">
        <v>7.0996724400000003E-2</v>
      </c>
      <c r="AF633" s="338">
        <v>10.860484791999999</v>
      </c>
      <c r="AG633" s="378">
        <v>8002.6002728000003</v>
      </c>
      <c r="AH633" s="338">
        <v>1944.3789864</v>
      </c>
      <c r="AI633" s="378">
        <v>2382.9099038999998</v>
      </c>
      <c r="AJ633" s="338">
        <v>439.79959587000002</v>
      </c>
      <c r="AK633" s="379">
        <v>69.317420529000003</v>
      </c>
      <c r="AL633" s="472">
        <v>31</v>
      </c>
    </row>
    <row r="634" spans="1:38" x14ac:dyDescent="0.2">
      <c r="A634" s="380" t="s">
        <v>1762</v>
      </c>
      <c r="B634" s="373" t="s">
        <v>2298</v>
      </c>
      <c r="C634" s="374">
        <v>26.122932946999999</v>
      </c>
      <c r="D634" s="73">
        <v>160</v>
      </c>
      <c r="E634" s="375">
        <v>51.86</v>
      </c>
      <c r="F634" s="376">
        <v>127620.66177999999</v>
      </c>
      <c r="G634" s="338">
        <v>98887.762444000007</v>
      </c>
      <c r="H634" s="377">
        <v>28732.899334000002</v>
      </c>
      <c r="I634" s="376">
        <v>13231.194868</v>
      </c>
      <c r="J634" s="377">
        <v>509.81166596000003</v>
      </c>
      <c r="K634" s="376">
        <v>9152.3566446999994</v>
      </c>
      <c r="L634" s="377">
        <v>599.82238623000001</v>
      </c>
      <c r="M634" s="338">
        <v>3419.6783725999999</v>
      </c>
      <c r="N634" s="376">
        <v>2787.5783093</v>
      </c>
      <c r="O634" s="377">
        <v>589.09995925999999</v>
      </c>
      <c r="P634" s="376">
        <v>1454.6163888999999</v>
      </c>
      <c r="Q634" s="377">
        <v>322.89390255000001</v>
      </c>
      <c r="R634" s="376">
        <v>2349.6111577000001</v>
      </c>
      <c r="S634" s="377">
        <v>717.84251288999997</v>
      </c>
      <c r="T634" s="376">
        <v>2079.0545385</v>
      </c>
      <c r="U634" s="377">
        <v>163.17611353999999</v>
      </c>
      <c r="V634" s="376">
        <v>53871.635989000002</v>
      </c>
      <c r="W634" s="377">
        <v>13562.453187999999</v>
      </c>
      <c r="X634" s="376">
        <v>1818.4312904999999</v>
      </c>
      <c r="Y634" s="377">
        <v>369.23731500000002</v>
      </c>
      <c r="Z634" s="376">
        <v>2.0325339124999999</v>
      </c>
      <c r="AA634" s="377">
        <v>0.28034249999999999</v>
      </c>
      <c r="AB634" s="376">
        <v>1861.4739698999999</v>
      </c>
      <c r="AC634" s="377">
        <v>2747.7404913</v>
      </c>
      <c r="AD634" s="376">
        <v>7.5623186750000002</v>
      </c>
      <c r="AE634" s="377">
        <v>0.91857744379999995</v>
      </c>
      <c r="AF634" s="338">
        <v>38.561118399999998</v>
      </c>
      <c r="AG634" s="378">
        <v>9827.8430109000001</v>
      </c>
      <c r="AH634" s="338">
        <v>2505.5787372</v>
      </c>
      <c r="AI634" s="378">
        <v>3336.0904279000001</v>
      </c>
      <c r="AJ634" s="338">
        <v>238.93691953000001</v>
      </c>
      <c r="AK634" s="379">
        <v>55.148726674999999</v>
      </c>
      <c r="AL634" s="472">
        <v>32</v>
      </c>
    </row>
    <row r="635" spans="1:38" x14ac:dyDescent="0.2">
      <c r="A635" s="380" t="s">
        <v>1763</v>
      </c>
      <c r="B635" s="373" t="s">
        <v>2299</v>
      </c>
      <c r="C635" s="374">
        <v>11.221447428999999</v>
      </c>
      <c r="D635" s="73">
        <v>413</v>
      </c>
      <c r="E635" s="375">
        <v>26.47</v>
      </c>
      <c r="F635" s="376">
        <v>54821.124025999998</v>
      </c>
      <c r="G635" s="338">
        <v>41423.544157999997</v>
      </c>
      <c r="H635" s="377">
        <v>13397.579868000001</v>
      </c>
      <c r="I635" s="376">
        <v>5633.6978952999998</v>
      </c>
      <c r="J635" s="377">
        <v>327.94844977000002</v>
      </c>
      <c r="K635" s="376">
        <v>5266.1877262999997</v>
      </c>
      <c r="L635" s="377">
        <v>502.69317917000001</v>
      </c>
      <c r="M635" s="338">
        <v>1484.6353878</v>
      </c>
      <c r="N635" s="376">
        <v>847.49785856999995</v>
      </c>
      <c r="O635" s="377">
        <v>205.15228281</v>
      </c>
      <c r="P635" s="376">
        <v>485.23386800999998</v>
      </c>
      <c r="Q635" s="377">
        <v>111.9115628</v>
      </c>
      <c r="R635" s="376">
        <v>478.45896916999999</v>
      </c>
      <c r="S635" s="377">
        <v>194.39242745999999</v>
      </c>
      <c r="T635" s="376">
        <v>593.91293596000003</v>
      </c>
      <c r="U635" s="377">
        <v>54.559040852000003</v>
      </c>
      <c r="V635" s="376">
        <v>22079.980871</v>
      </c>
      <c r="W635" s="377">
        <v>5761.5678338999996</v>
      </c>
      <c r="X635" s="376">
        <v>200.17681590000001</v>
      </c>
      <c r="Y635" s="377">
        <v>40.336532476999999</v>
      </c>
      <c r="Z635" s="376">
        <v>9.2295883800000006E-2</v>
      </c>
      <c r="AA635" s="377">
        <v>5.9850121100000001E-2</v>
      </c>
      <c r="AB635" s="376">
        <v>823.21774502000005</v>
      </c>
      <c r="AC635" s="377">
        <v>1676.428208</v>
      </c>
      <c r="AD635" s="376">
        <v>2.5465431307999999</v>
      </c>
      <c r="AE635" s="377">
        <v>0.32515810410000001</v>
      </c>
      <c r="AF635" s="338">
        <v>23.357511409000001</v>
      </c>
      <c r="AG635" s="378">
        <v>4618.3241793999996</v>
      </c>
      <c r="AH635" s="338">
        <v>1278.3293839999999</v>
      </c>
      <c r="AI635" s="378">
        <v>1788.3321767</v>
      </c>
      <c r="AJ635" s="338">
        <v>298.16005186000001</v>
      </c>
      <c r="AK635" s="379">
        <v>43.607285650999998</v>
      </c>
      <c r="AL635" s="472">
        <v>43</v>
      </c>
    </row>
    <row r="636" spans="1:38" x14ac:dyDescent="0.2">
      <c r="A636" s="380" t="s">
        <v>1764</v>
      </c>
      <c r="B636" s="373" t="s">
        <v>2300</v>
      </c>
      <c r="C636" s="374">
        <v>27.506245667000002</v>
      </c>
      <c r="D636" s="73">
        <v>123</v>
      </c>
      <c r="E636" s="375">
        <v>47.33</v>
      </c>
      <c r="F636" s="376">
        <v>134378.68106999999</v>
      </c>
      <c r="G636" s="338">
        <v>104310.80177000001</v>
      </c>
      <c r="H636" s="377">
        <v>30067.879300000001</v>
      </c>
      <c r="I636" s="376">
        <v>14523.260251</v>
      </c>
      <c r="J636" s="377">
        <v>774.93443447000004</v>
      </c>
      <c r="K636" s="376">
        <v>12710.572458000001</v>
      </c>
      <c r="L636" s="377">
        <v>621.01893293000001</v>
      </c>
      <c r="M636" s="338">
        <v>5427.1523183999998</v>
      </c>
      <c r="N636" s="376">
        <v>3198.5532109000001</v>
      </c>
      <c r="O636" s="377">
        <v>582.57781766999994</v>
      </c>
      <c r="P636" s="376">
        <v>1772.1031398</v>
      </c>
      <c r="Q636" s="377">
        <v>418.37842540000003</v>
      </c>
      <c r="R636" s="376">
        <v>3326.536329</v>
      </c>
      <c r="S636" s="377">
        <v>1044.844112</v>
      </c>
      <c r="T636" s="376">
        <v>2522.4864748999998</v>
      </c>
      <c r="U636" s="377">
        <v>161.46494278</v>
      </c>
      <c r="V636" s="376">
        <v>47743.361577999996</v>
      </c>
      <c r="W636" s="377">
        <v>12049.628094</v>
      </c>
      <c r="X636" s="376">
        <v>4702.0429315000001</v>
      </c>
      <c r="Y636" s="377">
        <v>940.29229020000002</v>
      </c>
      <c r="Z636" s="376">
        <v>0</v>
      </c>
      <c r="AA636" s="377">
        <v>0</v>
      </c>
      <c r="AB636" s="376">
        <v>3201.7257466999999</v>
      </c>
      <c r="AC636" s="377">
        <v>3301.8016397000001</v>
      </c>
      <c r="AD636" s="376">
        <v>96.034889374000002</v>
      </c>
      <c r="AE636" s="377">
        <v>1.9200010081000001</v>
      </c>
      <c r="AF636" s="338">
        <v>172.45807898999999</v>
      </c>
      <c r="AG636" s="378">
        <v>7576.5141159000004</v>
      </c>
      <c r="AH636" s="338">
        <v>3591.6545577000002</v>
      </c>
      <c r="AI636" s="378">
        <v>3536.8212616000001</v>
      </c>
      <c r="AJ636" s="338">
        <v>348.68410448999998</v>
      </c>
      <c r="AK636" s="379">
        <v>31.858931154</v>
      </c>
      <c r="AL636" s="472">
        <v>27</v>
      </c>
    </row>
    <row r="637" spans="1:38" x14ac:dyDescent="0.2">
      <c r="A637" s="380" t="s">
        <v>1765</v>
      </c>
      <c r="B637" s="373" t="s">
        <v>2301</v>
      </c>
      <c r="C637" s="374">
        <v>8.3959112012000006</v>
      </c>
      <c r="D637" s="73">
        <v>295</v>
      </c>
      <c r="E637" s="375">
        <v>17.46</v>
      </c>
      <c r="F637" s="376">
        <v>41017.283391999998</v>
      </c>
      <c r="G637" s="338">
        <v>31852.440017000001</v>
      </c>
      <c r="H637" s="377">
        <v>9164.8433746999999</v>
      </c>
      <c r="I637" s="376">
        <v>4193.7829576000004</v>
      </c>
      <c r="J637" s="377">
        <v>212.37853607</v>
      </c>
      <c r="K637" s="376">
        <v>4186.2638579000004</v>
      </c>
      <c r="L637" s="377">
        <v>276.2147056</v>
      </c>
      <c r="M637" s="338">
        <v>1285.6950701999999</v>
      </c>
      <c r="N637" s="376">
        <v>960.07184126000004</v>
      </c>
      <c r="O637" s="377">
        <v>192.08690354000001</v>
      </c>
      <c r="P637" s="376">
        <v>530.68239294</v>
      </c>
      <c r="Q637" s="377">
        <v>117.50037774</v>
      </c>
      <c r="R637" s="376">
        <v>556.16613618999997</v>
      </c>
      <c r="S637" s="377">
        <v>191.45740842000001</v>
      </c>
      <c r="T637" s="376">
        <v>557.76794164</v>
      </c>
      <c r="U637" s="377">
        <v>41.835585705</v>
      </c>
      <c r="V637" s="376">
        <v>15603.312558</v>
      </c>
      <c r="W637" s="377">
        <v>3822.1751484000001</v>
      </c>
      <c r="X637" s="376">
        <v>521.91897597000002</v>
      </c>
      <c r="Y637" s="377">
        <v>94.470474905000003</v>
      </c>
      <c r="Z637" s="376">
        <v>0</v>
      </c>
      <c r="AA637" s="377">
        <v>0</v>
      </c>
      <c r="AB637" s="376">
        <v>826.70459183000003</v>
      </c>
      <c r="AC637" s="377">
        <v>1008.4871452</v>
      </c>
      <c r="AD637" s="376">
        <v>0</v>
      </c>
      <c r="AE637" s="377">
        <v>0</v>
      </c>
      <c r="AF637" s="338">
        <v>89.711261081000004</v>
      </c>
      <c r="AG637" s="378">
        <v>3362.2146329000002</v>
      </c>
      <c r="AH637" s="338">
        <v>861.76546159999998</v>
      </c>
      <c r="AI637" s="378">
        <v>1153.5473961</v>
      </c>
      <c r="AJ637" s="338">
        <v>344.76040874</v>
      </c>
      <c r="AK637" s="379">
        <v>26.311622305</v>
      </c>
      <c r="AL637" s="472">
        <v>41</v>
      </c>
    </row>
    <row r="638" spans="1:38" x14ac:dyDescent="0.2">
      <c r="A638" s="380" t="s">
        <v>1766</v>
      </c>
      <c r="B638" s="373" t="s">
        <v>2302</v>
      </c>
      <c r="C638" s="374">
        <v>21.768896814000001</v>
      </c>
      <c r="D638" s="73">
        <v>521</v>
      </c>
      <c r="E638" s="375">
        <v>32.69</v>
      </c>
      <c r="F638" s="376">
        <v>106349.50612999999</v>
      </c>
      <c r="G638" s="338">
        <v>82363.621960999997</v>
      </c>
      <c r="H638" s="377">
        <v>23985.884167</v>
      </c>
      <c r="I638" s="376">
        <v>10516.755819</v>
      </c>
      <c r="J638" s="377">
        <v>444.03136978999999</v>
      </c>
      <c r="K638" s="376">
        <v>8099.1925597999998</v>
      </c>
      <c r="L638" s="377">
        <v>519.12965782000003</v>
      </c>
      <c r="M638" s="338">
        <v>3532.6604932999999</v>
      </c>
      <c r="N638" s="376">
        <v>2989.6165498</v>
      </c>
      <c r="O638" s="377">
        <v>630.45422023000003</v>
      </c>
      <c r="P638" s="376">
        <v>1705.4488845999999</v>
      </c>
      <c r="Q638" s="377">
        <v>423.30561432000002</v>
      </c>
      <c r="R638" s="376">
        <v>2438.2568271</v>
      </c>
      <c r="S638" s="377">
        <v>761.78867452999998</v>
      </c>
      <c r="T638" s="376">
        <v>2020.4670431</v>
      </c>
      <c r="U638" s="377">
        <v>186.14067600999999</v>
      </c>
      <c r="V638" s="376">
        <v>39731.367956000002</v>
      </c>
      <c r="W638" s="377">
        <v>9924.4649816000001</v>
      </c>
      <c r="X638" s="376">
        <v>4605.8233523999997</v>
      </c>
      <c r="Y638" s="377">
        <v>975.93527738</v>
      </c>
      <c r="Z638" s="376">
        <v>3.2106541439999998</v>
      </c>
      <c r="AA638" s="377">
        <v>0.38900665449999999</v>
      </c>
      <c r="AB638" s="376">
        <v>1887.6784138</v>
      </c>
      <c r="AC638" s="377">
        <v>2495.0505698000002</v>
      </c>
      <c r="AD638" s="376">
        <v>128.38705390000001</v>
      </c>
      <c r="AE638" s="377">
        <v>1.7857222476000001</v>
      </c>
      <c r="AF638" s="338">
        <v>354.48468857</v>
      </c>
      <c r="AG638" s="378">
        <v>6179.6799164000004</v>
      </c>
      <c r="AH638" s="338">
        <v>2245.1466658999998</v>
      </c>
      <c r="AI638" s="378">
        <v>3046.6326472000001</v>
      </c>
      <c r="AJ638" s="338">
        <v>478.22024743999998</v>
      </c>
      <c r="AK638" s="379">
        <v>24.000585248</v>
      </c>
      <c r="AL638" s="472">
        <v>32</v>
      </c>
    </row>
    <row r="639" spans="1:38" x14ac:dyDescent="0.2">
      <c r="A639" s="380" t="s">
        <v>1767</v>
      </c>
      <c r="B639" s="373" t="s">
        <v>2303</v>
      </c>
      <c r="C639" s="374">
        <v>6.7024383491000004</v>
      </c>
      <c r="D639" s="73">
        <v>838</v>
      </c>
      <c r="E639" s="375">
        <v>11.69</v>
      </c>
      <c r="F639" s="376">
        <v>32744.011531</v>
      </c>
      <c r="G639" s="338">
        <v>25450.378069999999</v>
      </c>
      <c r="H639" s="377">
        <v>7293.6334606999999</v>
      </c>
      <c r="I639" s="376">
        <v>3209.0974535999999</v>
      </c>
      <c r="J639" s="377">
        <v>145.67068144999999</v>
      </c>
      <c r="K639" s="376">
        <v>2975.3205822999998</v>
      </c>
      <c r="L639" s="377">
        <v>191.18807909</v>
      </c>
      <c r="M639" s="338">
        <v>1037.0495744</v>
      </c>
      <c r="N639" s="376">
        <v>901.14168631999996</v>
      </c>
      <c r="O639" s="377">
        <v>185.83333174000001</v>
      </c>
      <c r="P639" s="376">
        <v>511.89160153</v>
      </c>
      <c r="Q639" s="377">
        <v>111.47193188999999</v>
      </c>
      <c r="R639" s="376">
        <v>433.64179182999999</v>
      </c>
      <c r="S639" s="377">
        <v>140.94925072999999</v>
      </c>
      <c r="T639" s="376">
        <v>471.80102907000003</v>
      </c>
      <c r="U639" s="377">
        <v>32.844462358999998</v>
      </c>
      <c r="V639" s="376">
        <v>12168.63409</v>
      </c>
      <c r="W639" s="377">
        <v>2894.6532410999998</v>
      </c>
      <c r="X639" s="376">
        <v>1277.9326112000001</v>
      </c>
      <c r="Y639" s="377">
        <v>263.49809498000002</v>
      </c>
      <c r="Z639" s="376">
        <v>0.28501087470000003</v>
      </c>
      <c r="AA639" s="377">
        <v>8.5756085900000001E-2</v>
      </c>
      <c r="AB639" s="376">
        <v>597.43424646000005</v>
      </c>
      <c r="AC639" s="377">
        <v>759.40290586000003</v>
      </c>
      <c r="AD639" s="376">
        <v>41.891248695000002</v>
      </c>
      <c r="AE639" s="377">
        <v>0.80870648810000001</v>
      </c>
      <c r="AF639" s="338">
        <v>56.443722827999999</v>
      </c>
      <c r="AG639" s="378">
        <v>2410.5185891000001</v>
      </c>
      <c r="AH639" s="338">
        <v>696.21720640000001</v>
      </c>
      <c r="AI639" s="378">
        <v>1010.9037225</v>
      </c>
      <c r="AJ639" s="338">
        <v>189.88851893</v>
      </c>
      <c r="AK639" s="379">
        <v>27.512403532</v>
      </c>
      <c r="AL639" s="472">
        <v>63</v>
      </c>
    </row>
    <row r="640" spans="1:38" x14ac:dyDescent="0.2">
      <c r="A640" s="380" t="s">
        <v>1768</v>
      </c>
      <c r="B640" s="373" t="s">
        <v>1769</v>
      </c>
      <c r="C640" s="374">
        <v>57.366571207</v>
      </c>
      <c r="D640" s="73">
        <v>59</v>
      </c>
      <c r="E640" s="375">
        <v>104.15</v>
      </c>
      <c r="F640" s="376">
        <v>280257.95556999999</v>
      </c>
      <c r="G640" s="338">
        <v>220042.83275999999</v>
      </c>
      <c r="H640" s="377">
        <v>60215.122816000003</v>
      </c>
      <c r="I640" s="376">
        <v>23370.088189999999</v>
      </c>
      <c r="J640" s="377">
        <v>628.24056057999996</v>
      </c>
      <c r="K640" s="376">
        <v>16320.135936000001</v>
      </c>
      <c r="L640" s="377">
        <v>898.09425078000004</v>
      </c>
      <c r="M640" s="338">
        <v>6261.1060668</v>
      </c>
      <c r="N640" s="376">
        <v>7056.9908175999999</v>
      </c>
      <c r="O640" s="377">
        <v>1230.1419785000001</v>
      </c>
      <c r="P640" s="376">
        <v>3309.9079869000002</v>
      </c>
      <c r="Q640" s="377">
        <v>578.50191719999998</v>
      </c>
      <c r="R640" s="376">
        <v>2627.0782097000001</v>
      </c>
      <c r="S640" s="377">
        <v>600.46856758000001</v>
      </c>
      <c r="T640" s="376">
        <v>3961.7624013999998</v>
      </c>
      <c r="U640" s="377">
        <v>333.46531006999999</v>
      </c>
      <c r="V640" s="376">
        <v>129606.83865999999</v>
      </c>
      <c r="W640" s="377">
        <v>30025.929156999999</v>
      </c>
      <c r="X640" s="376">
        <v>3256.0944119000001</v>
      </c>
      <c r="Y640" s="377">
        <v>634.85228437000001</v>
      </c>
      <c r="Z640" s="376">
        <v>0</v>
      </c>
      <c r="AA640" s="377">
        <v>0</v>
      </c>
      <c r="AB640" s="376">
        <v>3491.7019252999999</v>
      </c>
      <c r="AC640" s="377">
        <v>6123.3135226000004</v>
      </c>
      <c r="AD640" s="376">
        <v>57.037438102000003</v>
      </c>
      <c r="AE640" s="377">
        <v>7.2359538643999999</v>
      </c>
      <c r="AF640" s="338">
        <v>59.080179627</v>
      </c>
      <c r="AG640" s="378">
        <v>27452.062215000002</v>
      </c>
      <c r="AH640" s="338">
        <v>5833.2783335000004</v>
      </c>
      <c r="AI640" s="378">
        <v>5967.3870742999998</v>
      </c>
      <c r="AJ640" s="338">
        <v>217.56170685000001</v>
      </c>
      <c r="AK640" s="379">
        <v>349.60051656000002</v>
      </c>
      <c r="AL640" s="472">
        <v>20</v>
      </c>
    </row>
    <row r="641" spans="1:38" x14ac:dyDescent="0.2">
      <c r="A641" s="380" t="s">
        <v>1770</v>
      </c>
      <c r="B641" s="373" t="s">
        <v>1771</v>
      </c>
      <c r="C641" s="374">
        <v>54.573668009999999</v>
      </c>
      <c r="D641" s="73">
        <v>43</v>
      </c>
      <c r="E641" s="375">
        <v>91.56</v>
      </c>
      <c r="F641" s="376">
        <v>266613.53996000002</v>
      </c>
      <c r="G641" s="338">
        <v>210644.82952999999</v>
      </c>
      <c r="H641" s="377">
        <v>55968.710427999999</v>
      </c>
      <c r="I641" s="376">
        <v>25196.567279999999</v>
      </c>
      <c r="J641" s="377">
        <v>639.05916572000001</v>
      </c>
      <c r="K641" s="376">
        <v>14377.014459</v>
      </c>
      <c r="L641" s="377">
        <v>875.34673023000005</v>
      </c>
      <c r="M641" s="338">
        <v>5965.9224015999998</v>
      </c>
      <c r="N641" s="376">
        <v>7231.7171453000001</v>
      </c>
      <c r="O641" s="377">
        <v>1546.7458165</v>
      </c>
      <c r="P641" s="376">
        <v>3390.9031206999998</v>
      </c>
      <c r="Q641" s="377">
        <v>686.97049428000003</v>
      </c>
      <c r="R641" s="376">
        <v>3401.9241413</v>
      </c>
      <c r="S641" s="377">
        <v>746.53754266999999</v>
      </c>
      <c r="T641" s="376">
        <v>3833.1020948999999</v>
      </c>
      <c r="U641" s="377">
        <v>332.90987781000001</v>
      </c>
      <c r="V641" s="376">
        <v>119414.44579</v>
      </c>
      <c r="W641" s="377">
        <v>27718.454707000001</v>
      </c>
      <c r="X641" s="376">
        <v>5486.7543071</v>
      </c>
      <c r="Y641" s="377">
        <v>1066.6461850000001</v>
      </c>
      <c r="Z641" s="376">
        <v>0.88646976740000005</v>
      </c>
      <c r="AA641" s="377">
        <v>0.57483953489999995</v>
      </c>
      <c r="AB641" s="376">
        <v>3227.0258251</v>
      </c>
      <c r="AC641" s="377">
        <v>4405.7546787000001</v>
      </c>
      <c r="AD641" s="376">
        <v>0</v>
      </c>
      <c r="AE641" s="377">
        <v>0</v>
      </c>
      <c r="AF641" s="338">
        <v>122.30080577</v>
      </c>
      <c r="AG641" s="378">
        <v>27352.265093999998</v>
      </c>
      <c r="AH641" s="338">
        <v>4087.5007313999999</v>
      </c>
      <c r="AI641" s="378">
        <v>5002.4537743000001</v>
      </c>
      <c r="AJ641" s="338">
        <v>263.22917039999999</v>
      </c>
      <c r="AK641" s="379">
        <v>240.52731249000001</v>
      </c>
      <c r="AL641" s="472">
        <v>18</v>
      </c>
    </row>
    <row r="642" spans="1:38" x14ac:dyDescent="0.2">
      <c r="A642" s="380" t="s">
        <v>1772</v>
      </c>
      <c r="B642" s="373" t="s">
        <v>1773</v>
      </c>
      <c r="C642" s="374">
        <v>1.4681701114000001</v>
      </c>
      <c r="D642" s="73">
        <v>819</v>
      </c>
      <c r="E642" s="375">
        <v>2.27</v>
      </c>
      <c r="F642" s="376">
        <v>7172.5805676</v>
      </c>
      <c r="G642" s="338">
        <v>5593.9315530000003</v>
      </c>
      <c r="H642" s="377">
        <v>1578.6490145</v>
      </c>
      <c r="I642" s="376">
        <v>684.10502697000004</v>
      </c>
      <c r="J642" s="377">
        <v>23.792619574</v>
      </c>
      <c r="K642" s="376">
        <v>570.55759598999998</v>
      </c>
      <c r="L642" s="377">
        <v>44.297746166000003</v>
      </c>
      <c r="M642" s="338">
        <v>215.35666479</v>
      </c>
      <c r="N642" s="376">
        <v>457.65114278999999</v>
      </c>
      <c r="O642" s="377">
        <v>91.018513709000004</v>
      </c>
      <c r="P642" s="376">
        <v>212.58812623</v>
      </c>
      <c r="Q642" s="377">
        <v>48.570118403999999</v>
      </c>
      <c r="R642" s="376">
        <v>99.983399360000007</v>
      </c>
      <c r="S642" s="377">
        <v>29.618947115000001</v>
      </c>
      <c r="T642" s="376">
        <v>83.741438958000003</v>
      </c>
      <c r="U642" s="377">
        <v>9.6974222442000002</v>
      </c>
      <c r="V642" s="376">
        <v>2117.0376467999999</v>
      </c>
      <c r="W642" s="377">
        <v>559.33442603000003</v>
      </c>
      <c r="X642" s="376">
        <v>64.182269563999995</v>
      </c>
      <c r="Y642" s="377">
        <v>11.519884398</v>
      </c>
      <c r="Z642" s="376">
        <v>0.4059107448</v>
      </c>
      <c r="AA642" s="377">
        <v>0.2348824176</v>
      </c>
      <c r="AB642" s="376">
        <v>197.69734070000001</v>
      </c>
      <c r="AC642" s="377">
        <v>196.74711078000001</v>
      </c>
      <c r="AD642" s="376">
        <v>0.51351927959999999</v>
      </c>
      <c r="AE642" s="377">
        <v>6.1311733799999997E-2</v>
      </c>
      <c r="AF642" s="338">
        <v>3.1231780915999998</v>
      </c>
      <c r="AG642" s="378">
        <v>521.77656830000001</v>
      </c>
      <c r="AH642" s="338">
        <v>120.70740019</v>
      </c>
      <c r="AI642" s="378">
        <v>240.29885339</v>
      </c>
      <c r="AJ642" s="338">
        <v>558.92227822999996</v>
      </c>
      <c r="AK642" s="379">
        <v>9.0392246801000002</v>
      </c>
      <c r="AL642" s="472">
        <v>94</v>
      </c>
    </row>
    <row r="643" spans="1:38" x14ac:dyDescent="0.2">
      <c r="A643" s="380" t="s">
        <v>1774</v>
      </c>
      <c r="B643" s="373" t="s">
        <v>1775</v>
      </c>
      <c r="C643" s="374">
        <v>0.84768388029999997</v>
      </c>
      <c r="D643" s="73">
        <v>3700</v>
      </c>
      <c r="E643" s="375">
        <v>1.65</v>
      </c>
      <c r="F643" s="376">
        <v>4141.2646123000004</v>
      </c>
      <c r="G643" s="338">
        <v>3265.9232295000002</v>
      </c>
      <c r="H643" s="377">
        <v>875.34138285999995</v>
      </c>
      <c r="I643" s="376">
        <v>530.71293708999997</v>
      </c>
      <c r="J643" s="377">
        <v>22.760098773999999</v>
      </c>
      <c r="K643" s="376">
        <v>503.37158657999998</v>
      </c>
      <c r="L643" s="377">
        <v>35.421211473</v>
      </c>
      <c r="M643" s="338">
        <v>176.19534877000001</v>
      </c>
      <c r="N643" s="376">
        <v>161.90203707000001</v>
      </c>
      <c r="O643" s="377">
        <v>35.676566000000001</v>
      </c>
      <c r="P643" s="376">
        <v>86.794295120000001</v>
      </c>
      <c r="Q643" s="377">
        <v>17.271998105000002</v>
      </c>
      <c r="R643" s="376">
        <v>39.274707563</v>
      </c>
      <c r="S643" s="377">
        <v>17.445295617999999</v>
      </c>
      <c r="T643" s="376">
        <v>29.828299188999999</v>
      </c>
      <c r="U643" s="377">
        <v>3.5592616203</v>
      </c>
      <c r="V643" s="376">
        <v>846.25314397</v>
      </c>
      <c r="W643" s="377">
        <v>222.13652295</v>
      </c>
      <c r="X643" s="376">
        <v>46.790491723999999</v>
      </c>
      <c r="Y643" s="377">
        <v>8.7335141346</v>
      </c>
      <c r="Z643" s="376">
        <v>0.6654878649</v>
      </c>
      <c r="AA643" s="377">
        <v>0.36616840540000001</v>
      </c>
      <c r="AB643" s="376">
        <v>219.34151281000001</v>
      </c>
      <c r="AC643" s="377">
        <v>154.65474888</v>
      </c>
      <c r="AD643" s="376">
        <v>0.6194606708</v>
      </c>
      <c r="AE643" s="377">
        <v>7.8705424299999993E-2</v>
      </c>
      <c r="AF643" s="338">
        <v>1.6237072185999999</v>
      </c>
      <c r="AG643" s="378">
        <v>292.04251970000001</v>
      </c>
      <c r="AH643" s="338">
        <v>78.537775851000006</v>
      </c>
      <c r="AI643" s="378">
        <v>118.76218623</v>
      </c>
      <c r="AJ643" s="338">
        <v>481.81070179</v>
      </c>
      <c r="AK643" s="379">
        <v>8.6343217423999992</v>
      </c>
      <c r="AL643" s="472">
        <v>169</v>
      </c>
    </row>
    <row r="644" spans="1:38" x14ac:dyDescent="0.2">
      <c r="A644" s="380" t="s">
        <v>1776</v>
      </c>
      <c r="B644" s="373" t="s">
        <v>1777</v>
      </c>
      <c r="C644" s="374">
        <v>41.456696944000001</v>
      </c>
      <c r="D644" s="73">
        <v>274</v>
      </c>
      <c r="E644" s="375">
        <v>76.78</v>
      </c>
      <c r="F644" s="376">
        <v>202532.04759999999</v>
      </c>
      <c r="G644" s="338">
        <v>156072.84896999999</v>
      </c>
      <c r="H644" s="377">
        <v>46459.198636000001</v>
      </c>
      <c r="I644" s="376">
        <v>15758.838030999999</v>
      </c>
      <c r="J644" s="377">
        <v>827.52752377000002</v>
      </c>
      <c r="K644" s="376">
        <v>9572.3958844000008</v>
      </c>
      <c r="L644" s="377">
        <v>1058.4380991999999</v>
      </c>
      <c r="M644" s="338">
        <v>3477.6944205999998</v>
      </c>
      <c r="N644" s="376">
        <v>3839.3455892000002</v>
      </c>
      <c r="O644" s="377">
        <v>755.34727225999995</v>
      </c>
      <c r="P644" s="376">
        <v>2081.9278404000002</v>
      </c>
      <c r="Q644" s="377">
        <v>471.75175841999999</v>
      </c>
      <c r="R644" s="376">
        <v>1787.625425</v>
      </c>
      <c r="S644" s="377">
        <v>563.02513933</v>
      </c>
      <c r="T644" s="376">
        <v>2488.0859460000001</v>
      </c>
      <c r="U644" s="377">
        <v>210.96020625</v>
      </c>
      <c r="V644" s="376">
        <v>99791.207146999994</v>
      </c>
      <c r="W644" s="377">
        <v>24567.272626999998</v>
      </c>
      <c r="X644" s="376">
        <v>172.62437231999999</v>
      </c>
      <c r="Y644" s="377">
        <v>35.901173276999998</v>
      </c>
      <c r="Z644" s="376">
        <v>0</v>
      </c>
      <c r="AA644" s="377">
        <v>0</v>
      </c>
      <c r="AB644" s="376">
        <v>1883.7435278999999</v>
      </c>
      <c r="AC644" s="377">
        <v>3704.8150621</v>
      </c>
      <c r="AD644" s="376">
        <v>16.963900809999998</v>
      </c>
      <c r="AE644" s="377">
        <v>2.1523749781000001</v>
      </c>
      <c r="AF644" s="338">
        <v>21.721699766</v>
      </c>
      <c r="AG644" s="378">
        <v>18867.210416000002</v>
      </c>
      <c r="AH644" s="338">
        <v>4741.7243527000001</v>
      </c>
      <c r="AI644" s="378">
        <v>5364.7510988000004</v>
      </c>
      <c r="AJ644" s="338">
        <v>313.81756532000003</v>
      </c>
      <c r="AK644" s="379">
        <v>155.17915106000001</v>
      </c>
      <c r="AL644" s="472">
        <v>25</v>
      </c>
    </row>
    <row r="645" spans="1:38" x14ac:dyDescent="0.2">
      <c r="A645" s="380" t="s">
        <v>1778</v>
      </c>
      <c r="B645" s="373" t="s">
        <v>1779</v>
      </c>
      <c r="C645" s="374">
        <v>40.039862526</v>
      </c>
      <c r="D645" s="73">
        <v>309</v>
      </c>
      <c r="E645" s="375">
        <v>81.47</v>
      </c>
      <c r="F645" s="376">
        <v>195610.26181</v>
      </c>
      <c r="G645" s="338">
        <v>151351.26057000001</v>
      </c>
      <c r="H645" s="377">
        <v>44259.001238999997</v>
      </c>
      <c r="I645" s="376">
        <v>14565.699543999999</v>
      </c>
      <c r="J645" s="377">
        <v>771.56153035</v>
      </c>
      <c r="K645" s="376">
        <v>12129.885507000001</v>
      </c>
      <c r="L645" s="377">
        <v>1030.2330681000001</v>
      </c>
      <c r="M645" s="338">
        <v>3882.0193631000002</v>
      </c>
      <c r="N645" s="376">
        <v>2990.7608326999998</v>
      </c>
      <c r="O645" s="377">
        <v>604.54790761000004</v>
      </c>
      <c r="P645" s="376">
        <v>1670.5086778</v>
      </c>
      <c r="Q645" s="377">
        <v>355.24782284000003</v>
      </c>
      <c r="R645" s="376">
        <v>1519.8850834</v>
      </c>
      <c r="S645" s="377">
        <v>494.93672189</v>
      </c>
      <c r="T645" s="376">
        <v>2424.9068846999999</v>
      </c>
      <c r="U645" s="377">
        <v>198.96705277000001</v>
      </c>
      <c r="V645" s="376">
        <v>97301.325547999993</v>
      </c>
      <c r="W645" s="377">
        <v>22866.108532999999</v>
      </c>
      <c r="X645" s="376">
        <v>164.23268204999999</v>
      </c>
      <c r="Y645" s="377">
        <v>34.955707961000002</v>
      </c>
      <c r="Z645" s="376">
        <v>0</v>
      </c>
      <c r="AA645" s="377">
        <v>0</v>
      </c>
      <c r="AB645" s="376">
        <v>2095.2561055000001</v>
      </c>
      <c r="AC645" s="377">
        <v>4110.5604635999998</v>
      </c>
      <c r="AD645" s="376">
        <v>14.111015673000001</v>
      </c>
      <c r="AE645" s="377">
        <v>1.790401712</v>
      </c>
      <c r="AF645" s="338">
        <v>16.217577330000001</v>
      </c>
      <c r="AG645" s="378">
        <v>16991.135762000002</v>
      </c>
      <c r="AH645" s="338">
        <v>3906.9605373999998</v>
      </c>
      <c r="AI645" s="378">
        <v>5195.5042467000003</v>
      </c>
      <c r="AJ645" s="338">
        <v>148.46740815000001</v>
      </c>
      <c r="AK645" s="379">
        <v>124.47582783</v>
      </c>
      <c r="AL645" s="472">
        <v>22</v>
      </c>
    </row>
    <row r="646" spans="1:38" x14ac:dyDescent="0.2">
      <c r="A646" s="380" t="s">
        <v>1780</v>
      </c>
      <c r="B646" s="373" t="s">
        <v>1781</v>
      </c>
      <c r="C646" s="374">
        <v>24.700955821000001</v>
      </c>
      <c r="D646" s="73">
        <v>235</v>
      </c>
      <c r="E646" s="375">
        <v>52.44</v>
      </c>
      <c r="F646" s="376">
        <v>120673.75186999999</v>
      </c>
      <c r="G646" s="338">
        <v>91351.190944999995</v>
      </c>
      <c r="H646" s="377">
        <v>29322.560922000001</v>
      </c>
      <c r="I646" s="376">
        <v>9857.1566868999998</v>
      </c>
      <c r="J646" s="377">
        <v>631.65246750999995</v>
      </c>
      <c r="K646" s="376">
        <v>7378.1618635000004</v>
      </c>
      <c r="L646" s="377">
        <v>901.89931024999998</v>
      </c>
      <c r="M646" s="338">
        <v>2154.7796241000001</v>
      </c>
      <c r="N646" s="376">
        <v>1743.6234750000001</v>
      </c>
      <c r="O646" s="377">
        <v>396.71897724000002</v>
      </c>
      <c r="P646" s="376">
        <v>964.55739340000002</v>
      </c>
      <c r="Q646" s="377">
        <v>220.27138599</v>
      </c>
      <c r="R646" s="376">
        <v>1050.4822400999999</v>
      </c>
      <c r="S646" s="377">
        <v>367.44387632000002</v>
      </c>
      <c r="T646" s="376">
        <v>1130.2437792999999</v>
      </c>
      <c r="U646" s="377">
        <v>106.44073413</v>
      </c>
      <c r="V646" s="376">
        <v>56797.357104000002</v>
      </c>
      <c r="W646" s="377">
        <v>14589.734208</v>
      </c>
      <c r="X646" s="376">
        <v>97.997512528000001</v>
      </c>
      <c r="Y646" s="377">
        <v>22.477252089</v>
      </c>
      <c r="Z646" s="376">
        <v>0.32441106380000001</v>
      </c>
      <c r="AA646" s="377">
        <v>0.21036638299999999</v>
      </c>
      <c r="AB646" s="376">
        <v>1123.4335845000001</v>
      </c>
      <c r="AC646" s="377">
        <v>2901.0541941000001</v>
      </c>
      <c r="AD646" s="376">
        <v>0</v>
      </c>
      <c r="AE646" s="377">
        <v>0</v>
      </c>
      <c r="AF646" s="338">
        <v>12.543935833999999</v>
      </c>
      <c r="AG646" s="378">
        <v>10912.656281</v>
      </c>
      <c r="AH646" s="338">
        <v>3762.6874569000001</v>
      </c>
      <c r="AI646" s="378">
        <v>3098.3427188000001</v>
      </c>
      <c r="AJ646" s="338">
        <v>330.04520149000001</v>
      </c>
      <c r="AK646" s="379">
        <v>121.45582650999999</v>
      </c>
      <c r="AL646" s="472">
        <v>29</v>
      </c>
    </row>
    <row r="647" spans="1:38" x14ac:dyDescent="0.2">
      <c r="A647" s="380" t="s">
        <v>1782</v>
      </c>
      <c r="B647" s="373" t="s">
        <v>2304</v>
      </c>
      <c r="C647" s="374">
        <v>12.674576705</v>
      </c>
      <c r="D647" s="73">
        <v>103</v>
      </c>
      <c r="E647" s="375">
        <v>34.89</v>
      </c>
      <c r="F647" s="376">
        <v>61920.224276000001</v>
      </c>
      <c r="G647" s="338">
        <v>46919.747598000002</v>
      </c>
      <c r="H647" s="377">
        <v>15000.476678000001</v>
      </c>
      <c r="I647" s="376">
        <v>6453.5307921000003</v>
      </c>
      <c r="J647" s="377">
        <v>297.05117926999998</v>
      </c>
      <c r="K647" s="376">
        <v>8419.4943564999994</v>
      </c>
      <c r="L647" s="377">
        <v>760.07234131999996</v>
      </c>
      <c r="M647" s="338">
        <v>2076.5407317999998</v>
      </c>
      <c r="N647" s="376">
        <v>666.95608004999997</v>
      </c>
      <c r="O647" s="377">
        <v>208.02241409000001</v>
      </c>
      <c r="P647" s="376">
        <v>426.20287459000002</v>
      </c>
      <c r="Q647" s="377">
        <v>94.845117126000005</v>
      </c>
      <c r="R647" s="376">
        <v>493.41490983</v>
      </c>
      <c r="S647" s="377">
        <v>188.24959128</v>
      </c>
      <c r="T647" s="376">
        <v>441.02706917</v>
      </c>
      <c r="U647" s="377">
        <v>54.640408835000002</v>
      </c>
      <c r="V647" s="376">
        <v>23507.427245999999</v>
      </c>
      <c r="W647" s="377">
        <v>5793.4986509</v>
      </c>
      <c r="X647" s="376">
        <v>14.591773107</v>
      </c>
      <c r="Y647" s="377">
        <v>3.5396858251999999</v>
      </c>
      <c r="Z647" s="376">
        <v>0</v>
      </c>
      <c r="AA647" s="377">
        <v>0</v>
      </c>
      <c r="AB647" s="376">
        <v>886.18162804999997</v>
      </c>
      <c r="AC647" s="377">
        <v>2270.9282865999999</v>
      </c>
      <c r="AD647" s="376">
        <v>0</v>
      </c>
      <c r="AE647" s="377">
        <v>0</v>
      </c>
      <c r="AF647" s="338">
        <v>3.4781353591999999</v>
      </c>
      <c r="AG647" s="378">
        <v>5636.7079389999999</v>
      </c>
      <c r="AH647" s="338">
        <v>1278.9754613</v>
      </c>
      <c r="AI647" s="378">
        <v>1838.3994540000001</v>
      </c>
      <c r="AJ647" s="338">
        <v>43.464764670000001</v>
      </c>
      <c r="AK647" s="379">
        <v>62.983385300999998</v>
      </c>
      <c r="AL647" s="472">
        <v>28</v>
      </c>
    </row>
    <row r="648" spans="1:38" x14ac:dyDescent="0.2">
      <c r="A648" s="380" t="s">
        <v>1783</v>
      </c>
      <c r="B648" s="373" t="s">
        <v>2305</v>
      </c>
      <c r="C648" s="374">
        <v>4.2561394126999996</v>
      </c>
      <c r="D648" s="73">
        <v>115</v>
      </c>
      <c r="E648" s="375">
        <v>12.04</v>
      </c>
      <c r="F648" s="376">
        <v>20792.892189999999</v>
      </c>
      <c r="G648" s="338">
        <v>15912.625929</v>
      </c>
      <c r="H648" s="377">
        <v>4880.2662610999996</v>
      </c>
      <c r="I648" s="376">
        <v>3475.2706828999999</v>
      </c>
      <c r="J648" s="377">
        <v>82.297587547999996</v>
      </c>
      <c r="K648" s="376">
        <v>4221.9599379000001</v>
      </c>
      <c r="L648" s="377">
        <v>213.63078908</v>
      </c>
      <c r="M648" s="338">
        <v>1362.7440248</v>
      </c>
      <c r="N648" s="376">
        <v>218.31225092</v>
      </c>
      <c r="O648" s="377">
        <v>37.040923642999999</v>
      </c>
      <c r="P648" s="376">
        <v>139.66215367999999</v>
      </c>
      <c r="Q648" s="377">
        <v>19.269434948000001</v>
      </c>
      <c r="R648" s="376">
        <v>121.59335501</v>
      </c>
      <c r="S648" s="377">
        <v>69.636264582999999</v>
      </c>
      <c r="T648" s="376">
        <v>256.61447507000003</v>
      </c>
      <c r="U648" s="377">
        <v>29.660496191</v>
      </c>
      <c r="V648" s="376">
        <v>4237.918181</v>
      </c>
      <c r="W648" s="377">
        <v>907.74755665999999</v>
      </c>
      <c r="X648" s="376">
        <v>44.962286513000002</v>
      </c>
      <c r="Y648" s="377">
        <v>8.9781921391000008</v>
      </c>
      <c r="Z648" s="376">
        <v>3.0240496696000001</v>
      </c>
      <c r="AA648" s="377">
        <v>0.7486887217</v>
      </c>
      <c r="AB648" s="376">
        <v>705.91115850000006</v>
      </c>
      <c r="AC648" s="377">
        <v>1164.5324751999999</v>
      </c>
      <c r="AD648" s="376">
        <v>6.1433431565000003</v>
      </c>
      <c r="AE648" s="377">
        <v>0.72252317389999998</v>
      </c>
      <c r="AF648" s="338">
        <v>1.1127894087000001</v>
      </c>
      <c r="AG648" s="378">
        <v>2300.2813345999998</v>
      </c>
      <c r="AH648" s="338">
        <v>492.07045462999997</v>
      </c>
      <c r="AI648" s="378">
        <v>503.59023755999999</v>
      </c>
      <c r="AJ648" s="338">
        <v>150.51492619000001</v>
      </c>
      <c r="AK648" s="379">
        <v>16.941617174000001</v>
      </c>
      <c r="AL648" s="472">
        <v>54</v>
      </c>
    </row>
    <row r="649" spans="1:38" x14ac:dyDescent="0.2">
      <c r="A649" s="380" t="s">
        <v>1784</v>
      </c>
      <c r="B649" s="373" t="s">
        <v>2306</v>
      </c>
      <c r="C649" s="374">
        <v>11.342321272</v>
      </c>
      <c r="D649" s="73">
        <v>365</v>
      </c>
      <c r="E649" s="375">
        <v>31.31</v>
      </c>
      <c r="F649" s="376">
        <v>55411.639641000002</v>
      </c>
      <c r="G649" s="338">
        <v>41977.454182000001</v>
      </c>
      <c r="H649" s="377">
        <v>13434.185459</v>
      </c>
      <c r="I649" s="376">
        <v>7156.2662968000004</v>
      </c>
      <c r="J649" s="377">
        <v>299.88260068</v>
      </c>
      <c r="K649" s="376">
        <v>10807.83145</v>
      </c>
      <c r="L649" s="377">
        <v>777.60424881999995</v>
      </c>
      <c r="M649" s="338">
        <v>2686.7377071999999</v>
      </c>
      <c r="N649" s="376">
        <v>592.40695143999994</v>
      </c>
      <c r="O649" s="377">
        <v>167.85678229000001</v>
      </c>
      <c r="P649" s="376">
        <v>352.92806877999999</v>
      </c>
      <c r="Q649" s="377">
        <v>78.851860991999999</v>
      </c>
      <c r="R649" s="376">
        <v>470.21359497999998</v>
      </c>
      <c r="S649" s="377">
        <v>203.64552086</v>
      </c>
      <c r="T649" s="376">
        <v>535.86171592999995</v>
      </c>
      <c r="U649" s="377">
        <v>55.382474359</v>
      </c>
      <c r="V649" s="376">
        <v>15259.649152</v>
      </c>
      <c r="W649" s="377">
        <v>3864.6038113999998</v>
      </c>
      <c r="X649" s="376">
        <v>21.88324209</v>
      </c>
      <c r="Y649" s="377">
        <v>3.8260770575</v>
      </c>
      <c r="Z649" s="376">
        <v>0</v>
      </c>
      <c r="AA649" s="377">
        <v>0</v>
      </c>
      <c r="AB649" s="376">
        <v>1385.8119973</v>
      </c>
      <c r="AC649" s="377">
        <v>2427.1776808999998</v>
      </c>
      <c r="AD649" s="376">
        <v>1.8192206740000001</v>
      </c>
      <c r="AE649" s="377">
        <v>0.23082220819999999</v>
      </c>
      <c r="AF649" s="338">
        <v>4.1586037341999997</v>
      </c>
      <c r="AG649" s="378">
        <v>5106.2688690000004</v>
      </c>
      <c r="AH649" s="338">
        <v>1255.9566573</v>
      </c>
      <c r="AI649" s="378">
        <v>1657.3082159000001</v>
      </c>
      <c r="AJ649" s="338">
        <v>161.19879091999999</v>
      </c>
      <c r="AK649" s="379">
        <v>76.277227033000003</v>
      </c>
      <c r="AL649" s="472">
        <v>69</v>
      </c>
    </row>
    <row r="650" spans="1:38" x14ac:dyDescent="0.2">
      <c r="A650" s="380" t="s">
        <v>1785</v>
      </c>
      <c r="B650" s="373" t="s">
        <v>2307</v>
      </c>
      <c r="C650" s="374">
        <v>6.8735428596999997</v>
      </c>
      <c r="D650" s="73">
        <v>276</v>
      </c>
      <c r="E650" s="375">
        <v>19.66</v>
      </c>
      <c r="F650" s="376">
        <v>33579.923445</v>
      </c>
      <c r="G650" s="338">
        <v>25004.509039</v>
      </c>
      <c r="H650" s="377">
        <v>8575.4144058999991</v>
      </c>
      <c r="I650" s="376">
        <v>4711.5268423999996</v>
      </c>
      <c r="J650" s="377">
        <v>206.86824318999999</v>
      </c>
      <c r="K650" s="376">
        <v>6340.0795759000002</v>
      </c>
      <c r="L650" s="377">
        <v>448.21219229000002</v>
      </c>
      <c r="M650" s="338">
        <v>1654.7317608999999</v>
      </c>
      <c r="N650" s="376">
        <v>377.31331648999998</v>
      </c>
      <c r="O650" s="377">
        <v>77.213841656</v>
      </c>
      <c r="P650" s="376">
        <v>187.77822760000001</v>
      </c>
      <c r="Q650" s="377">
        <v>36.497846553999999</v>
      </c>
      <c r="R650" s="376">
        <v>251.77133728000001</v>
      </c>
      <c r="S650" s="377">
        <v>134.11859086000001</v>
      </c>
      <c r="T650" s="376">
        <v>281.37297698999998</v>
      </c>
      <c r="U650" s="377">
        <v>37.192587920000001</v>
      </c>
      <c r="V650" s="376">
        <v>8355.3101179000005</v>
      </c>
      <c r="W650" s="377">
        <v>2266.6999552000002</v>
      </c>
      <c r="X650" s="376">
        <v>19.057201268</v>
      </c>
      <c r="Y650" s="377">
        <v>3.5382721014</v>
      </c>
      <c r="Z650" s="376">
        <v>0.17314094569999999</v>
      </c>
      <c r="AA650" s="377">
        <v>6.8611173900000003E-2</v>
      </c>
      <c r="AB650" s="376">
        <v>1039.1659751</v>
      </c>
      <c r="AC650" s="377">
        <v>1486.9092912999999</v>
      </c>
      <c r="AD650" s="376">
        <v>0</v>
      </c>
      <c r="AE650" s="377">
        <v>0</v>
      </c>
      <c r="AF650" s="338">
        <v>3.55306525</v>
      </c>
      <c r="AG650" s="378">
        <v>3196.9420064999999</v>
      </c>
      <c r="AH650" s="338">
        <v>1101.7585262</v>
      </c>
      <c r="AI650" s="378">
        <v>1077.4222232</v>
      </c>
      <c r="AJ650" s="338">
        <v>249.30310517999999</v>
      </c>
      <c r="AK650" s="379">
        <v>35.344613590999998</v>
      </c>
      <c r="AL650" s="472">
        <v>68</v>
      </c>
    </row>
    <row r="651" spans="1:38" x14ac:dyDescent="0.2">
      <c r="A651" s="380" t="s">
        <v>1786</v>
      </c>
      <c r="B651" s="373" t="s">
        <v>2308</v>
      </c>
      <c r="C651" s="374">
        <v>10.201340666</v>
      </c>
      <c r="D651" s="73">
        <v>517</v>
      </c>
      <c r="E651" s="375">
        <v>28.41</v>
      </c>
      <c r="F651" s="376">
        <v>49837.506739999997</v>
      </c>
      <c r="G651" s="338">
        <v>37807.147155999999</v>
      </c>
      <c r="H651" s="377">
        <v>12030.359585</v>
      </c>
      <c r="I651" s="376">
        <v>7451.4552113999998</v>
      </c>
      <c r="J651" s="377">
        <v>292.38545329999999</v>
      </c>
      <c r="K651" s="376">
        <v>10254.014987</v>
      </c>
      <c r="L651" s="377">
        <v>845.60706533999996</v>
      </c>
      <c r="M651" s="338">
        <v>2631.4619200000002</v>
      </c>
      <c r="N651" s="376">
        <v>551.90059002999999</v>
      </c>
      <c r="O651" s="377">
        <v>115.31691508</v>
      </c>
      <c r="P651" s="376">
        <v>285.11693508000002</v>
      </c>
      <c r="Q651" s="377">
        <v>63.049062405999997</v>
      </c>
      <c r="R651" s="376">
        <v>531.25600487999998</v>
      </c>
      <c r="S651" s="377">
        <v>240.79523103</v>
      </c>
      <c r="T651" s="376">
        <v>430.07419541000002</v>
      </c>
      <c r="U651" s="377">
        <v>47.706572606999998</v>
      </c>
      <c r="V651" s="376">
        <v>11910.751575</v>
      </c>
      <c r="W651" s="377">
        <v>3055.6325741999999</v>
      </c>
      <c r="X651" s="376">
        <v>22.760974310999998</v>
      </c>
      <c r="Y651" s="377">
        <v>4.1806584294000002</v>
      </c>
      <c r="Z651" s="376">
        <v>0.1636943907</v>
      </c>
      <c r="AA651" s="377">
        <v>2.64172147E-2</v>
      </c>
      <c r="AB651" s="376">
        <v>1405.4092764</v>
      </c>
      <c r="AC651" s="377">
        <v>2228.4463615</v>
      </c>
      <c r="AD651" s="376">
        <v>3.0155183037</v>
      </c>
      <c r="AE651" s="377">
        <v>0.16071598649999999</v>
      </c>
      <c r="AF651" s="338">
        <v>4.0727697718</v>
      </c>
      <c r="AG651" s="378">
        <v>4516.5104510000001</v>
      </c>
      <c r="AH651" s="338">
        <v>1161.2281293999999</v>
      </c>
      <c r="AI651" s="378">
        <v>1549.6213685</v>
      </c>
      <c r="AJ651" s="338">
        <v>148.07596475</v>
      </c>
      <c r="AK651" s="379">
        <v>87.310147708000002</v>
      </c>
      <c r="AL651" s="472">
        <v>78</v>
      </c>
    </row>
    <row r="652" spans="1:38" x14ac:dyDescent="0.2">
      <c r="A652" s="380" t="s">
        <v>1787</v>
      </c>
      <c r="B652" s="373" t="s">
        <v>2309</v>
      </c>
      <c r="C652" s="374">
        <v>8.0408124151999996</v>
      </c>
      <c r="D652" s="73">
        <v>482</v>
      </c>
      <c r="E652" s="375">
        <v>23.45</v>
      </c>
      <c r="F652" s="376">
        <v>39282.488062999997</v>
      </c>
      <c r="G652" s="338">
        <v>29538.136631000001</v>
      </c>
      <c r="H652" s="377">
        <v>9744.3514317999998</v>
      </c>
      <c r="I652" s="376">
        <v>6143.2198379000001</v>
      </c>
      <c r="J652" s="377">
        <v>247.41604884</v>
      </c>
      <c r="K652" s="376">
        <v>8809.0127298000007</v>
      </c>
      <c r="L652" s="377">
        <v>669.71134645999996</v>
      </c>
      <c r="M652" s="338">
        <v>2387.1848451000001</v>
      </c>
      <c r="N652" s="376">
        <v>435.09994639000001</v>
      </c>
      <c r="O652" s="377">
        <v>90.968620658000006</v>
      </c>
      <c r="P652" s="376">
        <v>195.66101024</v>
      </c>
      <c r="Q652" s="377">
        <v>41.16401673</v>
      </c>
      <c r="R652" s="376">
        <v>421.51565640000001</v>
      </c>
      <c r="S652" s="377">
        <v>204.56638608</v>
      </c>
      <c r="T652" s="376">
        <v>374.19012253</v>
      </c>
      <c r="U652" s="377">
        <v>43.209948695000001</v>
      </c>
      <c r="V652" s="376">
        <v>7541.4601204000001</v>
      </c>
      <c r="W652" s="377">
        <v>1911.6599182</v>
      </c>
      <c r="X652" s="376">
        <v>17.556430913</v>
      </c>
      <c r="Y652" s="377">
        <v>3.0130232365</v>
      </c>
      <c r="Z652" s="376">
        <v>0</v>
      </c>
      <c r="AA652" s="377">
        <v>0</v>
      </c>
      <c r="AB652" s="376">
        <v>1397.1321769000001</v>
      </c>
      <c r="AC652" s="377">
        <v>1953.5908763</v>
      </c>
      <c r="AD652" s="376">
        <v>2.0902894585</v>
      </c>
      <c r="AE652" s="377">
        <v>0.26697482369999997</v>
      </c>
      <c r="AF652" s="338">
        <v>1.3434278797000001</v>
      </c>
      <c r="AG652" s="378">
        <v>3734.9404927</v>
      </c>
      <c r="AH652" s="338">
        <v>1195.7608339000001</v>
      </c>
      <c r="AI652" s="378">
        <v>1178.8122029000001</v>
      </c>
      <c r="AJ652" s="338">
        <v>217.41257229000001</v>
      </c>
      <c r="AK652" s="379">
        <v>64.528207273999996</v>
      </c>
      <c r="AL652" s="472">
        <v>79</v>
      </c>
    </row>
    <row r="653" spans="1:38" x14ac:dyDescent="0.2">
      <c r="A653" s="380" t="s">
        <v>1788</v>
      </c>
      <c r="B653" s="373" t="s">
        <v>2310</v>
      </c>
      <c r="C653" s="374">
        <v>6.4322244514999998</v>
      </c>
      <c r="D653" s="73">
        <v>1422</v>
      </c>
      <c r="E653" s="375">
        <v>18.75</v>
      </c>
      <c r="F653" s="376">
        <v>31423.911811999998</v>
      </c>
      <c r="G653" s="338">
        <v>23468.240310000001</v>
      </c>
      <c r="H653" s="377">
        <v>7955.6715027</v>
      </c>
      <c r="I653" s="376">
        <v>4919.8058125999996</v>
      </c>
      <c r="J653" s="377">
        <v>194.93575196</v>
      </c>
      <c r="K653" s="376">
        <v>7121.4047618000004</v>
      </c>
      <c r="L653" s="377">
        <v>547.39454172000001</v>
      </c>
      <c r="M653" s="338">
        <v>1870.9681224000001</v>
      </c>
      <c r="N653" s="376">
        <v>365.03084426999999</v>
      </c>
      <c r="O653" s="377">
        <v>87.841087473000002</v>
      </c>
      <c r="P653" s="376">
        <v>120.74168503</v>
      </c>
      <c r="Q653" s="377">
        <v>26.749418977000001</v>
      </c>
      <c r="R653" s="376">
        <v>283.20862820999997</v>
      </c>
      <c r="S653" s="377">
        <v>144.67083568999999</v>
      </c>
      <c r="T653" s="376">
        <v>256.59458969000002</v>
      </c>
      <c r="U653" s="377">
        <v>32.107175167999998</v>
      </c>
      <c r="V653" s="376">
        <v>6178.9198195999998</v>
      </c>
      <c r="W653" s="377">
        <v>1621.0636841999999</v>
      </c>
      <c r="X653" s="376">
        <v>11.83259846</v>
      </c>
      <c r="Y653" s="377">
        <v>2.157640571</v>
      </c>
      <c r="Z653" s="376">
        <v>0.3305581575</v>
      </c>
      <c r="AA653" s="377">
        <v>0.14882728549999999</v>
      </c>
      <c r="AB653" s="376">
        <v>988.73987987999999</v>
      </c>
      <c r="AC653" s="377">
        <v>1638.3168547</v>
      </c>
      <c r="AD653" s="376">
        <v>0.71291642970000002</v>
      </c>
      <c r="AE653" s="377">
        <v>6.1691958499999998E-2</v>
      </c>
      <c r="AF653" s="338">
        <v>1.6300053002999999</v>
      </c>
      <c r="AG653" s="378">
        <v>2996.3869092999998</v>
      </c>
      <c r="AH653" s="338">
        <v>795.77956790999997</v>
      </c>
      <c r="AI653" s="378">
        <v>1034.8925068000001</v>
      </c>
      <c r="AJ653" s="338">
        <v>117.15278121999999</v>
      </c>
      <c r="AK653" s="379">
        <v>64.332315631</v>
      </c>
      <c r="AL653" s="472">
        <v>96</v>
      </c>
    </row>
    <row r="654" spans="1:38" x14ac:dyDescent="0.2">
      <c r="A654" s="380" t="s">
        <v>1789</v>
      </c>
      <c r="B654" s="373" t="s">
        <v>2311</v>
      </c>
      <c r="C654" s="374">
        <v>4.8303835500999996</v>
      </c>
      <c r="D654" s="73">
        <v>1518</v>
      </c>
      <c r="E654" s="375">
        <v>14.15</v>
      </c>
      <c r="F654" s="376">
        <v>23598.297578999998</v>
      </c>
      <c r="G654" s="338">
        <v>17504.735333000001</v>
      </c>
      <c r="H654" s="377">
        <v>6093.5622450999999</v>
      </c>
      <c r="I654" s="376">
        <v>3976.9851257</v>
      </c>
      <c r="J654" s="377">
        <v>193.38002215</v>
      </c>
      <c r="K654" s="376">
        <v>6027.2953226</v>
      </c>
      <c r="L654" s="377">
        <v>447.69426807999997</v>
      </c>
      <c r="M654" s="338">
        <v>1525.8918506</v>
      </c>
      <c r="N654" s="376">
        <v>230.52246468000001</v>
      </c>
      <c r="O654" s="377">
        <v>44.972915624999999</v>
      </c>
      <c r="P654" s="376">
        <v>50.675877462999999</v>
      </c>
      <c r="Q654" s="377">
        <v>8.8987542773000001</v>
      </c>
      <c r="R654" s="376">
        <v>170.36560989</v>
      </c>
      <c r="S654" s="377">
        <v>100.64497626000001</v>
      </c>
      <c r="T654" s="376">
        <v>171.92161146999999</v>
      </c>
      <c r="U654" s="377">
        <v>24.565392842000001</v>
      </c>
      <c r="V654" s="376">
        <v>3559.1123585999999</v>
      </c>
      <c r="W654" s="377">
        <v>986.77822133999996</v>
      </c>
      <c r="X654" s="376">
        <v>9.9607324202999994</v>
      </c>
      <c r="Y654" s="377">
        <v>3.6081734340999998</v>
      </c>
      <c r="Z654" s="376">
        <v>0.15961857709999999</v>
      </c>
      <c r="AA654" s="377">
        <v>7.7648155499999996E-2</v>
      </c>
      <c r="AB654" s="376">
        <v>779.07697710000002</v>
      </c>
      <c r="AC654" s="377">
        <v>1346.6898034999999</v>
      </c>
      <c r="AD654" s="376">
        <v>0.64408702309999999</v>
      </c>
      <c r="AE654" s="377">
        <v>7.1284741099999993E-2</v>
      </c>
      <c r="AF654" s="338">
        <v>0.57160274369999997</v>
      </c>
      <c r="AG654" s="378">
        <v>2317.8911266</v>
      </c>
      <c r="AH654" s="338">
        <v>626.81321106999997</v>
      </c>
      <c r="AI654" s="378">
        <v>705.63877592999995</v>
      </c>
      <c r="AJ654" s="338">
        <v>212.65077317999999</v>
      </c>
      <c r="AK654" s="379">
        <v>74.738992398999997</v>
      </c>
      <c r="AL654" s="472">
        <v>113</v>
      </c>
    </row>
    <row r="655" spans="1:38" x14ac:dyDescent="0.2">
      <c r="A655" s="380" t="s">
        <v>1790</v>
      </c>
      <c r="B655" s="373" t="s">
        <v>2312</v>
      </c>
      <c r="C655" s="374">
        <v>5.9706919487999999</v>
      </c>
      <c r="D655" s="73">
        <v>1668</v>
      </c>
      <c r="E655" s="375">
        <v>16.45</v>
      </c>
      <c r="F655" s="376">
        <v>29169.146486000001</v>
      </c>
      <c r="G655" s="338">
        <v>21941.838935</v>
      </c>
      <c r="H655" s="377">
        <v>7227.3075510999997</v>
      </c>
      <c r="I655" s="376">
        <v>4826.7871431000003</v>
      </c>
      <c r="J655" s="377">
        <v>189.29136965999999</v>
      </c>
      <c r="K655" s="376">
        <v>6679.5785410999997</v>
      </c>
      <c r="L655" s="377">
        <v>479.85217075999998</v>
      </c>
      <c r="M655" s="338">
        <v>1838.9708803999999</v>
      </c>
      <c r="N655" s="376">
        <v>387.84876000000003</v>
      </c>
      <c r="O655" s="377">
        <v>77.081151255999998</v>
      </c>
      <c r="P655" s="376">
        <v>135.51027637000001</v>
      </c>
      <c r="Q655" s="377">
        <v>28.001426927000001</v>
      </c>
      <c r="R655" s="376">
        <v>334.47905066999999</v>
      </c>
      <c r="S655" s="377">
        <v>155.58424435000001</v>
      </c>
      <c r="T655" s="376">
        <v>240.04846193</v>
      </c>
      <c r="U655" s="377">
        <v>29.897461889999999</v>
      </c>
      <c r="V655" s="376">
        <v>5414.4083171000002</v>
      </c>
      <c r="W655" s="377">
        <v>1446.0449887</v>
      </c>
      <c r="X655" s="376">
        <v>29.378629224000001</v>
      </c>
      <c r="Y655" s="377">
        <v>6.8328297577999999</v>
      </c>
      <c r="Z655" s="376">
        <v>2.6546402899999998E-2</v>
      </c>
      <c r="AA655" s="377">
        <v>1.67270983E-2</v>
      </c>
      <c r="AB655" s="376">
        <v>860.18363715999999</v>
      </c>
      <c r="AC655" s="377">
        <v>1465.7314815</v>
      </c>
      <c r="AD655" s="376">
        <v>1.2897498124</v>
      </c>
      <c r="AE655" s="377">
        <v>5.2617428700000003E-2</v>
      </c>
      <c r="AF655" s="338">
        <v>1.6244506691</v>
      </c>
      <c r="AG655" s="378">
        <v>2749.5713844000002</v>
      </c>
      <c r="AH655" s="338">
        <v>654.55090781000001</v>
      </c>
      <c r="AI655" s="378">
        <v>947.69705986999998</v>
      </c>
      <c r="AJ655" s="338">
        <v>125.09081165000001</v>
      </c>
      <c r="AK655" s="379">
        <v>63.715408789999998</v>
      </c>
      <c r="AL655" s="472">
        <v>105</v>
      </c>
    </row>
    <row r="656" spans="1:38" x14ac:dyDescent="0.2">
      <c r="A656" s="380" t="s">
        <v>1791</v>
      </c>
      <c r="B656" s="373" t="s">
        <v>2313</v>
      </c>
      <c r="C656" s="374">
        <v>3.7508356061999999</v>
      </c>
      <c r="D656" s="73">
        <v>3246</v>
      </c>
      <c r="E656" s="375">
        <v>10.64</v>
      </c>
      <c r="F656" s="376">
        <v>18324.287064</v>
      </c>
      <c r="G656" s="338">
        <v>13630.628637</v>
      </c>
      <c r="H656" s="377">
        <v>4693.6584276000003</v>
      </c>
      <c r="I656" s="376">
        <v>3145.5165019999999</v>
      </c>
      <c r="J656" s="377">
        <v>142.13955282000001</v>
      </c>
      <c r="K656" s="376">
        <v>4614.1203329</v>
      </c>
      <c r="L656" s="377">
        <v>347.90626516999998</v>
      </c>
      <c r="M656" s="338">
        <v>1205.6879911999999</v>
      </c>
      <c r="N656" s="376">
        <v>220.02822692999999</v>
      </c>
      <c r="O656" s="377">
        <v>44.665460639999999</v>
      </c>
      <c r="P656" s="376">
        <v>46.539959506999999</v>
      </c>
      <c r="Q656" s="377">
        <v>9.8589419863999996</v>
      </c>
      <c r="R656" s="376">
        <v>139.03006248</v>
      </c>
      <c r="S656" s="377">
        <v>83.480330046999995</v>
      </c>
      <c r="T656" s="376">
        <v>123.99636947</v>
      </c>
      <c r="U656" s="377">
        <v>16.144385379999999</v>
      </c>
      <c r="V656" s="376">
        <v>2891.3723540000001</v>
      </c>
      <c r="W656" s="377">
        <v>779.70508950999999</v>
      </c>
      <c r="X656" s="376">
        <v>9.7674981669999994</v>
      </c>
      <c r="Y656" s="377">
        <v>2.3666929583999998</v>
      </c>
      <c r="Z656" s="376">
        <v>4.4742667899999998E-2</v>
      </c>
      <c r="AA656" s="377">
        <v>1.8660258799999999E-2</v>
      </c>
      <c r="AB656" s="376">
        <v>606.58174571999996</v>
      </c>
      <c r="AC656" s="377">
        <v>1036.9793895</v>
      </c>
      <c r="AD656" s="376">
        <v>0.36422603479999999</v>
      </c>
      <c r="AE656" s="377">
        <v>2.82604134E-2</v>
      </c>
      <c r="AF656" s="338">
        <v>0.56431268980000004</v>
      </c>
      <c r="AG656" s="378">
        <v>1724.6977486000001</v>
      </c>
      <c r="AH656" s="338">
        <v>449.67679872999997</v>
      </c>
      <c r="AI656" s="378">
        <v>581.03671625000004</v>
      </c>
      <c r="AJ656" s="338">
        <v>61.592183910000003</v>
      </c>
      <c r="AK656" s="379">
        <v>40.376264425000002</v>
      </c>
      <c r="AL656" s="472">
        <v>119</v>
      </c>
    </row>
    <row r="657" spans="1:38" x14ac:dyDescent="0.2">
      <c r="A657" s="380" t="s">
        <v>1792</v>
      </c>
      <c r="B657" s="373" t="s">
        <v>2314</v>
      </c>
      <c r="C657" s="374">
        <v>2.6084028414999998</v>
      </c>
      <c r="D657" s="73">
        <v>2004</v>
      </c>
      <c r="E657" s="375">
        <v>7.07</v>
      </c>
      <c r="F657" s="376">
        <v>12743.059804</v>
      </c>
      <c r="G657" s="338">
        <v>9367.8400617999996</v>
      </c>
      <c r="H657" s="377">
        <v>3375.2197427000001</v>
      </c>
      <c r="I657" s="376">
        <v>2338.1496403000001</v>
      </c>
      <c r="J657" s="377">
        <v>132.49499617000001</v>
      </c>
      <c r="K657" s="376">
        <v>3438.4444969000001</v>
      </c>
      <c r="L657" s="377">
        <v>253.45579623</v>
      </c>
      <c r="M657" s="338">
        <v>960.28231506999998</v>
      </c>
      <c r="N657" s="376">
        <v>159.66775196</v>
      </c>
      <c r="O657" s="377">
        <v>29.351619012</v>
      </c>
      <c r="P657" s="376">
        <v>34.413132570000002</v>
      </c>
      <c r="Q657" s="377">
        <v>6.1973199595999997</v>
      </c>
      <c r="R657" s="376">
        <v>86.77067504</v>
      </c>
      <c r="S657" s="377">
        <v>60.113856949999999</v>
      </c>
      <c r="T657" s="376">
        <v>86.413161345000006</v>
      </c>
      <c r="U657" s="377">
        <v>15.632957832000001</v>
      </c>
      <c r="V657" s="376">
        <v>1440.9731509000001</v>
      </c>
      <c r="W657" s="377">
        <v>357.44037384000001</v>
      </c>
      <c r="X657" s="376">
        <v>11.942160309</v>
      </c>
      <c r="Y657" s="377">
        <v>2.5089560719000001</v>
      </c>
      <c r="Z657" s="376">
        <v>0.17115545060000001</v>
      </c>
      <c r="AA657" s="377">
        <v>6.3248429600000003E-2</v>
      </c>
      <c r="AB657" s="376">
        <v>462.68083939000002</v>
      </c>
      <c r="AC657" s="377">
        <v>838.17488417000004</v>
      </c>
      <c r="AD657" s="376">
        <v>0.67258483329999996</v>
      </c>
      <c r="AE657" s="377">
        <v>8.0324389699999998E-2</v>
      </c>
      <c r="AF657" s="338">
        <v>0.20165700049999999</v>
      </c>
      <c r="AG657" s="378">
        <v>1187.0190367</v>
      </c>
      <c r="AH657" s="338">
        <v>358.87019481999999</v>
      </c>
      <c r="AI657" s="378">
        <v>394.16886532000001</v>
      </c>
      <c r="AJ657" s="338">
        <v>56.075855361999999</v>
      </c>
      <c r="AK657" s="379">
        <v>30.628798142000001</v>
      </c>
      <c r="AL657" s="472">
        <v>137</v>
      </c>
    </row>
    <row r="658" spans="1:38" x14ac:dyDescent="0.2">
      <c r="A658" s="380" t="s">
        <v>1793</v>
      </c>
      <c r="B658" s="373" t="s">
        <v>2315</v>
      </c>
      <c r="C658" s="374">
        <v>1.3213402307</v>
      </c>
      <c r="D658" s="73">
        <v>2624</v>
      </c>
      <c r="E658" s="375">
        <v>3.55</v>
      </c>
      <c r="F658" s="376">
        <v>6455.2596377999998</v>
      </c>
      <c r="G658" s="338">
        <v>4722.0650776000002</v>
      </c>
      <c r="H658" s="377">
        <v>1733.1945602999999</v>
      </c>
      <c r="I658" s="376">
        <v>1269.2459854000001</v>
      </c>
      <c r="J658" s="377">
        <v>67.179986872000001</v>
      </c>
      <c r="K658" s="376">
        <v>1715.2387596999999</v>
      </c>
      <c r="L658" s="377">
        <v>131.69976030000001</v>
      </c>
      <c r="M658" s="338">
        <v>553.30392746999996</v>
      </c>
      <c r="N658" s="376">
        <v>112.76418059</v>
      </c>
      <c r="O658" s="377">
        <v>18.749755873000002</v>
      </c>
      <c r="P658" s="376">
        <v>18.603495804000001</v>
      </c>
      <c r="Q658" s="377">
        <v>3.2984391622999998</v>
      </c>
      <c r="R658" s="376">
        <v>43.601110276</v>
      </c>
      <c r="S658" s="377">
        <v>29.841049747</v>
      </c>
      <c r="T658" s="376">
        <v>38.806244548999999</v>
      </c>
      <c r="U658" s="377">
        <v>7.7628525103000001</v>
      </c>
      <c r="V658" s="376">
        <v>585.62088157999995</v>
      </c>
      <c r="W658" s="377">
        <v>154.04922250999999</v>
      </c>
      <c r="X658" s="376">
        <v>21.573119139999999</v>
      </c>
      <c r="Y658" s="377">
        <v>5.0935867428000003</v>
      </c>
      <c r="Z658" s="376">
        <v>0.91764142839999996</v>
      </c>
      <c r="AA658" s="377">
        <v>0.224667755</v>
      </c>
      <c r="AB658" s="376">
        <v>234.96207329999999</v>
      </c>
      <c r="AC658" s="377">
        <v>424.93383188000001</v>
      </c>
      <c r="AD658" s="376">
        <v>0.27935951679999999</v>
      </c>
      <c r="AE658" s="377">
        <v>2.9020386400000001E-2</v>
      </c>
      <c r="AF658" s="338">
        <v>0.2859900038</v>
      </c>
      <c r="AG658" s="378">
        <v>613.69511576000002</v>
      </c>
      <c r="AH658" s="338">
        <v>163.56794908000001</v>
      </c>
      <c r="AI658" s="378">
        <v>208.70620958000001</v>
      </c>
      <c r="AJ658" s="338">
        <v>18.66151322</v>
      </c>
      <c r="AK658" s="379">
        <v>12.563907768</v>
      </c>
      <c r="AL658" s="472">
        <v>137</v>
      </c>
    </row>
    <row r="659" spans="1:38" x14ac:dyDescent="0.2">
      <c r="A659" s="380" t="s">
        <v>1794</v>
      </c>
      <c r="B659" s="373" t="s">
        <v>2316</v>
      </c>
      <c r="C659" s="374">
        <v>5.4541406817000002</v>
      </c>
      <c r="D659" s="73">
        <v>1079</v>
      </c>
      <c r="E659" s="375">
        <v>13.91</v>
      </c>
      <c r="F659" s="376">
        <v>26645.593151000001</v>
      </c>
      <c r="G659" s="338">
        <v>20279.042440000001</v>
      </c>
      <c r="H659" s="377">
        <v>6366.5507115999999</v>
      </c>
      <c r="I659" s="376">
        <v>4249.3021354000002</v>
      </c>
      <c r="J659" s="377">
        <v>154.30869422999999</v>
      </c>
      <c r="K659" s="376">
        <v>6109.9354531999998</v>
      </c>
      <c r="L659" s="377">
        <v>421.51259326000002</v>
      </c>
      <c r="M659" s="338">
        <v>1588.7476399</v>
      </c>
      <c r="N659" s="376">
        <v>416.29434966999997</v>
      </c>
      <c r="O659" s="377">
        <v>75.989112078000005</v>
      </c>
      <c r="P659" s="376">
        <v>166.79224499</v>
      </c>
      <c r="Q659" s="377">
        <v>34.494472121000001</v>
      </c>
      <c r="R659" s="376">
        <v>463.14837030000001</v>
      </c>
      <c r="S659" s="377">
        <v>176.68390142000001</v>
      </c>
      <c r="T659" s="376">
        <v>279.49759161999998</v>
      </c>
      <c r="U659" s="377">
        <v>31.992175928999998</v>
      </c>
      <c r="V659" s="376">
        <v>5136.5493630000001</v>
      </c>
      <c r="W659" s="377">
        <v>1374.9771575</v>
      </c>
      <c r="X659" s="376">
        <v>47.399871013000002</v>
      </c>
      <c r="Y659" s="377">
        <v>8.0734740444999993</v>
      </c>
      <c r="Z659" s="376">
        <v>3.53273401E-2</v>
      </c>
      <c r="AA659" s="377">
        <v>2.29083411E-2</v>
      </c>
      <c r="AB659" s="376">
        <v>799.65646759000003</v>
      </c>
      <c r="AC659" s="377">
        <v>1235.5597531999999</v>
      </c>
      <c r="AD659" s="376">
        <v>2.7013888035</v>
      </c>
      <c r="AE659" s="377">
        <v>0.23918985079999999</v>
      </c>
      <c r="AF659" s="338">
        <v>3.09146381</v>
      </c>
      <c r="AG659" s="378">
        <v>2298.7461824000002</v>
      </c>
      <c r="AH659" s="338">
        <v>567.55316598000002</v>
      </c>
      <c r="AI659" s="378">
        <v>829.12372516999994</v>
      </c>
      <c r="AJ659" s="338">
        <v>119.58637938</v>
      </c>
      <c r="AK659" s="379">
        <v>53.57859981</v>
      </c>
      <c r="AL659" s="472">
        <v>102</v>
      </c>
    </row>
    <row r="660" spans="1:38" x14ac:dyDescent="0.2">
      <c r="A660" s="380" t="s">
        <v>1795</v>
      </c>
      <c r="B660" s="373" t="s">
        <v>2317</v>
      </c>
      <c r="C660" s="374">
        <v>3.3172772844999998</v>
      </c>
      <c r="D660" s="73">
        <v>779</v>
      </c>
      <c r="E660" s="375">
        <v>8.68</v>
      </c>
      <c r="F660" s="376">
        <v>16206.186465000001</v>
      </c>
      <c r="G660" s="338">
        <v>12285.712218999999</v>
      </c>
      <c r="H660" s="377">
        <v>3920.4742461999999</v>
      </c>
      <c r="I660" s="376">
        <v>2762.3807987</v>
      </c>
      <c r="J660" s="377">
        <v>128.01335004000001</v>
      </c>
      <c r="K660" s="376">
        <v>4058.9721694999998</v>
      </c>
      <c r="L660" s="377">
        <v>294.89409298999999</v>
      </c>
      <c r="M660" s="338">
        <v>1057.1340279999999</v>
      </c>
      <c r="N660" s="376">
        <v>275.55452408000002</v>
      </c>
      <c r="O660" s="377">
        <v>61.872179897000002</v>
      </c>
      <c r="P660" s="376">
        <v>69.705393830999995</v>
      </c>
      <c r="Q660" s="377">
        <v>15.670293566</v>
      </c>
      <c r="R660" s="376">
        <v>142.85734332999999</v>
      </c>
      <c r="S660" s="377">
        <v>75.463953055999994</v>
      </c>
      <c r="T660" s="376">
        <v>134.80680050000001</v>
      </c>
      <c r="U660" s="377">
        <v>20.294510051</v>
      </c>
      <c r="V660" s="376">
        <v>2621.1297509000001</v>
      </c>
      <c r="W660" s="377">
        <v>656.39362834999997</v>
      </c>
      <c r="X660" s="376">
        <v>15.413361639</v>
      </c>
      <c r="Y660" s="377">
        <v>3.2179976945000002</v>
      </c>
      <c r="Z660" s="376">
        <v>0</v>
      </c>
      <c r="AA660" s="377">
        <v>0</v>
      </c>
      <c r="AB660" s="376">
        <v>522.27031681999995</v>
      </c>
      <c r="AC660" s="377">
        <v>847.49048578999998</v>
      </c>
      <c r="AD660" s="376">
        <v>2.0308284506000001</v>
      </c>
      <c r="AE660" s="377">
        <v>0.1125848074</v>
      </c>
      <c r="AF660" s="338">
        <v>2.0172142259000001</v>
      </c>
      <c r="AG660" s="378">
        <v>1550.5253137</v>
      </c>
      <c r="AH660" s="338">
        <v>363.94248757000003</v>
      </c>
      <c r="AI660" s="378">
        <v>451.45537356</v>
      </c>
      <c r="AJ660" s="338">
        <v>38.372673517000003</v>
      </c>
      <c r="AK660" s="379">
        <v>34.195010212</v>
      </c>
      <c r="AL660" s="472">
        <v>100</v>
      </c>
    </row>
    <row r="661" spans="1:38" x14ac:dyDescent="0.2">
      <c r="A661" s="380" t="s">
        <v>1796</v>
      </c>
      <c r="B661" s="373" t="s">
        <v>2318</v>
      </c>
      <c r="C661" s="374">
        <v>2.9261654605</v>
      </c>
      <c r="D661" s="73">
        <v>1179</v>
      </c>
      <c r="E661" s="375">
        <v>7.59</v>
      </c>
      <c r="F661" s="376">
        <v>14295.453473</v>
      </c>
      <c r="G661" s="338">
        <v>10704.997429999999</v>
      </c>
      <c r="H661" s="377">
        <v>3590.4560436000002</v>
      </c>
      <c r="I661" s="376">
        <v>2409.2054440000002</v>
      </c>
      <c r="J661" s="377">
        <v>102.66754950000001</v>
      </c>
      <c r="K661" s="376">
        <v>3650.1155254999999</v>
      </c>
      <c r="L661" s="377">
        <v>280.35168326000002</v>
      </c>
      <c r="M661" s="338">
        <v>937.75777914000003</v>
      </c>
      <c r="N661" s="376">
        <v>254.01251726999999</v>
      </c>
      <c r="O661" s="377">
        <v>53.727385145</v>
      </c>
      <c r="P661" s="376">
        <v>52.536762001</v>
      </c>
      <c r="Q661" s="377">
        <v>12.365740863999999</v>
      </c>
      <c r="R661" s="376">
        <v>109.80370861</v>
      </c>
      <c r="S661" s="377">
        <v>68.611322224999995</v>
      </c>
      <c r="T661" s="376">
        <v>85.559805440000005</v>
      </c>
      <c r="U661" s="377">
        <v>11.525171438999999</v>
      </c>
      <c r="V661" s="376">
        <v>2295.2558613000001</v>
      </c>
      <c r="W661" s="377">
        <v>567.45111829999996</v>
      </c>
      <c r="X661" s="376">
        <v>6.9387247395999996</v>
      </c>
      <c r="Y661" s="377">
        <v>1.844735045</v>
      </c>
      <c r="Z661" s="376">
        <v>0.12158023749999999</v>
      </c>
      <c r="AA661" s="377">
        <v>6.15147583E-2</v>
      </c>
      <c r="AB661" s="376">
        <v>429.56525570000002</v>
      </c>
      <c r="AC661" s="377">
        <v>780.39219967999998</v>
      </c>
      <c r="AD661" s="376">
        <v>0.63524459710000003</v>
      </c>
      <c r="AE661" s="377">
        <v>6.9491279899999994E-2</v>
      </c>
      <c r="AF661" s="338">
        <v>0.39736809499999998</v>
      </c>
      <c r="AG661" s="378">
        <v>1310.9992722</v>
      </c>
      <c r="AH661" s="338">
        <v>337.39153891000001</v>
      </c>
      <c r="AI661" s="378">
        <v>448.45336621000001</v>
      </c>
      <c r="AJ661" s="338">
        <v>58.731917363999997</v>
      </c>
      <c r="AK661" s="379">
        <v>28.903890686</v>
      </c>
      <c r="AL661" s="472">
        <v>105</v>
      </c>
    </row>
    <row r="662" spans="1:38" x14ac:dyDescent="0.2">
      <c r="A662" s="380" t="s">
        <v>1797</v>
      </c>
      <c r="B662" s="373" t="s">
        <v>2319</v>
      </c>
      <c r="C662" s="374">
        <v>1.8692343713999999</v>
      </c>
      <c r="D662" s="73">
        <v>2955</v>
      </c>
      <c r="E662" s="375">
        <v>4.8899999999999997</v>
      </c>
      <c r="F662" s="376">
        <v>9131.9350694999994</v>
      </c>
      <c r="G662" s="338">
        <v>6751.3116756999998</v>
      </c>
      <c r="H662" s="377">
        <v>2380.6233938</v>
      </c>
      <c r="I662" s="376">
        <v>1713.6747705</v>
      </c>
      <c r="J662" s="377">
        <v>84.365871771000002</v>
      </c>
      <c r="K662" s="376">
        <v>2606.9619499999999</v>
      </c>
      <c r="L662" s="377">
        <v>199.75664796999999</v>
      </c>
      <c r="M662" s="338">
        <v>690.94424122999999</v>
      </c>
      <c r="N662" s="376">
        <v>125.01421042</v>
      </c>
      <c r="O662" s="377">
        <v>24.537603646000001</v>
      </c>
      <c r="P662" s="376">
        <v>20.028559956999999</v>
      </c>
      <c r="Q662" s="377">
        <v>4.4399869137000003</v>
      </c>
      <c r="R662" s="376">
        <v>62.354152137</v>
      </c>
      <c r="S662" s="377">
        <v>44.916139289</v>
      </c>
      <c r="T662" s="376">
        <v>58.959767079000002</v>
      </c>
      <c r="U662" s="377">
        <v>8.2251997817000007</v>
      </c>
      <c r="V662" s="376">
        <v>962.98330231</v>
      </c>
      <c r="W662" s="377">
        <v>238.72846515000001</v>
      </c>
      <c r="X662" s="376">
        <v>11.105093896</v>
      </c>
      <c r="Y662" s="377">
        <v>2.26055158</v>
      </c>
      <c r="Z662" s="376">
        <v>2.57991201E-2</v>
      </c>
      <c r="AA662" s="377">
        <v>1.6729678500000001E-2</v>
      </c>
      <c r="AB662" s="376">
        <v>288.64333256999998</v>
      </c>
      <c r="AC662" s="377">
        <v>603.75277822999999</v>
      </c>
      <c r="AD662" s="376">
        <v>9.61690355E-2</v>
      </c>
      <c r="AE662" s="377">
        <v>0</v>
      </c>
      <c r="AF662" s="338">
        <v>0.25548004130000002</v>
      </c>
      <c r="AG662" s="378">
        <v>819.51181331999999</v>
      </c>
      <c r="AH662" s="338">
        <v>222.87232748</v>
      </c>
      <c r="AI662" s="378">
        <v>280.36607186999998</v>
      </c>
      <c r="AJ662" s="338">
        <v>36.123382561</v>
      </c>
      <c r="AK662" s="379">
        <v>21.014671960000001</v>
      </c>
      <c r="AL662" s="472">
        <v>136</v>
      </c>
    </row>
    <row r="663" spans="1:38" x14ac:dyDescent="0.2">
      <c r="A663" s="380" t="s">
        <v>1798</v>
      </c>
      <c r="B663" s="373" t="s">
        <v>2320</v>
      </c>
      <c r="C663" s="374">
        <v>3.2118003585000001</v>
      </c>
      <c r="D663" s="73">
        <v>4256</v>
      </c>
      <c r="E663" s="375">
        <v>7.28</v>
      </c>
      <c r="F663" s="376">
        <v>15690.890762000001</v>
      </c>
      <c r="G663" s="338">
        <v>11951.16979</v>
      </c>
      <c r="H663" s="377">
        <v>3739.7209719000002</v>
      </c>
      <c r="I663" s="376">
        <v>2261.3890965000001</v>
      </c>
      <c r="J663" s="377">
        <v>103.49844081000001</v>
      </c>
      <c r="K663" s="376">
        <v>2892.7891785000002</v>
      </c>
      <c r="L663" s="377">
        <v>200.24336928</v>
      </c>
      <c r="M663" s="338">
        <v>897.62318670000002</v>
      </c>
      <c r="N663" s="376">
        <v>390.65949406999999</v>
      </c>
      <c r="O663" s="377">
        <v>77.846477613000005</v>
      </c>
      <c r="P663" s="376">
        <v>189.58311085</v>
      </c>
      <c r="Q663" s="377">
        <v>40.720778451999998</v>
      </c>
      <c r="R663" s="376">
        <v>247.43430828000001</v>
      </c>
      <c r="S663" s="377">
        <v>87.528564884000005</v>
      </c>
      <c r="T663" s="376">
        <v>126.97419642</v>
      </c>
      <c r="U663" s="377">
        <v>14.090527748</v>
      </c>
      <c r="V663" s="376">
        <v>3828.8644841</v>
      </c>
      <c r="W663" s="377">
        <v>948.65240004999998</v>
      </c>
      <c r="X663" s="376">
        <v>62.574545477999997</v>
      </c>
      <c r="Y663" s="377">
        <v>11.092434159</v>
      </c>
      <c r="Z663" s="376">
        <v>0.95334277940000001</v>
      </c>
      <c r="AA663" s="377">
        <v>0.34101095139999998</v>
      </c>
      <c r="AB663" s="376">
        <v>399.48460475000002</v>
      </c>
      <c r="AC663" s="377">
        <v>658.22776838000004</v>
      </c>
      <c r="AD663" s="376">
        <v>2.5818550989000002</v>
      </c>
      <c r="AE663" s="377">
        <v>0.47331321170000001</v>
      </c>
      <c r="AF663" s="338">
        <v>1.4361875602</v>
      </c>
      <c r="AG663" s="378">
        <v>1355.6850548</v>
      </c>
      <c r="AH663" s="338">
        <v>342.24401562999998</v>
      </c>
      <c r="AI663" s="378">
        <v>464.50645008999999</v>
      </c>
      <c r="AJ663" s="338">
        <v>61.132881562000001</v>
      </c>
      <c r="AK663" s="379">
        <v>22.259683076999998</v>
      </c>
      <c r="AL663" s="472">
        <v>112</v>
      </c>
    </row>
    <row r="664" spans="1:38" x14ac:dyDescent="0.2">
      <c r="A664" s="380" t="s">
        <v>1799</v>
      </c>
      <c r="B664" s="373" t="s">
        <v>2321</v>
      </c>
      <c r="C664" s="374">
        <v>1.601243741</v>
      </c>
      <c r="D664" s="73">
        <v>8160</v>
      </c>
      <c r="E664" s="375">
        <v>3.65</v>
      </c>
      <c r="F664" s="376">
        <v>7822.6968734000002</v>
      </c>
      <c r="G664" s="338">
        <v>5837.1080158000004</v>
      </c>
      <c r="H664" s="377">
        <v>1985.5888576</v>
      </c>
      <c r="I664" s="376">
        <v>1300.2480865</v>
      </c>
      <c r="J664" s="377">
        <v>59.256058965000001</v>
      </c>
      <c r="K664" s="376">
        <v>1837.1946553</v>
      </c>
      <c r="L664" s="377">
        <v>132.59873132000001</v>
      </c>
      <c r="M664" s="338">
        <v>557.78349662000005</v>
      </c>
      <c r="N664" s="376">
        <v>210.58741595999999</v>
      </c>
      <c r="O664" s="377">
        <v>41.632453591999997</v>
      </c>
      <c r="P664" s="376">
        <v>62.753753535000001</v>
      </c>
      <c r="Q664" s="377">
        <v>13.174378999</v>
      </c>
      <c r="R664" s="376">
        <v>69.195576247999995</v>
      </c>
      <c r="S664" s="377">
        <v>38.384909632000003</v>
      </c>
      <c r="T664" s="376">
        <v>54.432020958000003</v>
      </c>
      <c r="U664" s="377">
        <v>7.0813455063999999</v>
      </c>
      <c r="V664" s="376">
        <v>1237.5426233000001</v>
      </c>
      <c r="W664" s="377">
        <v>308.82163916000002</v>
      </c>
      <c r="X664" s="376">
        <v>25.231951017</v>
      </c>
      <c r="Y664" s="377">
        <v>4.7424980434000004</v>
      </c>
      <c r="Z664" s="376">
        <v>0.56582831730000005</v>
      </c>
      <c r="AA664" s="377">
        <v>0.25720335579999998</v>
      </c>
      <c r="AB664" s="376">
        <v>235.2460543</v>
      </c>
      <c r="AC664" s="377">
        <v>420.38405266000001</v>
      </c>
      <c r="AD664" s="376">
        <v>1.1809858099999999</v>
      </c>
      <c r="AE664" s="377">
        <v>0.1048772223</v>
      </c>
      <c r="AF664" s="338">
        <v>0.58777349349999997</v>
      </c>
      <c r="AG664" s="378">
        <v>690.33919476999995</v>
      </c>
      <c r="AH664" s="338">
        <v>203.57837422</v>
      </c>
      <c r="AI664" s="378">
        <v>260.60959250000002</v>
      </c>
      <c r="AJ664" s="338">
        <v>35.864847584000003</v>
      </c>
      <c r="AK664" s="379">
        <v>13.31649451</v>
      </c>
      <c r="AL664" s="472">
        <v>128</v>
      </c>
    </row>
    <row r="665" spans="1:38" x14ac:dyDescent="0.2">
      <c r="A665" s="380" t="s">
        <v>1800</v>
      </c>
      <c r="B665" s="373" t="s">
        <v>2322</v>
      </c>
      <c r="C665" s="374">
        <v>1.0954428343</v>
      </c>
      <c r="D665" s="73">
        <v>10757</v>
      </c>
      <c r="E665" s="375">
        <v>2.56</v>
      </c>
      <c r="F665" s="376">
        <v>5351.6632201000002</v>
      </c>
      <c r="G665" s="338">
        <v>3949.0275161</v>
      </c>
      <c r="H665" s="377">
        <v>1402.635704</v>
      </c>
      <c r="I665" s="376">
        <v>1003.1130466</v>
      </c>
      <c r="J665" s="377">
        <v>42.640369919999998</v>
      </c>
      <c r="K665" s="376">
        <v>1373.6499839000001</v>
      </c>
      <c r="L665" s="377">
        <v>103.14165567000001</v>
      </c>
      <c r="M665" s="338">
        <v>442.59941477000001</v>
      </c>
      <c r="N665" s="376">
        <v>133.59864845000001</v>
      </c>
      <c r="O665" s="377">
        <v>26.188905385999998</v>
      </c>
      <c r="P665" s="376">
        <v>30.958795445</v>
      </c>
      <c r="Q665" s="377">
        <v>6.1617456756999998</v>
      </c>
      <c r="R665" s="376">
        <v>36.713248753999999</v>
      </c>
      <c r="S665" s="377">
        <v>27.803747730000001</v>
      </c>
      <c r="T665" s="376">
        <v>36.537536578999998</v>
      </c>
      <c r="U665" s="377">
        <v>5.1836540069000003</v>
      </c>
      <c r="V665" s="376">
        <v>592.32600446000004</v>
      </c>
      <c r="W665" s="377">
        <v>150.74329585999999</v>
      </c>
      <c r="X665" s="376">
        <v>14.41002381</v>
      </c>
      <c r="Y665" s="377">
        <v>2.6592217867999999</v>
      </c>
      <c r="Z665" s="376">
        <v>1.5228021021</v>
      </c>
      <c r="AA665" s="377">
        <v>0.57587027940000002</v>
      </c>
      <c r="AB665" s="376">
        <v>174.37224388999999</v>
      </c>
      <c r="AC665" s="377">
        <v>332.14887070999998</v>
      </c>
      <c r="AD665" s="376">
        <v>0.31340651089999999</v>
      </c>
      <c r="AE665" s="377">
        <v>3.3650771599999997E-2</v>
      </c>
      <c r="AF665" s="338">
        <v>0.28017578929999998</v>
      </c>
      <c r="AG665" s="378">
        <v>476.56178782000001</v>
      </c>
      <c r="AH665" s="338">
        <v>140.62992757000001</v>
      </c>
      <c r="AI665" s="378">
        <v>173.25564238000001</v>
      </c>
      <c r="AJ665" s="338">
        <v>12.857196209</v>
      </c>
      <c r="AK665" s="379">
        <v>10.68234728</v>
      </c>
      <c r="AL665" s="472">
        <v>147</v>
      </c>
    </row>
    <row r="666" spans="1:38" x14ac:dyDescent="0.2">
      <c r="A666" s="380" t="s">
        <v>1801</v>
      </c>
      <c r="B666" s="373" t="s">
        <v>2323</v>
      </c>
      <c r="C666" s="374">
        <v>0.74411703529999995</v>
      </c>
      <c r="D666" s="73">
        <v>19605</v>
      </c>
      <c r="E666" s="375">
        <v>1.96</v>
      </c>
      <c r="F666" s="376">
        <v>3635.3003957000001</v>
      </c>
      <c r="G666" s="338">
        <v>2642.1654274000002</v>
      </c>
      <c r="H666" s="377">
        <v>993.13496836000002</v>
      </c>
      <c r="I666" s="376">
        <v>737.62148237999997</v>
      </c>
      <c r="J666" s="377">
        <v>30.12100448</v>
      </c>
      <c r="K666" s="376">
        <v>971.91186372000004</v>
      </c>
      <c r="L666" s="377">
        <v>71.848500920999996</v>
      </c>
      <c r="M666" s="338">
        <v>342.82133149999999</v>
      </c>
      <c r="N666" s="376">
        <v>80.227871144000005</v>
      </c>
      <c r="O666" s="377">
        <v>13.401288353</v>
      </c>
      <c r="P666" s="376">
        <v>13.839308983</v>
      </c>
      <c r="Q666" s="377">
        <v>2.4050679309</v>
      </c>
      <c r="R666" s="376">
        <v>25.780946254</v>
      </c>
      <c r="S666" s="377">
        <v>19.064491678</v>
      </c>
      <c r="T666" s="376">
        <v>26.035654475000001</v>
      </c>
      <c r="U666" s="377">
        <v>3.9790531936</v>
      </c>
      <c r="V666" s="376">
        <v>263.80371150000002</v>
      </c>
      <c r="W666" s="377">
        <v>85.010464545999994</v>
      </c>
      <c r="X666" s="376">
        <v>11.070153557999999</v>
      </c>
      <c r="Y666" s="377">
        <v>2.2595816989999999</v>
      </c>
      <c r="Z666" s="376">
        <v>4.0804678770000002</v>
      </c>
      <c r="AA666" s="377">
        <v>1.1375647701</v>
      </c>
      <c r="AB666" s="376">
        <v>121.38400703000001</v>
      </c>
      <c r="AC666" s="377">
        <v>248.92327220000001</v>
      </c>
      <c r="AD666" s="376">
        <v>0.3399991416</v>
      </c>
      <c r="AE666" s="377">
        <v>1.69966784E-2</v>
      </c>
      <c r="AF666" s="338">
        <v>0.23430072490000001</v>
      </c>
      <c r="AG666" s="378">
        <v>323.47349334</v>
      </c>
      <c r="AH666" s="338">
        <v>98.493115162999999</v>
      </c>
      <c r="AI666" s="378">
        <v>123.94630714</v>
      </c>
      <c r="AJ666" s="338">
        <v>4.7236454524999996</v>
      </c>
      <c r="AK666" s="379">
        <v>7.3454498984000001</v>
      </c>
      <c r="AL666" s="472">
        <v>192</v>
      </c>
    </row>
    <row r="667" spans="1:38" x14ac:dyDescent="0.2">
      <c r="A667" s="380" t="s">
        <v>1802</v>
      </c>
      <c r="B667" s="373" t="s">
        <v>1803</v>
      </c>
      <c r="C667" s="374">
        <v>5.2633795472999996</v>
      </c>
      <c r="D667" s="73">
        <v>215</v>
      </c>
      <c r="E667" s="375">
        <v>6.92</v>
      </c>
      <c r="F667" s="376">
        <v>25713.651005</v>
      </c>
      <c r="G667" s="338">
        <v>20400.017070999998</v>
      </c>
      <c r="H667" s="377">
        <v>5313.6339338999996</v>
      </c>
      <c r="I667" s="376">
        <v>1961.6365948</v>
      </c>
      <c r="J667" s="377">
        <v>72.773334692999995</v>
      </c>
      <c r="K667" s="376">
        <v>3025.8469445999999</v>
      </c>
      <c r="L667" s="377">
        <v>217.45731280000001</v>
      </c>
      <c r="M667" s="338">
        <v>1149.6244202</v>
      </c>
      <c r="N667" s="376">
        <v>1804.6996865999999</v>
      </c>
      <c r="O667" s="377">
        <v>155.68608026999999</v>
      </c>
      <c r="P667" s="376">
        <v>392.03994243</v>
      </c>
      <c r="Q667" s="377">
        <v>56.093078763000001</v>
      </c>
      <c r="R667" s="376">
        <v>392.23020984999999</v>
      </c>
      <c r="S667" s="377">
        <v>151.29436283999999</v>
      </c>
      <c r="T667" s="376">
        <v>820.32910718999995</v>
      </c>
      <c r="U667" s="377">
        <v>65.997495850999996</v>
      </c>
      <c r="V667" s="376">
        <v>3036.9763327000001</v>
      </c>
      <c r="W667" s="377">
        <v>625.66691146000005</v>
      </c>
      <c r="X667" s="376">
        <v>5608.1691330000003</v>
      </c>
      <c r="Y667" s="377">
        <v>1129.9185990999999</v>
      </c>
      <c r="Z667" s="376">
        <v>18.767430701999999</v>
      </c>
      <c r="AA667" s="377">
        <v>6.4955952744000003</v>
      </c>
      <c r="AB667" s="376">
        <v>469.13292548999999</v>
      </c>
      <c r="AC667" s="377">
        <v>695.61671024999998</v>
      </c>
      <c r="AD667" s="376">
        <v>7.5487108512000001</v>
      </c>
      <c r="AE667" s="377">
        <v>1.7781614093</v>
      </c>
      <c r="AF667" s="338">
        <v>567.01794243999996</v>
      </c>
      <c r="AG667" s="378">
        <v>1907.3351126</v>
      </c>
      <c r="AH667" s="338">
        <v>614.83541647000004</v>
      </c>
      <c r="AI667" s="378">
        <v>707.65573585000004</v>
      </c>
      <c r="AJ667" s="338">
        <v>31.213039242000001</v>
      </c>
      <c r="AK667" s="379">
        <v>19.814676776999999</v>
      </c>
      <c r="AL667" s="472">
        <v>74</v>
      </c>
    </row>
    <row r="668" spans="1:38" x14ac:dyDescent="0.2">
      <c r="A668" s="380" t="s">
        <v>1804</v>
      </c>
      <c r="B668" s="373" t="s">
        <v>2324</v>
      </c>
      <c r="C668" s="374">
        <v>7.5682406782999996</v>
      </c>
      <c r="D668" s="73">
        <v>581</v>
      </c>
      <c r="E668" s="375">
        <v>14.56</v>
      </c>
      <c r="F668" s="376">
        <v>36973.791794999997</v>
      </c>
      <c r="G668" s="338">
        <v>28369.781859999999</v>
      </c>
      <c r="H668" s="377">
        <v>8604.0099353000005</v>
      </c>
      <c r="I668" s="376">
        <v>3611.3243031000002</v>
      </c>
      <c r="J668" s="377">
        <v>156.73600546</v>
      </c>
      <c r="K668" s="376">
        <v>6454.2996477999995</v>
      </c>
      <c r="L668" s="377">
        <v>422.87660994999999</v>
      </c>
      <c r="M668" s="338">
        <v>2288.1051044999999</v>
      </c>
      <c r="N668" s="376">
        <v>2600.6216476</v>
      </c>
      <c r="O668" s="377">
        <v>342.98545116000003</v>
      </c>
      <c r="P668" s="376">
        <v>1318.9085865</v>
      </c>
      <c r="Q668" s="377">
        <v>249.64940317</v>
      </c>
      <c r="R668" s="376">
        <v>832.16001263999999</v>
      </c>
      <c r="S668" s="377">
        <v>319.05630724999997</v>
      </c>
      <c r="T668" s="376">
        <v>2821.9384057000002</v>
      </c>
      <c r="U668" s="377">
        <v>206.38571195</v>
      </c>
      <c r="V668" s="376">
        <v>3017.0062836000002</v>
      </c>
      <c r="W668" s="377">
        <v>665.64626468999995</v>
      </c>
      <c r="X668" s="376">
        <v>2783.2933051</v>
      </c>
      <c r="Y668" s="377">
        <v>585.38335273999996</v>
      </c>
      <c r="Z668" s="376">
        <v>31.734159671</v>
      </c>
      <c r="AA668" s="377">
        <v>6.9694494715999999</v>
      </c>
      <c r="AB668" s="376">
        <v>837.00197115000003</v>
      </c>
      <c r="AC668" s="377">
        <v>1523.3630980999999</v>
      </c>
      <c r="AD668" s="376">
        <v>129.52044432</v>
      </c>
      <c r="AE668" s="377">
        <v>29.891035534</v>
      </c>
      <c r="AF668" s="338">
        <v>530.63400494999996</v>
      </c>
      <c r="AG668" s="378">
        <v>2641.0073997999998</v>
      </c>
      <c r="AH668" s="338">
        <v>1162.1077676</v>
      </c>
      <c r="AI668" s="378">
        <v>1319.1703351000001</v>
      </c>
      <c r="AJ668" s="338">
        <v>49.794998896999999</v>
      </c>
      <c r="AK668" s="379">
        <v>36.220727795000002</v>
      </c>
      <c r="AL668" s="472">
        <v>100</v>
      </c>
    </row>
    <row r="669" spans="1:38" x14ac:dyDescent="0.2">
      <c r="A669" s="380" t="s">
        <v>1805</v>
      </c>
      <c r="B669" s="373" t="s">
        <v>2325</v>
      </c>
      <c r="C669" s="374">
        <v>1.1620564954999999</v>
      </c>
      <c r="D669" s="73">
        <v>1859</v>
      </c>
      <c r="E669" s="375">
        <v>1.9</v>
      </c>
      <c r="F669" s="376">
        <v>5677.0967973999996</v>
      </c>
      <c r="G669" s="338">
        <v>4412.2120613999996</v>
      </c>
      <c r="H669" s="377">
        <v>1264.8847361000001</v>
      </c>
      <c r="I669" s="376">
        <v>529.49610599000005</v>
      </c>
      <c r="J669" s="377">
        <v>22.245560873999999</v>
      </c>
      <c r="K669" s="376">
        <v>627.33517348999999</v>
      </c>
      <c r="L669" s="377">
        <v>43.054403419000003</v>
      </c>
      <c r="M669" s="338">
        <v>280.64868862999998</v>
      </c>
      <c r="N669" s="376">
        <v>483.57202823</v>
      </c>
      <c r="O669" s="377">
        <v>84.155891756000003</v>
      </c>
      <c r="P669" s="376">
        <v>189.80746786</v>
      </c>
      <c r="Q669" s="377">
        <v>36.050128874999999</v>
      </c>
      <c r="R669" s="376">
        <v>45.023030065999997</v>
      </c>
      <c r="S669" s="377">
        <v>19.215795530000001</v>
      </c>
      <c r="T669" s="376">
        <v>121.39912581</v>
      </c>
      <c r="U669" s="377">
        <v>9.0354390871000003</v>
      </c>
      <c r="V669" s="376">
        <v>92.21160811</v>
      </c>
      <c r="W669" s="377">
        <v>27.185090948999999</v>
      </c>
      <c r="X669" s="376">
        <v>1518.7937102999999</v>
      </c>
      <c r="Y669" s="377">
        <v>344.41014717000002</v>
      </c>
      <c r="Z669" s="376">
        <v>2.2117738837999998</v>
      </c>
      <c r="AA669" s="377">
        <v>0.84246834800000003</v>
      </c>
      <c r="AB669" s="376">
        <v>95.208602584000005</v>
      </c>
      <c r="AC669" s="377">
        <v>161.43090649999999</v>
      </c>
      <c r="AD669" s="376">
        <v>94.382030678999996</v>
      </c>
      <c r="AE669" s="377">
        <v>26.745548175</v>
      </c>
      <c r="AF669" s="338">
        <v>66.884305526000006</v>
      </c>
      <c r="AG669" s="378">
        <v>415.30241447999998</v>
      </c>
      <c r="AH669" s="338">
        <v>141.41250307999999</v>
      </c>
      <c r="AI669" s="378">
        <v>189.67683976000001</v>
      </c>
      <c r="AJ669" s="338">
        <v>5.0533456859000001</v>
      </c>
      <c r="AK669" s="379">
        <v>4.3066625492000004</v>
      </c>
      <c r="AL669" s="472">
        <v>163</v>
      </c>
    </row>
    <row r="670" spans="1:38" x14ac:dyDescent="0.2">
      <c r="A670" s="380" t="s">
        <v>1806</v>
      </c>
      <c r="B670" s="373" t="s">
        <v>1807</v>
      </c>
      <c r="C670" s="374">
        <v>1.9952826563999999</v>
      </c>
      <c r="D670" s="73">
        <v>10512</v>
      </c>
      <c r="E670" s="375">
        <v>4.8</v>
      </c>
      <c r="F670" s="376">
        <v>9747.7298417999991</v>
      </c>
      <c r="G670" s="338">
        <v>7478.6085254</v>
      </c>
      <c r="H670" s="377">
        <v>2269.1213164999999</v>
      </c>
      <c r="I670" s="376">
        <v>1116.8736715</v>
      </c>
      <c r="J670" s="377">
        <v>53.893014680999997</v>
      </c>
      <c r="K670" s="376">
        <v>2405.7625244999999</v>
      </c>
      <c r="L670" s="377">
        <v>162.19758976</v>
      </c>
      <c r="M670" s="338">
        <v>803.46042546000001</v>
      </c>
      <c r="N670" s="376">
        <v>817.47723044999998</v>
      </c>
      <c r="O670" s="377">
        <v>77.808883793000007</v>
      </c>
      <c r="P670" s="376">
        <v>191.51620342999999</v>
      </c>
      <c r="Q670" s="377">
        <v>34.006327122000002</v>
      </c>
      <c r="R670" s="376">
        <v>248.83296963000001</v>
      </c>
      <c r="S670" s="377">
        <v>79.824679250000003</v>
      </c>
      <c r="T670" s="376">
        <v>1007.1391613</v>
      </c>
      <c r="U670" s="377">
        <v>69.358932758999998</v>
      </c>
      <c r="V670" s="376">
        <v>265.07776955000003</v>
      </c>
      <c r="W670" s="377">
        <v>57.915999694999996</v>
      </c>
      <c r="X670" s="376">
        <v>77.720453661999997</v>
      </c>
      <c r="Y670" s="377">
        <v>18.110532977999998</v>
      </c>
      <c r="Z670" s="376">
        <v>15.110810652</v>
      </c>
      <c r="AA670" s="377">
        <v>5.6626019671999996</v>
      </c>
      <c r="AB670" s="376">
        <v>324.62535937000001</v>
      </c>
      <c r="AC670" s="377">
        <v>504.55442907000003</v>
      </c>
      <c r="AD670" s="376">
        <v>36.640079589000003</v>
      </c>
      <c r="AE670" s="377">
        <v>3.5131787404999999</v>
      </c>
      <c r="AF670" s="338">
        <v>5.9428265297999996</v>
      </c>
      <c r="AG670" s="378">
        <v>682.05832234000002</v>
      </c>
      <c r="AH670" s="338">
        <v>321.41000665000001</v>
      </c>
      <c r="AI670" s="378">
        <v>320.43903170999999</v>
      </c>
      <c r="AJ670" s="338">
        <v>32.440297412</v>
      </c>
      <c r="AK670" s="379">
        <v>8.3565283184000005</v>
      </c>
      <c r="AL670" s="472">
        <v>254</v>
      </c>
    </row>
    <row r="671" spans="1:38" x14ac:dyDescent="0.2">
      <c r="A671" s="380" t="s">
        <v>1808</v>
      </c>
      <c r="B671" s="373" t="s">
        <v>1809</v>
      </c>
      <c r="C671" s="374">
        <v>0.38243026879999997</v>
      </c>
      <c r="D671" s="73">
        <v>26459</v>
      </c>
      <c r="E671" s="375">
        <v>1.1299999999999999</v>
      </c>
      <c r="F671" s="376">
        <v>1868.3202262</v>
      </c>
      <c r="G671" s="338">
        <v>1573.3618730000001</v>
      </c>
      <c r="H671" s="377">
        <v>294.95835323</v>
      </c>
      <c r="I671" s="376">
        <v>171.75867939</v>
      </c>
      <c r="J671" s="377">
        <v>7.2558943365999999</v>
      </c>
      <c r="K671" s="376">
        <v>216.51764779999999</v>
      </c>
      <c r="L671" s="377">
        <v>17.498938097</v>
      </c>
      <c r="M671" s="338">
        <v>115.79967026999999</v>
      </c>
      <c r="N671" s="376">
        <v>743.38145722000002</v>
      </c>
      <c r="O671" s="377">
        <v>26.246889122999999</v>
      </c>
      <c r="P671" s="376">
        <v>19.555290524</v>
      </c>
      <c r="Q671" s="377">
        <v>3.3464589830999998</v>
      </c>
      <c r="R671" s="376">
        <v>25.869885682</v>
      </c>
      <c r="S671" s="377">
        <v>8.4050230339999992</v>
      </c>
      <c r="T671" s="376">
        <v>154.69980770999999</v>
      </c>
      <c r="U671" s="377">
        <v>13.318482198</v>
      </c>
      <c r="V671" s="376">
        <v>2.8354705589</v>
      </c>
      <c r="W671" s="377">
        <v>0.67031390469999996</v>
      </c>
      <c r="X671" s="376">
        <v>32.421677084999999</v>
      </c>
      <c r="Y671" s="377">
        <v>16.492939826000001</v>
      </c>
      <c r="Z671" s="376">
        <v>3.7567524925</v>
      </c>
      <c r="AA671" s="377">
        <v>1.2131929484999999</v>
      </c>
      <c r="AB671" s="376">
        <v>54.341631859000003</v>
      </c>
      <c r="AC671" s="377">
        <v>60.109068250999997</v>
      </c>
      <c r="AD671" s="376">
        <v>7.5410123946000001</v>
      </c>
      <c r="AE671" s="377">
        <v>1.9785897572</v>
      </c>
      <c r="AF671" s="338">
        <v>2.9549880967000002</v>
      </c>
      <c r="AG671" s="378">
        <v>86.188667877</v>
      </c>
      <c r="AH671" s="338">
        <v>29.438732986000002</v>
      </c>
      <c r="AI671" s="378">
        <v>39.693450136000003</v>
      </c>
      <c r="AJ671" s="338">
        <v>3.4501608838000002</v>
      </c>
      <c r="AK671" s="379">
        <v>1.5794527714</v>
      </c>
      <c r="AL671" s="472">
        <v>252</v>
      </c>
    </row>
    <row r="672" spans="1:38" x14ac:dyDescent="0.2">
      <c r="A672" s="380" t="s">
        <v>1810</v>
      </c>
      <c r="B672" s="373" t="s">
        <v>1811</v>
      </c>
      <c r="C672" s="374">
        <v>1.3287491731000001</v>
      </c>
      <c r="D672" s="73">
        <v>10174</v>
      </c>
      <c r="E672" s="375">
        <v>3.71</v>
      </c>
      <c r="F672" s="376">
        <v>6491.4551955999996</v>
      </c>
      <c r="G672" s="338">
        <v>4913.6529645000001</v>
      </c>
      <c r="H672" s="377">
        <v>1577.8022312000001</v>
      </c>
      <c r="I672" s="376">
        <v>829.70410027000003</v>
      </c>
      <c r="J672" s="377">
        <v>38.698010756999999</v>
      </c>
      <c r="K672" s="376">
        <v>1356.1656642999999</v>
      </c>
      <c r="L672" s="377">
        <v>95.310625891000001</v>
      </c>
      <c r="M672" s="338">
        <v>541.68260979000001</v>
      </c>
      <c r="N672" s="376">
        <v>663.94438691000005</v>
      </c>
      <c r="O672" s="377">
        <v>62.429659407999999</v>
      </c>
      <c r="P672" s="376">
        <v>125.55462661</v>
      </c>
      <c r="Q672" s="377">
        <v>20.766678886000001</v>
      </c>
      <c r="R672" s="376">
        <v>172.81438734</v>
      </c>
      <c r="S672" s="377">
        <v>59.518441330000002</v>
      </c>
      <c r="T672" s="376">
        <v>359.92292321999997</v>
      </c>
      <c r="U672" s="377">
        <v>28.225667482999999</v>
      </c>
      <c r="V672" s="376">
        <v>120.31349023999999</v>
      </c>
      <c r="W672" s="377">
        <v>31.239458597999999</v>
      </c>
      <c r="X672" s="376">
        <v>292.75295703</v>
      </c>
      <c r="Y672" s="377">
        <v>76.799033707999996</v>
      </c>
      <c r="Z672" s="376">
        <v>18.332484696000002</v>
      </c>
      <c r="AA672" s="377">
        <v>6.8789819279</v>
      </c>
      <c r="AB672" s="376">
        <v>182.34919690000001</v>
      </c>
      <c r="AC672" s="377">
        <v>329.23657548</v>
      </c>
      <c r="AD672" s="376">
        <v>83.054151529999999</v>
      </c>
      <c r="AE672" s="377">
        <v>19.955666055999998</v>
      </c>
      <c r="AF672" s="338">
        <v>8.3946082414000003</v>
      </c>
      <c r="AG672" s="378">
        <v>503.82550891</v>
      </c>
      <c r="AH672" s="338">
        <v>216.41345000000001</v>
      </c>
      <c r="AI672" s="378">
        <v>201.72916989000001</v>
      </c>
      <c r="AJ672" s="338">
        <v>37.372394012999997</v>
      </c>
      <c r="AK672" s="379">
        <v>8.0702862522000007</v>
      </c>
      <c r="AL672" s="472">
        <v>253</v>
      </c>
    </row>
    <row r="673" spans="1:38" x14ac:dyDescent="0.2">
      <c r="A673" s="380" t="s">
        <v>1812</v>
      </c>
      <c r="B673" s="373" t="s">
        <v>1813</v>
      </c>
      <c r="C673" s="374">
        <v>0.48147340849999998</v>
      </c>
      <c r="D673" s="73">
        <v>27112</v>
      </c>
      <c r="E673" s="375">
        <v>1.26</v>
      </c>
      <c r="F673" s="376">
        <v>2352.1843869999998</v>
      </c>
      <c r="G673" s="338">
        <v>1874.1448974</v>
      </c>
      <c r="H673" s="377">
        <v>478.03948955999999</v>
      </c>
      <c r="I673" s="376">
        <v>253.52714567999999</v>
      </c>
      <c r="J673" s="377">
        <v>9.8710517196000005</v>
      </c>
      <c r="K673" s="376">
        <v>290.71111875000003</v>
      </c>
      <c r="L673" s="377">
        <v>24.902737438999999</v>
      </c>
      <c r="M673" s="338">
        <v>145.75291999000001</v>
      </c>
      <c r="N673" s="376">
        <v>377.95930744999998</v>
      </c>
      <c r="O673" s="377">
        <v>30.674762358999999</v>
      </c>
      <c r="P673" s="376">
        <v>22.191218277000001</v>
      </c>
      <c r="Q673" s="377">
        <v>3.76868311</v>
      </c>
      <c r="R673" s="376">
        <v>28.910567489000002</v>
      </c>
      <c r="S673" s="377">
        <v>10.537566028000001</v>
      </c>
      <c r="T673" s="376">
        <v>296.22984894000001</v>
      </c>
      <c r="U673" s="377">
        <v>14.199855225</v>
      </c>
      <c r="V673" s="376">
        <v>4.7903464357000001</v>
      </c>
      <c r="W673" s="377">
        <v>1.1473784534</v>
      </c>
      <c r="X673" s="376">
        <v>251.51253342000001</v>
      </c>
      <c r="Y673" s="377">
        <v>65.488214743</v>
      </c>
      <c r="Z673" s="376">
        <v>11.152692251</v>
      </c>
      <c r="AA673" s="377">
        <v>3.6436918013000001</v>
      </c>
      <c r="AB673" s="376">
        <v>63.629906503000001</v>
      </c>
      <c r="AC673" s="377">
        <v>90.743689876999994</v>
      </c>
      <c r="AD673" s="376">
        <v>58.007535504000003</v>
      </c>
      <c r="AE673" s="377">
        <v>13.647809587999999</v>
      </c>
      <c r="AF673" s="338">
        <v>3.1107867129</v>
      </c>
      <c r="AG673" s="378">
        <v>152.82348293999999</v>
      </c>
      <c r="AH673" s="338">
        <v>50.265632222999997</v>
      </c>
      <c r="AI673" s="378">
        <v>61.678698281000003</v>
      </c>
      <c r="AJ673" s="338">
        <v>9.2878589535000007</v>
      </c>
      <c r="AK673" s="379">
        <v>2.0173468254000002</v>
      </c>
      <c r="AL673" s="472">
        <v>283</v>
      </c>
    </row>
    <row r="674" spans="1:38" x14ac:dyDescent="0.2">
      <c r="A674" s="380" t="s">
        <v>1814</v>
      </c>
      <c r="B674" s="373" t="s">
        <v>1815</v>
      </c>
      <c r="C674" s="374">
        <v>0.22065766310000001</v>
      </c>
      <c r="D674" s="73">
        <v>42404</v>
      </c>
      <c r="E674" s="375">
        <v>1.06</v>
      </c>
      <c r="F674" s="376">
        <v>1077.9982878999999</v>
      </c>
      <c r="G674" s="338">
        <v>860.28945911000005</v>
      </c>
      <c r="H674" s="377">
        <v>217.70882878</v>
      </c>
      <c r="I674" s="376">
        <v>132.96762641999999</v>
      </c>
      <c r="J674" s="377">
        <v>6.0749778931999998</v>
      </c>
      <c r="K674" s="376">
        <v>148.26022151000001</v>
      </c>
      <c r="L674" s="377">
        <v>11.803059359000001</v>
      </c>
      <c r="M674" s="338">
        <v>77.280830768000001</v>
      </c>
      <c r="N674" s="376">
        <v>158.19766951</v>
      </c>
      <c r="O674" s="377">
        <v>11.525501285000001</v>
      </c>
      <c r="P674" s="376">
        <v>11.269995124999999</v>
      </c>
      <c r="Q674" s="377">
        <v>2.0925962565999998</v>
      </c>
      <c r="R674" s="376">
        <v>18.339369958999999</v>
      </c>
      <c r="S674" s="377">
        <v>5.8536756116999999</v>
      </c>
      <c r="T674" s="376">
        <v>149.20090861</v>
      </c>
      <c r="U674" s="377">
        <v>10.994839667000001</v>
      </c>
      <c r="V674" s="376">
        <v>0.76557660559999996</v>
      </c>
      <c r="W674" s="377">
        <v>0.2233048651</v>
      </c>
      <c r="X674" s="376">
        <v>69.260953681999993</v>
      </c>
      <c r="Y674" s="377">
        <v>19.469912936</v>
      </c>
      <c r="Z674" s="376">
        <v>11.208723067999999</v>
      </c>
      <c r="AA674" s="377">
        <v>3.2005773217</v>
      </c>
      <c r="AB674" s="376">
        <v>35.325226952000001</v>
      </c>
      <c r="AC674" s="377">
        <v>42.926011494999997</v>
      </c>
      <c r="AD674" s="376">
        <v>20.516925236999999</v>
      </c>
      <c r="AE674" s="377">
        <v>4.8475786668999996</v>
      </c>
      <c r="AF674" s="338">
        <v>1.2374313687</v>
      </c>
      <c r="AG674" s="378">
        <v>69.721860389</v>
      </c>
      <c r="AH674" s="338">
        <v>21.276113081999998</v>
      </c>
      <c r="AI674" s="378">
        <v>28.898317875</v>
      </c>
      <c r="AJ674" s="338">
        <v>4.0529996501000003</v>
      </c>
      <c r="AK674" s="379">
        <v>1.2055027139000001</v>
      </c>
      <c r="AL674" s="472">
        <v>293</v>
      </c>
    </row>
    <row r="675" spans="1:38" x14ac:dyDescent="0.2">
      <c r="A675" s="380" t="s">
        <v>1816</v>
      </c>
      <c r="B675" s="373" t="s">
        <v>1817</v>
      </c>
      <c r="C675" s="374">
        <v>2.6803376280000002</v>
      </c>
      <c r="D675" s="73">
        <v>1870</v>
      </c>
      <c r="E675" s="375">
        <v>5.67</v>
      </c>
      <c r="F675" s="376">
        <v>13094.489143999999</v>
      </c>
      <c r="G675" s="338">
        <v>10879.638397999999</v>
      </c>
      <c r="H675" s="377">
        <v>2214.8507460000001</v>
      </c>
      <c r="I675" s="376">
        <v>1236.3064205999999</v>
      </c>
      <c r="J675" s="377">
        <v>52.118465206000003</v>
      </c>
      <c r="K675" s="376">
        <v>2040.9359178</v>
      </c>
      <c r="L675" s="377">
        <v>135.86961819000001</v>
      </c>
      <c r="M675" s="338">
        <v>823.10402562000002</v>
      </c>
      <c r="N675" s="376">
        <v>4647.6326853</v>
      </c>
      <c r="O675" s="377">
        <v>95.438021469999995</v>
      </c>
      <c r="P675" s="376">
        <v>217.22060288</v>
      </c>
      <c r="Q675" s="377">
        <v>33.63102971</v>
      </c>
      <c r="R675" s="376">
        <v>262.71375556999999</v>
      </c>
      <c r="S675" s="377">
        <v>82.260322900999995</v>
      </c>
      <c r="T675" s="376">
        <v>583.12380178000001</v>
      </c>
      <c r="U675" s="377">
        <v>36.708320067000002</v>
      </c>
      <c r="V675" s="376">
        <v>405.93577198000003</v>
      </c>
      <c r="W675" s="377">
        <v>93.993036681000007</v>
      </c>
      <c r="X675" s="376">
        <v>87.022837236000001</v>
      </c>
      <c r="Y675" s="377">
        <v>17.506043740999999</v>
      </c>
      <c r="Z675" s="376">
        <v>26.759744542</v>
      </c>
      <c r="AA675" s="377">
        <v>9.3835168647000007</v>
      </c>
      <c r="AB675" s="376">
        <v>265.45110218000002</v>
      </c>
      <c r="AC675" s="377">
        <v>505.20457438</v>
      </c>
      <c r="AD675" s="376">
        <v>21.848468747999998</v>
      </c>
      <c r="AE675" s="377">
        <v>4.6213496240999996</v>
      </c>
      <c r="AF675" s="338">
        <v>12.20151087</v>
      </c>
      <c r="AG675" s="378">
        <v>709.07390720000001</v>
      </c>
      <c r="AH675" s="338">
        <v>268.51904189999999</v>
      </c>
      <c r="AI675" s="378">
        <v>296.29776287999999</v>
      </c>
      <c r="AJ675" s="338">
        <v>112.30417362</v>
      </c>
      <c r="AK675" s="379">
        <v>11.303314196000001</v>
      </c>
      <c r="AL675" s="472">
        <v>183</v>
      </c>
    </row>
    <row r="676" spans="1:38" x14ac:dyDescent="0.2">
      <c r="A676" s="380" t="s">
        <v>1818</v>
      </c>
      <c r="B676" s="373" t="s">
        <v>1819</v>
      </c>
      <c r="C676" s="374">
        <v>0.5165814353</v>
      </c>
      <c r="D676" s="73">
        <v>8653</v>
      </c>
      <c r="E676" s="375">
        <v>1.53</v>
      </c>
      <c r="F676" s="376">
        <v>2523.7007183000001</v>
      </c>
      <c r="G676" s="338">
        <v>2053.7118212999999</v>
      </c>
      <c r="H676" s="377">
        <v>469.98889694000002</v>
      </c>
      <c r="I676" s="376">
        <v>305.70988999000002</v>
      </c>
      <c r="J676" s="377">
        <v>12.742456688000001</v>
      </c>
      <c r="K676" s="376">
        <v>389.84870133999999</v>
      </c>
      <c r="L676" s="377">
        <v>30.698598743000002</v>
      </c>
      <c r="M676" s="338">
        <v>197.62754917000001</v>
      </c>
      <c r="N676" s="376">
        <v>717.84237526000004</v>
      </c>
      <c r="O676" s="377">
        <v>32.105001442000002</v>
      </c>
      <c r="P676" s="376">
        <v>29.322048919</v>
      </c>
      <c r="Q676" s="377">
        <v>5.4693186119000003</v>
      </c>
      <c r="R676" s="376">
        <v>57.322156024000002</v>
      </c>
      <c r="S676" s="377">
        <v>16.530788131000001</v>
      </c>
      <c r="T676" s="376">
        <v>194.85314303999999</v>
      </c>
      <c r="U676" s="377">
        <v>15.794718389</v>
      </c>
      <c r="V676" s="376">
        <v>7.7159533822000004</v>
      </c>
      <c r="W676" s="377">
        <v>2.1669843735000001</v>
      </c>
      <c r="X676" s="376">
        <v>23.665939416000001</v>
      </c>
      <c r="Y676" s="377">
        <v>5.6269117841999998</v>
      </c>
      <c r="Z676" s="376">
        <v>20.226286407</v>
      </c>
      <c r="AA676" s="377">
        <v>6.3770194625999999</v>
      </c>
      <c r="AB676" s="376">
        <v>67.578018346999997</v>
      </c>
      <c r="AC676" s="377">
        <v>108.55241049</v>
      </c>
      <c r="AD676" s="376">
        <v>2.1744814994000001</v>
      </c>
      <c r="AE676" s="377">
        <v>0.45402271290000001</v>
      </c>
      <c r="AF676" s="338">
        <v>3.0668709325000001</v>
      </c>
      <c r="AG676" s="378">
        <v>141.96541934999999</v>
      </c>
      <c r="AH676" s="338">
        <v>49.935373572000003</v>
      </c>
      <c r="AI676" s="378">
        <v>60.016065472000001</v>
      </c>
      <c r="AJ676" s="338">
        <v>16.081157502</v>
      </c>
      <c r="AK676" s="379">
        <v>2.231057801</v>
      </c>
      <c r="AL676" s="472">
        <v>223</v>
      </c>
    </row>
    <row r="677" spans="1:38" x14ac:dyDescent="0.2">
      <c r="A677" s="380" t="s">
        <v>1820</v>
      </c>
      <c r="B677" s="373" t="s">
        <v>1821</v>
      </c>
      <c r="C677" s="374">
        <v>15.415280318000001</v>
      </c>
      <c r="D677" s="73">
        <v>288</v>
      </c>
      <c r="E677" s="375">
        <v>26.8</v>
      </c>
      <c r="F677" s="376">
        <v>75309.624674000006</v>
      </c>
      <c r="G677" s="338">
        <v>58237.681881999997</v>
      </c>
      <c r="H677" s="377">
        <v>17071.942792000002</v>
      </c>
      <c r="I677" s="376">
        <v>5759.0398547000004</v>
      </c>
      <c r="J677" s="377">
        <v>304.87130309000003</v>
      </c>
      <c r="K677" s="376">
        <v>12638.458047</v>
      </c>
      <c r="L677" s="377">
        <v>911.27107912999998</v>
      </c>
      <c r="M677" s="338">
        <v>4107.3911306999998</v>
      </c>
      <c r="N677" s="376">
        <v>5316.6485376000001</v>
      </c>
      <c r="O677" s="377">
        <v>663.77501934999998</v>
      </c>
      <c r="P677" s="376">
        <v>2467.9130267999999</v>
      </c>
      <c r="Q677" s="377">
        <v>466.36051725999999</v>
      </c>
      <c r="R677" s="376">
        <v>2405.5700843999998</v>
      </c>
      <c r="S677" s="377">
        <v>669.84081092999998</v>
      </c>
      <c r="T677" s="376">
        <v>9395.0046588000005</v>
      </c>
      <c r="U677" s="377">
        <v>473.56350923000002</v>
      </c>
      <c r="V677" s="376">
        <v>4639.8925594000002</v>
      </c>
      <c r="W677" s="377">
        <v>1028.9030981999999</v>
      </c>
      <c r="X677" s="376">
        <v>5223.3702432</v>
      </c>
      <c r="Y677" s="377">
        <v>1139.9924235999999</v>
      </c>
      <c r="Z677" s="376">
        <v>76.154734375000004</v>
      </c>
      <c r="AA677" s="377">
        <v>15.653555556000001</v>
      </c>
      <c r="AB677" s="376">
        <v>2142.7488641999998</v>
      </c>
      <c r="AC677" s="377">
        <v>2961.5759575000002</v>
      </c>
      <c r="AD677" s="376">
        <v>189.04114369999999</v>
      </c>
      <c r="AE677" s="377">
        <v>39.064085482999999</v>
      </c>
      <c r="AF677" s="338">
        <v>1676.2967919</v>
      </c>
      <c r="AG677" s="378">
        <v>4760.9236111</v>
      </c>
      <c r="AH677" s="338">
        <v>3128.7040637999999</v>
      </c>
      <c r="AI677" s="378">
        <v>2607.9144018000002</v>
      </c>
      <c r="AJ677" s="338">
        <v>49.455817865</v>
      </c>
      <c r="AK677" s="379">
        <v>50.225742861000001</v>
      </c>
      <c r="AL677" s="472">
        <v>73</v>
      </c>
    </row>
    <row r="678" spans="1:38" x14ac:dyDescent="0.2">
      <c r="A678" s="380" t="s">
        <v>1822</v>
      </c>
      <c r="B678" s="373" t="s">
        <v>1823</v>
      </c>
      <c r="C678" s="374">
        <v>3.7087748529</v>
      </c>
      <c r="D678" s="73">
        <v>354</v>
      </c>
      <c r="E678" s="375">
        <v>6.16</v>
      </c>
      <c r="F678" s="376">
        <v>18118.803967</v>
      </c>
      <c r="G678" s="338">
        <v>14205.642155</v>
      </c>
      <c r="H678" s="377">
        <v>3913.1618124000001</v>
      </c>
      <c r="I678" s="376">
        <v>1582.2873953000001</v>
      </c>
      <c r="J678" s="377">
        <v>70.377399353000001</v>
      </c>
      <c r="K678" s="376">
        <v>2825.7229133000001</v>
      </c>
      <c r="L678" s="377">
        <v>186.67199941999999</v>
      </c>
      <c r="M678" s="338">
        <v>1058.8616337000001</v>
      </c>
      <c r="N678" s="376">
        <v>1126.2399688</v>
      </c>
      <c r="O678" s="377">
        <v>166.97857683000001</v>
      </c>
      <c r="P678" s="376">
        <v>768.77420586000005</v>
      </c>
      <c r="Q678" s="377">
        <v>124.83547503</v>
      </c>
      <c r="R678" s="376">
        <v>336.14733637</v>
      </c>
      <c r="S678" s="377">
        <v>121.97017821</v>
      </c>
      <c r="T678" s="376">
        <v>1268.7264459</v>
      </c>
      <c r="U678" s="377">
        <v>73.395681781999997</v>
      </c>
      <c r="V678" s="376">
        <v>447.63905106999999</v>
      </c>
      <c r="W678" s="377">
        <v>89.508337171999997</v>
      </c>
      <c r="X678" s="376">
        <v>3042.2112615000001</v>
      </c>
      <c r="Y678" s="377">
        <v>617.92545987000005</v>
      </c>
      <c r="Z678" s="376">
        <v>5.0469189266000001</v>
      </c>
      <c r="AA678" s="377">
        <v>2.1284805085</v>
      </c>
      <c r="AB678" s="376">
        <v>438.32377464000001</v>
      </c>
      <c r="AC678" s="377">
        <v>636.23939720999999</v>
      </c>
      <c r="AD678" s="376">
        <v>42.696342330999997</v>
      </c>
      <c r="AE678" s="377">
        <v>10.543264070999999</v>
      </c>
      <c r="AF678" s="338">
        <v>462.55393228000003</v>
      </c>
      <c r="AG678" s="378">
        <v>1375.6299033</v>
      </c>
      <c r="AH678" s="338">
        <v>641.30201597999996</v>
      </c>
      <c r="AI678" s="378">
        <v>548.67910383000003</v>
      </c>
      <c r="AJ678" s="338">
        <v>33.173094130000003</v>
      </c>
      <c r="AK678" s="379">
        <v>14.214420541999999</v>
      </c>
      <c r="AL678" s="472">
        <v>82</v>
      </c>
    </row>
    <row r="679" spans="1:38" x14ac:dyDescent="0.2">
      <c r="A679" s="380" t="s">
        <v>1824</v>
      </c>
      <c r="B679" s="373" t="s">
        <v>1825</v>
      </c>
      <c r="C679" s="374">
        <v>8.4107515202999998</v>
      </c>
      <c r="D679" s="73">
        <v>249</v>
      </c>
      <c r="E679" s="375">
        <v>13.28</v>
      </c>
      <c r="F679" s="376">
        <v>41089.784108</v>
      </c>
      <c r="G679" s="338">
        <v>31846.846087000002</v>
      </c>
      <c r="H679" s="377">
        <v>9242.9380209999999</v>
      </c>
      <c r="I679" s="376">
        <v>3494.3372846000002</v>
      </c>
      <c r="J679" s="377">
        <v>163.35472659999999</v>
      </c>
      <c r="K679" s="376">
        <v>5417.1076154000002</v>
      </c>
      <c r="L679" s="377">
        <v>372.08196269000001</v>
      </c>
      <c r="M679" s="338">
        <v>2216.5714558</v>
      </c>
      <c r="N679" s="376">
        <v>1447.1826335999999</v>
      </c>
      <c r="O679" s="377">
        <v>196.70513986</v>
      </c>
      <c r="P679" s="376">
        <v>661.51590657999998</v>
      </c>
      <c r="Q679" s="377">
        <v>121.07659289999999</v>
      </c>
      <c r="R679" s="376">
        <v>824.68252485000005</v>
      </c>
      <c r="S679" s="377">
        <v>303.04108079999997</v>
      </c>
      <c r="T679" s="376">
        <v>964.04145110000002</v>
      </c>
      <c r="U679" s="377">
        <v>68.486690718999995</v>
      </c>
      <c r="V679" s="376">
        <v>2763.2952147999999</v>
      </c>
      <c r="W679" s="377">
        <v>610.99958231999994</v>
      </c>
      <c r="X679" s="376">
        <v>10290.289613999999</v>
      </c>
      <c r="Y679" s="377">
        <v>2191.7641103000001</v>
      </c>
      <c r="Z679" s="376">
        <v>3.7042875502000001</v>
      </c>
      <c r="AA679" s="377">
        <v>0.60213052209999995</v>
      </c>
      <c r="AB679" s="376">
        <v>873.33616397000003</v>
      </c>
      <c r="AC679" s="377">
        <v>1348.0259550000001</v>
      </c>
      <c r="AD679" s="376">
        <v>56.237402076000002</v>
      </c>
      <c r="AE679" s="377">
        <v>17.171732128999999</v>
      </c>
      <c r="AF679" s="338">
        <v>1040.5594119</v>
      </c>
      <c r="AG679" s="378">
        <v>2928.1064814000001</v>
      </c>
      <c r="AH679" s="338">
        <v>1335.5652336999999</v>
      </c>
      <c r="AI679" s="378">
        <v>1328.3210259</v>
      </c>
      <c r="AJ679" s="338">
        <v>27.385011091999999</v>
      </c>
      <c r="AK679" s="379">
        <v>24.235685802999999</v>
      </c>
      <c r="AL679" s="472">
        <v>58</v>
      </c>
    </row>
    <row r="680" spans="1:38" x14ac:dyDescent="0.2">
      <c r="A680" s="380" t="s">
        <v>1826</v>
      </c>
      <c r="B680" s="373" t="s">
        <v>1827</v>
      </c>
      <c r="C680" s="374">
        <v>4.6699334752999997</v>
      </c>
      <c r="D680" s="73">
        <v>329</v>
      </c>
      <c r="E680" s="375">
        <v>6.37</v>
      </c>
      <c r="F680" s="376">
        <v>22814.436717</v>
      </c>
      <c r="G680" s="338">
        <v>17589.549255999998</v>
      </c>
      <c r="H680" s="377">
        <v>5224.8874609000004</v>
      </c>
      <c r="I680" s="376">
        <v>1871.7085391999999</v>
      </c>
      <c r="J680" s="377">
        <v>76.537499362000005</v>
      </c>
      <c r="K680" s="376">
        <v>2701.3106014</v>
      </c>
      <c r="L680" s="377">
        <v>183.97850170999999</v>
      </c>
      <c r="M680" s="338">
        <v>1023.7406412</v>
      </c>
      <c r="N680" s="376">
        <v>603.26510790999998</v>
      </c>
      <c r="O680" s="377">
        <v>104.79557119</v>
      </c>
      <c r="P680" s="376">
        <v>213.38938236999999</v>
      </c>
      <c r="Q680" s="377">
        <v>40.916138959999998</v>
      </c>
      <c r="R680" s="376">
        <v>294.88613197000001</v>
      </c>
      <c r="S680" s="377">
        <v>118.03306023</v>
      </c>
      <c r="T680" s="376">
        <v>251.22621687</v>
      </c>
      <c r="U680" s="377">
        <v>21.185958225</v>
      </c>
      <c r="V680" s="376">
        <v>628.99750283000003</v>
      </c>
      <c r="W680" s="377">
        <v>134.26026078999999</v>
      </c>
      <c r="X680" s="376">
        <v>8017.4041192000004</v>
      </c>
      <c r="Y680" s="377">
        <v>1736.9310691999999</v>
      </c>
      <c r="Z680" s="376">
        <v>4.3771561702000001</v>
      </c>
      <c r="AA680" s="377">
        <v>1.1171463403999999</v>
      </c>
      <c r="AB680" s="376">
        <v>458.67425212000001</v>
      </c>
      <c r="AC680" s="377">
        <v>700.43588359</v>
      </c>
      <c r="AD680" s="376">
        <v>22.178809953999998</v>
      </c>
      <c r="AE680" s="377">
        <v>3.8854914347</v>
      </c>
      <c r="AF680" s="338">
        <v>439.90540647</v>
      </c>
      <c r="AG680" s="378">
        <v>1623.3528761</v>
      </c>
      <c r="AH680" s="338">
        <v>692.74942952000004</v>
      </c>
      <c r="AI680" s="378">
        <v>818.87011869000003</v>
      </c>
      <c r="AJ680" s="338">
        <v>15.346167957</v>
      </c>
      <c r="AK680" s="379">
        <v>10.977675967</v>
      </c>
      <c r="AL680" s="472">
        <v>71</v>
      </c>
    </row>
    <row r="681" spans="1:38" x14ac:dyDescent="0.2">
      <c r="A681" s="380" t="s">
        <v>1828</v>
      </c>
      <c r="B681" s="373" t="s">
        <v>1829</v>
      </c>
      <c r="C681" s="374">
        <v>2.4825394311000002</v>
      </c>
      <c r="D681" s="73">
        <v>778</v>
      </c>
      <c r="E681" s="375">
        <v>3.9</v>
      </c>
      <c r="F681" s="376">
        <v>12128.168216</v>
      </c>
      <c r="G681" s="338">
        <v>9380.1107878000003</v>
      </c>
      <c r="H681" s="377">
        <v>2748.0574286000001</v>
      </c>
      <c r="I681" s="376">
        <v>1063.3553327</v>
      </c>
      <c r="J681" s="377">
        <v>39.703228594000002</v>
      </c>
      <c r="K681" s="376">
        <v>1348.8094332000001</v>
      </c>
      <c r="L681" s="377">
        <v>112.14925359999999</v>
      </c>
      <c r="M681" s="338">
        <v>520.48038343999997</v>
      </c>
      <c r="N681" s="376">
        <v>358.33935778</v>
      </c>
      <c r="O681" s="377">
        <v>66.550812636000003</v>
      </c>
      <c r="P681" s="376">
        <v>435.15762962000002</v>
      </c>
      <c r="Q681" s="377">
        <v>79.816535508000001</v>
      </c>
      <c r="R681" s="376">
        <v>105.15143562</v>
      </c>
      <c r="S681" s="377">
        <v>51.878295584</v>
      </c>
      <c r="T681" s="376">
        <v>119.32993046999999</v>
      </c>
      <c r="U681" s="377">
        <v>12.42691787</v>
      </c>
      <c r="V681" s="376">
        <v>157.29118130000001</v>
      </c>
      <c r="W681" s="377">
        <v>37.158141966999999</v>
      </c>
      <c r="X681" s="376">
        <v>4097.1484114000004</v>
      </c>
      <c r="Y681" s="377">
        <v>877.92060591999996</v>
      </c>
      <c r="Z681" s="376">
        <v>1.4143354755999999</v>
      </c>
      <c r="AA681" s="377">
        <v>0.66220655530000005</v>
      </c>
      <c r="AB681" s="376">
        <v>221.40167869000001</v>
      </c>
      <c r="AC681" s="377">
        <v>355.26522605000002</v>
      </c>
      <c r="AD681" s="376">
        <v>35.668070481999997</v>
      </c>
      <c r="AE681" s="377">
        <v>6.8625832841000003</v>
      </c>
      <c r="AF681" s="338">
        <v>349.91596679000003</v>
      </c>
      <c r="AG681" s="378">
        <v>889.40452516000005</v>
      </c>
      <c r="AH681" s="338">
        <v>329.23039140999998</v>
      </c>
      <c r="AI681" s="378">
        <v>437.68349723</v>
      </c>
      <c r="AJ681" s="338">
        <v>8.0930652133999992</v>
      </c>
      <c r="AK681" s="379">
        <v>9.8997827519000001</v>
      </c>
      <c r="AL681" s="472">
        <v>116</v>
      </c>
    </row>
    <row r="682" spans="1:38" x14ac:dyDescent="0.2">
      <c r="A682" s="380" t="s">
        <v>1830</v>
      </c>
      <c r="B682" s="373" t="s">
        <v>1831</v>
      </c>
      <c r="C682" s="374">
        <v>13.211478392</v>
      </c>
      <c r="D682" s="73">
        <v>387</v>
      </c>
      <c r="E682" s="375">
        <v>26.24</v>
      </c>
      <c r="F682" s="376">
        <v>64543.197308000003</v>
      </c>
      <c r="G682" s="338">
        <v>49468.380575000003</v>
      </c>
      <c r="H682" s="377">
        <v>15074.816733</v>
      </c>
      <c r="I682" s="376">
        <v>5461.3842486000003</v>
      </c>
      <c r="J682" s="377">
        <v>388.39541596999999</v>
      </c>
      <c r="K682" s="376">
        <v>12326.533226</v>
      </c>
      <c r="L682" s="377">
        <v>869.32038935000003</v>
      </c>
      <c r="M682" s="338">
        <v>4659.2090017</v>
      </c>
      <c r="N682" s="376">
        <v>6027.4545469000004</v>
      </c>
      <c r="O682" s="377">
        <v>621.98028306000003</v>
      </c>
      <c r="P682" s="376">
        <v>2247.1725857000001</v>
      </c>
      <c r="Q682" s="377">
        <v>403.57839178</v>
      </c>
      <c r="R682" s="376">
        <v>2215.5297661</v>
      </c>
      <c r="S682" s="377">
        <v>653.26533881</v>
      </c>
      <c r="T682" s="376">
        <v>7457.9705741999996</v>
      </c>
      <c r="U682" s="377">
        <v>429.20904715</v>
      </c>
      <c r="V682" s="376">
        <v>3232.5961364</v>
      </c>
      <c r="W682" s="377">
        <v>667.62554207000005</v>
      </c>
      <c r="X682" s="376">
        <v>2318.4144640999998</v>
      </c>
      <c r="Y682" s="377">
        <v>522.90217388999997</v>
      </c>
      <c r="Z682" s="376">
        <v>35.150198191000001</v>
      </c>
      <c r="AA682" s="377">
        <v>9.9650870801</v>
      </c>
      <c r="AB682" s="376">
        <v>1822.0852593</v>
      </c>
      <c r="AC682" s="377">
        <v>2965.3700982999999</v>
      </c>
      <c r="AD682" s="376">
        <v>85.293188173000004</v>
      </c>
      <c r="AE682" s="377">
        <v>16.161059328</v>
      </c>
      <c r="AF682" s="338">
        <v>361.01405373</v>
      </c>
      <c r="AG682" s="378">
        <v>4144.8630679999997</v>
      </c>
      <c r="AH682" s="338">
        <v>2228.5078896999999</v>
      </c>
      <c r="AI682" s="378">
        <v>2271.0075038</v>
      </c>
      <c r="AJ682" s="338">
        <v>52.877323289000003</v>
      </c>
      <c r="AK682" s="379">
        <v>48.361447276</v>
      </c>
      <c r="AL682" s="472">
        <v>70</v>
      </c>
    </row>
    <row r="683" spans="1:38" x14ac:dyDescent="0.2">
      <c r="A683" s="380" t="s">
        <v>1832</v>
      </c>
      <c r="B683" s="373" t="s">
        <v>1833</v>
      </c>
      <c r="C683" s="374">
        <v>4.8004534920999999</v>
      </c>
      <c r="D683" s="73">
        <v>418</v>
      </c>
      <c r="E683" s="375">
        <v>10.15</v>
      </c>
      <c r="F683" s="376">
        <v>23452.077634000001</v>
      </c>
      <c r="G683" s="338">
        <v>18028.197263999999</v>
      </c>
      <c r="H683" s="377">
        <v>5423.8803697000003</v>
      </c>
      <c r="I683" s="376">
        <v>2186.3478258</v>
      </c>
      <c r="J683" s="377">
        <v>115.24801777</v>
      </c>
      <c r="K683" s="376">
        <v>4565.3648595000004</v>
      </c>
      <c r="L683" s="377">
        <v>317.40806357000002</v>
      </c>
      <c r="M683" s="338">
        <v>1713.1322714</v>
      </c>
      <c r="N683" s="376">
        <v>1857.8216642</v>
      </c>
      <c r="O683" s="377">
        <v>282.97753596000001</v>
      </c>
      <c r="P683" s="376">
        <v>1103.2289467000001</v>
      </c>
      <c r="Q683" s="377">
        <v>173.63821404999999</v>
      </c>
      <c r="R683" s="376">
        <v>631.13076725999997</v>
      </c>
      <c r="S683" s="377">
        <v>186.16935305999999</v>
      </c>
      <c r="T683" s="376">
        <v>2285.4037413000001</v>
      </c>
      <c r="U683" s="377">
        <v>121.96187062</v>
      </c>
      <c r="V683" s="376">
        <v>400.85387151999998</v>
      </c>
      <c r="W683" s="377">
        <v>82.024170190999996</v>
      </c>
      <c r="X683" s="376">
        <v>1695.4790551999999</v>
      </c>
      <c r="Y683" s="377">
        <v>371.12438028000003</v>
      </c>
      <c r="Z683" s="376">
        <v>16.641385407000001</v>
      </c>
      <c r="AA683" s="377">
        <v>4.4560275120000004</v>
      </c>
      <c r="AB683" s="376">
        <v>619.13599918</v>
      </c>
      <c r="AC683" s="377">
        <v>1045.6670389000001</v>
      </c>
      <c r="AD683" s="376">
        <v>54.405912370999999</v>
      </c>
      <c r="AE683" s="377">
        <v>12.947066467000001</v>
      </c>
      <c r="AF683" s="338">
        <v>239.58728980000001</v>
      </c>
      <c r="AG683" s="378">
        <v>1750.5856839999999</v>
      </c>
      <c r="AH683" s="338">
        <v>749.14777816000003</v>
      </c>
      <c r="AI683" s="378">
        <v>808.90578292999999</v>
      </c>
      <c r="AJ683" s="338">
        <v>42.728995791999999</v>
      </c>
      <c r="AK683" s="379">
        <v>18.554065024</v>
      </c>
      <c r="AL683" s="472">
        <v>84</v>
      </c>
    </row>
    <row r="684" spans="1:38" x14ac:dyDescent="0.2">
      <c r="A684" s="380" t="s">
        <v>1834</v>
      </c>
      <c r="B684" s="373" t="s">
        <v>1835</v>
      </c>
      <c r="C684" s="374">
        <v>1.6775462869</v>
      </c>
      <c r="D684" s="73">
        <v>1461</v>
      </c>
      <c r="E684" s="375">
        <v>2.99</v>
      </c>
      <c r="F684" s="376">
        <v>8195.4644114999992</v>
      </c>
      <c r="G684" s="338">
        <v>6328.4405736999997</v>
      </c>
      <c r="H684" s="377">
        <v>1867.0238377999999</v>
      </c>
      <c r="I684" s="376">
        <v>644.66919815000006</v>
      </c>
      <c r="J684" s="377">
        <v>31.214977678</v>
      </c>
      <c r="K684" s="376">
        <v>1160.7049162999999</v>
      </c>
      <c r="L684" s="377">
        <v>83.395576509999998</v>
      </c>
      <c r="M684" s="338">
        <v>458.13275869</v>
      </c>
      <c r="N684" s="376">
        <v>808.00911697000004</v>
      </c>
      <c r="O684" s="377">
        <v>163.95951163999999</v>
      </c>
      <c r="P684" s="376">
        <v>387.29094816999998</v>
      </c>
      <c r="Q684" s="377">
        <v>68.686822938000006</v>
      </c>
      <c r="R684" s="376">
        <v>127.54898394999999</v>
      </c>
      <c r="S684" s="377">
        <v>45.888742094000001</v>
      </c>
      <c r="T684" s="376">
        <v>427.39294853000001</v>
      </c>
      <c r="U684" s="377">
        <v>25.575833999</v>
      </c>
      <c r="V684" s="376">
        <v>117.85143933000001</v>
      </c>
      <c r="W684" s="377">
        <v>26.162342550000002</v>
      </c>
      <c r="X684" s="376">
        <v>1520.933542</v>
      </c>
      <c r="Y684" s="377">
        <v>343.00479962999998</v>
      </c>
      <c r="Z684" s="376">
        <v>6.2777163510999996</v>
      </c>
      <c r="AA684" s="377">
        <v>2.9673568693000001</v>
      </c>
      <c r="AB684" s="376">
        <v>177.96069802</v>
      </c>
      <c r="AC684" s="377">
        <v>284.30243283999999</v>
      </c>
      <c r="AD684" s="376">
        <v>41.223778203000002</v>
      </c>
      <c r="AE684" s="377">
        <v>8.6203167569999994</v>
      </c>
      <c r="AF684" s="338">
        <v>138.53860596999999</v>
      </c>
      <c r="AG684" s="378">
        <v>583.87098820000006</v>
      </c>
      <c r="AH684" s="338">
        <v>214.24429950000001</v>
      </c>
      <c r="AI684" s="378">
        <v>282.01703709999998</v>
      </c>
      <c r="AJ684" s="338">
        <v>8.9290110937999998</v>
      </c>
      <c r="AK684" s="379">
        <v>6.0897114483000001</v>
      </c>
      <c r="AL684" s="472">
        <v>144</v>
      </c>
    </row>
    <row r="685" spans="1:38" x14ac:dyDescent="0.2">
      <c r="A685" s="380" t="s">
        <v>1836</v>
      </c>
      <c r="B685" s="373" t="s">
        <v>1837</v>
      </c>
      <c r="C685" s="374">
        <v>4.5608229683000001</v>
      </c>
      <c r="D685" s="73">
        <v>563</v>
      </c>
      <c r="E685" s="375">
        <v>9.27</v>
      </c>
      <c r="F685" s="376">
        <v>22281.389561</v>
      </c>
      <c r="G685" s="338">
        <v>17002.770863999998</v>
      </c>
      <c r="H685" s="377">
        <v>5278.6186969</v>
      </c>
      <c r="I685" s="376">
        <v>2001.0429071999999</v>
      </c>
      <c r="J685" s="377">
        <v>84.605235238000006</v>
      </c>
      <c r="K685" s="376">
        <v>3442.4908070000001</v>
      </c>
      <c r="L685" s="377">
        <v>244.42936896000001</v>
      </c>
      <c r="M685" s="338">
        <v>1363.626115</v>
      </c>
      <c r="N685" s="376">
        <v>806.09860377999996</v>
      </c>
      <c r="O685" s="377">
        <v>128.30883437</v>
      </c>
      <c r="P685" s="376">
        <v>538.58865294999998</v>
      </c>
      <c r="Q685" s="377">
        <v>98.653769100999995</v>
      </c>
      <c r="R685" s="376">
        <v>494.88415651000003</v>
      </c>
      <c r="S685" s="377">
        <v>163.79249096000001</v>
      </c>
      <c r="T685" s="376">
        <v>556.68701743999998</v>
      </c>
      <c r="U685" s="377">
        <v>37.763995803</v>
      </c>
      <c r="V685" s="376">
        <v>964.14900154999998</v>
      </c>
      <c r="W685" s="377">
        <v>193.85750515999999</v>
      </c>
      <c r="X685" s="376">
        <v>4932.7357007999999</v>
      </c>
      <c r="Y685" s="377">
        <v>1085.1181237999999</v>
      </c>
      <c r="Z685" s="376">
        <v>7.0210575488</v>
      </c>
      <c r="AA685" s="377">
        <v>2.1598776199</v>
      </c>
      <c r="AB685" s="376">
        <v>503.81166024999999</v>
      </c>
      <c r="AC685" s="377">
        <v>859.84984525000004</v>
      </c>
      <c r="AD685" s="376">
        <v>106.51367096</v>
      </c>
      <c r="AE685" s="377">
        <v>43.907179493999998</v>
      </c>
      <c r="AF685" s="338">
        <v>356.16764438000001</v>
      </c>
      <c r="AG685" s="378">
        <v>1795.2984713000001</v>
      </c>
      <c r="AH685" s="338">
        <v>682.30016502000001</v>
      </c>
      <c r="AI685" s="378">
        <v>731.57708602000002</v>
      </c>
      <c r="AJ685" s="338">
        <v>43.961095647999997</v>
      </c>
      <c r="AK685" s="379">
        <v>11.989521870000001</v>
      </c>
      <c r="AL685" s="472">
        <v>105</v>
      </c>
    </row>
    <row r="686" spans="1:38" x14ac:dyDescent="0.2">
      <c r="A686" s="380" t="s">
        <v>1838</v>
      </c>
      <c r="B686" s="373" t="s">
        <v>1839</v>
      </c>
      <c r="C686" s="374">
        <v>1.2820712882</v>
      </c>
      <c r="D686" s="73">
        <v>2199</v>
      </c>
      <c r="E686" s="375">
        <v>1.82</v>
      </c>
      <c r="F686" s="376">
        <v>6263.4156193999997</v>
      </c>
      <c r="G686" s="338">
        <v>4678.0491109000004</v>
      </c>
      <c r="H686" s="377">
        <v>1585.3665085</v>
      </c>
      <c r="I686" s="376">
        <v>445.25945497999999</v>
      </c>
      <c r="J686" s="377">
        <v>17.963032235</v>
      </c>
      <c r="K686" s="376">
        <v>497.53999590000001</v>
      </c>
      <c r="L686" s="377">
        <v>37.895956038000001</v>
      </c>
      <c r="M686" s="338">
        <v>236.12335184</v>
      </c>
      <c r="N686" s="376">
        <v>257.98705632000002</v>
      </c>
      <c r="O686" s="377">
        <v>68.360885401999994</v>
      </c>
      <c r="P686" s="376">
        <v>131.80506775999999</v>
      </c>
      <c r="Q686" s="377">
        <v>23.603007201</v>
      </c>
      <c r="R686" s="376">
        <v>43.285140312000003</v>
      </c>
      <c r="S686" s="377">
        <v>16.489160647999999</v>
      </c>
      <c r="T686" s="376">
        <v>73.865243785999994</v>
      </c>
      <c r="U686" s="377">
        <v>6.8519090281999997</v>
      </c>
      <c r="V686" s="376">
        <v>41.992356540999999</v>
      </c>
      <c r="W686" s="377">
        <v>6.87432394</v>
      </c>
      <c r="X686" s="376">
        <v>2149.1669012000002</v>
      </c>
      <c r="Y686" s="377">
        <v>534.55856387999995</v>
      </c>
      <c r="Z686" s="376">
        <v>0.46215115960000003</v>
      </c>
      <c r="AA686" s="377">
        <v>0.17947767170000001</v>
      </c>
      <c r="AB686" s="376">
        <v>129.33875852</v>
      </c>
      <c r="AC686" s="377">
        <v>153.64793695</v>
      </c>
      <c r="AD686" s="376">
        <v>260.97281921000001</v>
      </c>
      <c r="AE686" s="377">
        <v>163.66815847000001</v>
      </c>
      <c r="AF686" s="338">
        <v>68.762452101999997</v>
      </c>
      <c r="AG686" s="378">
        <v>507.60486515000002</v>
      </c>
      <c r="AH686" s="338">
        <v>154.88137311</v>
      </c>
      <c r="AI686" s="378">
        <v>228.43010190999999</v>
      </c>
      <c r="AJ686" s="338">
        <v>2.8390462214999999</v>
      </c>
      <c r="AK686" s="379">
        <v>3.0070719918000002</v>
      </c>
      <c r="AL686" s="472">
        <v>154</v>
      </c>
    </row>
    <row r="687" spans="1:38" x14ac:dyDescent="0.2">
      <c r="A687" s="380" t="s">
        <v>1840</v>
      </c>
      <c r="B687" s="373" t="s">
        <v>1841</v>
      </c>
      <c r="C687" s="374">
        <v>35.934758672999997</v>
      </c>
      <c r="D687" s="73">
        <v>371</v>
      </c>
      <c r="E687" s="375">
        <v>48.75</v>
      </c>
      <c r="F687" s="376">
        <v>175555.23693000001</v>
      </c>
      <c r="G687" s="338">
        <v>141113.47263999999</v>
      </c>
      <c r="H687" s="377">
        <v>34441.764286999998</v>
      </c>
      <c r="I687" s="376">
        <v>10249.354469</v>
      </c>
      <c r="J687" s="377">
        <v>900.42325488999995</v>
      </c>
      <c r="K687" s="376">
        <v>35859.941387999999</v>
      </c>
      <c r="L687" s="377">
        <v>1973.8845063000001</v>
      </c>
      <c r="M687" s="338">
        <v>11111.590536</v>
      </c>
      <c r="N687" s="376">
        <v>18284.355651999998</v>
      </c>
      <c r="O687" s="377">
        <v>1925.0623083999999</v>
      </c>
      <c r="P687" s="376">
        <v>1942.3857694000001</v>
      </c>
      <c r="Q687" s="377">
        <v>433.52690666000001</v>
      </c>
      <c r="R687" s="376">
        <v>5618.5946273</v>
      </c>
      <c r="S687" s="377">
        <v>1590.4876604000001</v>
      </c>
      <c r="T687" s="376">
        <v>37032.516763</v>
      </c>
      <c r="U687" s="377">
        <v>1928.7617938000001</v>
      </c>
      <c r="V687" s="376">
        <v>12576.140191</v>
      </c>
      <c r="W687" s="377">
        <v>2621.7962047999999</v>
      </c>
      <c r="X687" s="376">
        <v>1467.0198505000001</v>
      </c>
      <c r="Y687" s="377">
        <v>359.53764782000002</v>
      </c>
      <c r="Z687" s="376">
        <v>20.144660108</v>
      </c>
      <c r="AA687" s="377">
        <v>2.0356574124</v>
      </c>
      <c r="AB687" s="376">
        <v>5176.176348</v>
      </c>
      <c r="AC687" s="377">
        <v>6530.5612785000003</v>
      </c>
      <c r="AD687" s="376">
        <v>129.53593036999999</v>
      </c>
      <c r="AE687" s="377">
        <v>29.908311000000001</v>
      </c>
      <c r="AF687" s="338">
        <v>135.26647435000001</v>
      </c>
      <c r="AG687" s="378">
        <v>8416.6478477000001</v>
      </c>
      <c r="AH687" s="338">
        <v>3885.4832378999999</v>
      </c>
      <c r="AI687" s="378">
        <v>5247.9459864999999</v>
      </c>
      <c r="AJ687" s="338">
        <v>14.97968359</v>
      </c>
      <c r="AK687" s="379">
        <v>91.171981625000001</v>
      </c>
      <c r="AL687" s="472">
        <v>19</v>
      </c>
    </row>
    <row r="688" spans="1:38" x14ac:dyDescent="0.2">
      <c r="A688" s="380" t="s">
        <v>1842</v>
      </c>
      <c r="B688" s="373" t="s">
        <v>1843</v>
      </c>
      <c r="C688" s="374">
        <v>12.413203113</v>
      </c>
      <c r="D688" s="73">
        <v>252</v>
      </c>
      <c r="E688" s="375">
        <v>24.24</v>
      </c>
      <c r="F688" s="376">
        <v>60643.312877999997</v>
      </c>
      <c r="G688" s="338">
        <v>47115.601885999997</v>
      </c>
      <c r="H688" s="377">
        <v>13527.710992</v>
      </c>
      <c r="I688" s="376">
        <v>3523.4930018999999</v>
      </c>
      <c r="J688" s="377">
        <v>245.32590808</v>
      </c>
      <c r="K688" s="376">
        <v>14372.452191</v>
      </c>
      <c r="L688" s="377">
        <v>940.67658796000001</v>
      </c>
      <c r="M688" s="338">
        <v>4491.6832854000004</v>
      </c>
      <c r="N688" s="376">
        <v>5879.2752504</v>
      </c>
      <c r="O688" s="377">
        <v>548.98598929000002</v>
      </c>
      <c r="P688" s="376">
        <v>739.17863581999995</v>
      </c>
      <c r="Q688" s="377">
        <v>111.19278747</v>
      </c>
      <c r="R688" s="376">
        <v>2111.0945843</v>
      </c>
      <c r="S688" s="377">
        <v>519.82349901999999</v>
      </c>
      <c r="T688" s="376">
        <v>10866.218698000001</v>
      </c>
      <c r="U688" s="377">
        <v>509.37395516999999</v>
      </c>
      <c r="V688" s="376">
        <v>470.55014617</v>
      </c>
      <c r="W688" s="377">
        <v>74.605845556000006</v>
      </c>
      <c r="X688" s="376">
        <v>57.181021917000002</v>
      </c>
      <c r="Y688" s="377">
        <v>13.925540765999999</v>
      </c>
      <c r="Z688" s="376">
        <v>14.424639683000001</v>
      </c>
      <c r="AA688" s="377">
        <v>1.4760206349</v>
      </c>
      <c r="AB688" s="376">
        <v>3502.3741645</v>
      </c>
      <c r="AC688" s="377">
        <v>2732.6474318</v>
      </c>
      <c r="AD688" s="376">
        <v>43.224085488</v>
      </c>
      <c r="AE688" s="377">
        <v>8.4229566229999993</v>
      </c>
      <c r="AF688" s="338">
        <v>70.152867122999993</v>
      </c>
      <c r="AG688" s="378">
        <v>4406.0990377999997</v>
      </c>
      <c r="AH688" s="338">
        <v>1947.357653</v>
      </c>
      <c r="AI688" s="378">
        <v>2366.8417248999999</v>
      </c>
      <c r="AJ688" s="338">
        <v>8.8943311547999997</v>
      </c>
      <c r="AK688" s="379">
        <v>66.361037194000005</v>
      </c>
      <c r="AL688" s="472">
        <v>16</v>
      </c>
    </row>
    <row r="689" spans="1:38" x14ac:dyDescent="0.2">
      <c r="A689" s="380" t="s">
        <v>1844</v>
      </c>
      <c r="B689" s="373" t="s">
        <v>1845</v>
      </c>
      <c r="C689" s="374">
        <v>15.183471716</v>
      </c>
      <c r="D689" s="73">
        <v>226</v>
      </c>
      <c r="E689" s="375">
        <v>26.26</v>
      </c>
      <c r="F689" s="376">
        <v>74177.149724999996</v>
      </c>
      <c r="G689" s="338">
        <v>57916.023736000003</v>
      </c>
      <c r="H689" s="377">
        <v>16261.125989</v>
      </c>
      <c r="I689" s="376">
        <v>5519.3377180999996</v>
      </c>
      <c r="J689" s="377">
        <v>378.74720266999998</v>
      </c>
      <c r="K689" s="376">
        <v>15352.933283</v>
      </c>
      <c r="L689" s="377">
        <v>1025.6540193999999</v>
      </c>
      <c r="M689" s="338">
        <v>5184.2571115999999</v>
      </c>
      <c r="N689" s="376">
        <v>5784.7252697000004</v>
      </c>
      <c r="O689" s="377">
        <v>565.75742495999998</v>
      </c>
      <c r="P689" s="376">
        <v>1410.4099656999999</v>
      </c>
      <c r="Q689" s="377">
        <v>277.24232103000003</v>
      </c>
      <c r="R689" s="376">
        <v>2229.8414299999999</v>
      </c>
      <c r="S689" s="377">
        <v>608.79211541999996</v>
      </c>
      <c r="T689" s="376">
        <v>13694.112077</v>
      </c>
      <c r="U689" s="377">
        <v>750.34560051000005</v>
      </c>
      <c r="V689" s="376">
        <v>5014.6700555999996</v>
      </c>
      <c r="W689" s="377">
        <v>1045.0593815</v>
      </c>
      <c r="X689" s="376">
        <v>256.57101119999999</v>
      </c>
      <c r="Y689" s="377">
        <v>58.793497043999999</v>
      </c>
      <c r="Z689" s="376">
        <v>10.87814292</v>
      </c>
      <c r="AA689" s="377">
        <v>1.1131207965000001</v>
      </c>
      <c r="AB689" s="376">
        <v>2428.7736243999998</v>
      </c>
      <c r="AC689" s="377">
        <v>3375.8082064</v>
      </c>
      <c r="AD689" s="376">
        <v>41.949979181000003</v>
      </c>
      <c r="AE689" s="377">
        <v>14.922419292000001</v>
      </c>
      <c r="AF689" s="338">
        <v>50.577784061999999</v>
      </c>
      <c r="AG689" s="378">
        <v>4486.3697364999998</v>
      </c>
      <c r="AH689" s="338">
        <v>2281.5342580000001</v>
      </c>
      <c r="AI689" s="378">
        <v>2273.4434203000001</v>
      </c>
      <c r="AJ689" s="338">
        <v>13.441905283000001</v>
      </c>
      <c r="AK689" s="379">
        <v>41.087642522000003</v>
      </c>
      <c r="AL689" s="472">
        <v>35</v>
      </c>
    </row>
    <row r="690" spans="1:38" x14ac:dyDescent="0.2">
      <c r="A690" s="380" t="s">
        <v>1846</v>
      </c>
      <c r="B690" s="373" t="s">
        <v>2326</v>
      </c>
      <c r="C690" s="374">
        <v>8.1711276498000007</v>
      </c>
      <c r="D690" s="73">
        <v>383</v>
      </c>
      <c r="E690" s="375">
        <v>18.93</v>
      </c>
      <c r="F690" s="376">
        <v>39919.128539999998</v>
      </c>
      <c r="G690" s="338">
        <v>29320.562087999999</v>
      </c>
      <c r="H690" s="377">
        <v>10598.566451999999</v>
      </c>
      <c r="I690" s="376">
        <v>3999.5109389999998</v>
      </c>
      <c r="J690" s="377">
        <v>208.96615987000001</v>
      </c>
      <c r="K690" s="376">
        <v>9601.0115260000002</v>
      </c>
      <c r="L690" s="377">
        <v>756.56033142000001</v>
      </c>
      <c r="M690" s="338">
        <v>3512.5508552000001</v>
      </c>
      <c r="N690" s="376">
        <v>2477.9087373000002</v>
      </c>
      <c r="O690" s="377">
        <v>296.34799779000002</v>
      </c>
      <c r="P690" s="376">
        <v>730.54212611000003</v>
      </c>
      <c r="Q690" s="377">
        <v>169.86609842999999</v>
      </c>
      <c r="R690" s="376">
        <v>1127.1122938000001</v>
      </c>
      <c r="S690" s="377">
        <v>363.54033910999999</v>
      </c>
      <c r="T690" s="376">
        <v>5408.1482597000004</v>
      </c>
      <c r="U690" s="377">
        <v>366.03747787999998</v>
      </c>
      <c r="V690" s="376">
        <v>719.12016684000002</v>
      </c>
      <c r="W690" s="377">
        <v>144.31990536999999</v>
      </c>
      <c r="X690" s="376">
        <v>35.924560960999997</v>
      </c>
      <c r="Y690" s="377">
        <v>9.7525993055000004</v>
      </c>
      <c r="Z690" s="376">
        <v>3.4251477807000001</v>
      </c>
      <c r="AA690" s="377">
        <v>0.28922845949999998</v>
      </c>
      <c r="AB690" s="376">
        <v>1374.2518660999999</v>
      </c>
      <c r="AC690" s="377">
        <v>2485.5685982</v>
      </c>
      <c r="AD690" s="376">
        <v>13.604546449000001</v>
      </c>
      <c r="AE690" s="377">
        <v>4.2269034439000004</v>
      </c>
      <c r="AF690" s="338">
        <v>25.288593380999998</v>
      </c>
      <c r="AG690" s="378">
        <v>3039.0551633999999</v>
      </c>
      <c r="AH690" s="338">
        <v>1643.9264218999999</v>
      </c>
      <c r="AI690" s="378">
        <v>1374.7738546999999</v>
      </c>
      <c r="AJ690" s="338">
        <v>9.4807803734</v>
      </c>
      <c r="AK690" s="379">
        <v>18.017061287000001</v>
      </c>
      <c r="AL690" s="472">
        <v>37</v>
      </c>
    </row>
    <row r="691" spans="1:38" x14ac:dyDescent="0.2">
      <c r="A691" s="380" t="s">
        <v>2327</v>
      </c>
      <c r="B691" s="373" t="s">
        <v>1847</v>
      </c>
      <c r="C691" s="374">
        <v>4.5546845397000002</v>
      </c>
      <c r="D691" s="73">
        <v>436</v>
      </c>
      <c r="E691" s="375">
        <v>10.57</v>
      </c>
      <c r="F691" s="376">
        <v>22251.400956000001</v>
      </c>
      <c r="G691" s="338">
        <v>16489.282789000001</v>
      </c>
      <c r="H691" s="377">
        <v>5762.1181666000002</v>
      </c>
      <c r="I691" s="376">
        <v>1965.3910917999999</v>
      </c>
      <c r="J691" s="377">
        <v>102.17909828000001</v>
      </c>
      <c r="K691" s="376">
        <v>5560.6720763000003</v>
      </c>
      <c r="L691" s="377">
        <v>404.95420101000002</v>
      </c>
      <c r="M691" s="338">
        <v>1942.0909056</v>
      </c>
      <c r="N691" s="376">
        <v>1240.6119019</v>
      </c>
      <c r="O691" s="377">
        <v>147.91259958000001</v>
      </c>
      <c r="P691" s="376">
        <v>406.37132058999998</v>
      </c>
      <c r="Q691" s="377">
        <v>83.456384013999994</v>
      </c>
      <c r="R691" s="376">
        <v>524.94065332000002</v>
      </c>
      <c r="S691" s="377">
        <v>165.54906403000001</v>
      </c>
      <c r="T691" s="376">
        <v>3537.0111633000001</v>
      </c>
      <c r="U691" s="377">
        <v>263.14530371000001</v>
      </c>
      <c r="V691" s="376">
        <v>244.75396506999999</v>
      </c>
      <c r="W691" s="377">
        <v>47.251180861999998</v>
      </c>
      <c r="X691" s="376">
        <v>56.565625017999999</v>
      </c>
      <c r="Y691" s="377">
        <v>11.627036845999999</v>
      </c>
      <c r="Z691" s="376">
        <v>3.6635321000000002E-3</v>
      </c>
      <c r="AA691" s="377">
        <v>1.5986240000000001E-4</v>
      </c>
      <c r="AB691" s="376">
        <v>782.96015202000001</v>
      </c>
      <c r="AC691" s="377">
        <v>1399.3417046</v>
      </c>
      <c r="AD691" s="376">
        <v>2.5393233601</v>
      </c>
      <c r="AE691" s="377">
        <v>0.61784969040000004</v>
      </c>
      <c r="AF691" s="338">
        <v>26.719656337</v>
      </c>
      <c r="AG691" s="378">
        <v>1697.5307316999999</v>
      </c>
      <c r="AH691" s="338">
        <v>867.90475124</v>
      </c>
      <c r="AI691" s="378">
        <v>758.84441403000005</v>
      </c>
      <c r="AJ691" s="338">
        <v>3.5388795619</v>
      </c>
      <c r="AK691" s="379">
        <v>6.9160987591999996</v>
      </c>
      <c r="AL691" s="472">
        <v>34</v>
      </c>
    </row>
    <row r="692" spans="1:38" x14ac:dyDescent="0.2">
      <c r="A692" s="380" t="s">
        <v>1848</v>
      </c>
      <c r="B692" s="373" t="s">
        <v>1849</v>
      </c>
      <c r="C692" s="374">
        <v>9.6921270742000001</v>
      </c>
      <c r="D692" s="73">
        <v>2369</v>
      </c>
      <c r="E692" s="375">
        <v>18.690000000000001</v>
      </c>
      <c r="F692" s="376">
        <v>47349.800796000003</v>
      </c>
      <c r="G692" s="338">
        <v>37076.805919999999</v>
      </c>
      <c r="H692" s="377">
        <v>10272.994876000001</v>
      </c>
      <c r="I692" s="376">
        <v>3717.5641808</v>
      </c>
      <c r="J692" s="377">
        <v>252.83469471999999</v>
      </c>
      <c r="K692" s="376">
        <v>10315.535425</v>
      </c>
      <c r="L692" s="377">
        <v>661.52100126000005</v>
      </c>
      <c r="M692" s="338">
        <v>3484.8753012000002</v>
      </c>
      <c r="N692" s="376">
        <v>5257.2483123000002</v>
      </c>
      <c r="O692" s="377">
        <v>476.66770233</v>
      </c>
      <c r="P692" s="376">
        <v>972.50044872000001</v>
      </c>
      <c r="Q692" s="377">
        <v>179.9694159</v>
      </c>
      <c r="R692" s="376">
        <v>1357.5665994999999</v>
      </c>
      <c r="S692" s="377">
        <v>414.39883517999999</v>
      </c>
      <c r="T692" s="376">
        <v>7562.8528746000002</v>
      </c>
      <c r="U692" s="377">
        <v>359.37662129</v>
      </c>
      <c r="V692" s="376">
        <v>1433.6107678999999</v>
      </c>
      <c r="W692" s="377">
        <v>312.32691196000002</v>
      </c>
      <c r="X692" s="376">
        <v>739.72086494999996</v>
      </c>
      <c r="Y692" s="377">
        <v>176.69401651000001</v>
      </c>
      <c r="Z692" s="376">
        <v>16.098393909999999</v>
      </c>
      <c r="AA692" s="377">
        <v>3.2835562862000001</v>
      </c>
      <c r="AB692" s="376">
        <v>1424.7639674</v>
      </c>
      <c r="AC692" s="377">
        <v>2185.9950220000001</v>
      </c>
      <c r="AD692" s="376">
        <v>34.193878609999999</v>
      </c>
      <c r="AE692" s="377">
        <v>5.3261111489999999</v>
      </c>
      <c r="AF692" s="338">
        <v>58.504836722</v>
      </c>
      <c r="AG692" s="378">
        <v>2967.7722604999999</v>
      </c>
      <c r="AH692" s="338">
        <v>1585.9599294</v>
      </c>
      <c r="AI692" s="378">
        <v>1338.3026487</v>
      </c>
      <c r="AJ692" s="338">
        <v>28.778368881999999</v>
      </c>
      <c r="AK692" s="379">
        <v>25.557848317000001</v>
      </c>
      <c r="AL692" s="472">
        <v>88</v>
      </c>
    </row>
    <row r="693" spans="1:38" x14ac:dyDescent="0.2">
      <c r="A693" s="380" t="s">
        <v>1850</v>
      </c>
      <c r="B693" s="373" t="s">
        <v>1851</v>
      </c>
      <c r="C693" s="374">
        <v>1.7835521859000001</v>
      </c>
      <c r="D693" s="73">
        <v>4170</v>
      </c>
      <c r="E693" s="375">
        <v>3.86</v>
      </c>
      <c r="F693" s="376">
        <v>8713.3443532000001</v>
      </c>
      <c r="G693" s="338">
        <v>6763.1743213</v>
      </c>
      <c r="H693" s="377">
        <v>1950.1700318999999</v>
      </c>
      <c r="I693" s="376">
        <v>750.54830561999995</v>
      </c>
      <c r="J693" s="377">
        <v>43.329865550000001</v>
      </c>
      <c r="K693" s="376">
        <v>1890.4404196999999</v>
      </c>
      <c r="L693" s="377">
        <v>121.78424006</v>
      </c>
      <c r="M693" s="338">
        <v>652.29697348000002</v>
      </c>
      <c r="N693" s="376">
        <v>979.04997202000004</v>
      </c>
      <c r="O693" s="377">
        <v>122.09286218</v>
      </c>
      <c r="P693" s="376">
        <v>128.67031202999999</v>
      </c>
      <c r="Q693" s="377">
        <v>24.084545843000001</v>
      </c>
      <c r="R693" s="376">
        <v>210.60722534999999</v>
      </c>
      <c r="S693" s="377">
        <v>65.511627607999998</v>
      </c>
      <c r="T693" s="376">
        <v>1427.2817387</v>
      </c>
      <c r="U693" s="377">
        <v>70.251255552000003</v>
      </c>
      <c r="V693" s="376">
        <v>45.305494209999999</v>
      </c>
      <c r="W693" s="377">
        <v>8.6222756935000007</v>
      </c>
      <c r="X693" s="376">
        <v>227.54276078000001</v>
      </c>
      <c r="Y693" s="377">
        <v>63.863289696000002</v>
      </c>
      <c r="Z693" s="376">
        <v>4.3637185728999999</v>
      </c>
      <c r="AA693" s="377">
        <v>1.5251001289999999</v>
      </c>
      <c r="AB693" s="376">
        <v>256.69295696</v>
      </c>
      <c r="AC693" s="377">
        <v>404.74296755</v>
      </c>
      <c r="AD693" s="376">
        <v>9.6584428618999993</v>
      </c>
      <c r="AE693" s="377">
        <v>1.9952907034</v>
      </c>
      <c r="AF693" s="338">
        <v>13.913997226999999</v>
      </c>
      <c r="AG693" s="378">
        <v>587.15619458000003</v>
      </c>
      <c r="AH693" s="338">
        <v>293.29266265000001</v>
      </c>
      <c r="AI693" s="378">
        <v>266.81959323000001</v>
      </c>
      <c r="AJ693" s="338">
        <v>37.181011114999997</v>
      </c>
      <c r="AK693" s="379">
        <v>4.7192534781999997</v>
      </c>
      <c r="AL693" s="472">
        <v>137</v>
      </c>
    </row>
    <row r="694" spans="1:38" x14ac:dyDescent="0.2">
      <c r="A694" s="380" t="s">
        <v>1852</v>
      </c>
      <c r="B694" s="373" t="s">
        <v>1853</v>
      </c>
      <c r="C694" s="374">
        <v>0.54459127740000002</v>
      </c>
      <c r="D694" s="73">
        <v>4924</v>
      </c>
      <c r="E694" s="375">
        <v>1.58</v>
      </c>
      <c r="F694" s="376">
        <v>2660.539663</v>
      </c>
      <c r="G694" s="338">
        <v>2132.8387123000002</v>
      </c>
      <c r="H694" s="377">
        <v>527.70095068000001</v>
      </c>
      <c r="I694" s="376">
        <v>199.74499231999999</v>
      </c>
      <c r="J694" s="377">
        <v>15.297408438</v>
      </c>
      <c r="K694" s="376">
        <v>390.95277461000001</v>
      </c>
      <c r="L694" s="377">
        <v>29.096536059999998</v>
      </c>
      <c r="M694" s="338">
        <v>178.34604969</v>
      </c>
      <c r="N694" s="376">
        <v>610.37808915999994</v>
      </c>
      <c r="O694" s="377">
        <v>83.862322449999994</v>
      </c>
      <c r="P694" s="376">
        <v>38.62762249</v>
      </c>
      <c r="Q694" s="377">
        <v>5.6357704292999999</v>
      </c>
      <c r="R694" s="376">
        <v>26.475183727000001</v>
      </c>
      <c r="S694" s="377">
        <v>10.004662311000001</v>
      </c>
      <c r="T694" s="376">
        <v>453.28241947999999</v>
      </c>
      <c r="U694" s="377">
        <v>17.86570717</v>
      </c>
      <c r="V694" s="376">
        <v>1.6731240311</v>
      </c>
      <c r="W694" s="377">
        <v>0.36977510800000002</v>
      </c>
      <c r="X694" s="376">
        <v>65.906926319999997</v>
      </c>
      <c r="Y694" s="377">
        <v>20.849568451</v>
      </c>
      <c r="Z694" s="376">
        <v>1.081811576</v>
      </c>
      <c r="AA694" s="377">
        <v>0.37361500809999998</v>
      </c>
      <c r="AB694" s="376">
        <v>77.074893744999997</v>
      </c>
      <c r="AC694" s="377">
        <v>101.20450594</v>
      </c>
      <c r="AD694" s="376">
        <v>1.3284743907000001</v>
      </c>
      <c r="AE694" s="377">
        <v>0.27362698330000002</v>
      </c>
      <c r="AF694" s="338">
        <v>6.2456171354999999</v>
      </c>
      <c r="AG694" s="378">
        <v>187.33129468999999</v>
      </c>
      <c r="AH694" s="338">
        <v>53.931470816000001</v>
      </c>
      <c r="AI694" s="378">
        <v>67.459508847999999</v>
      </c>
      <c r="AJ694" s="338">
        <v>14.850724058000001</v>
      </c>
      <c r="AK694" s="379">
        <v>1.0151876107</v>
      </c>
      <c r="AL694" s="472">
        <v>132</v>
      </c>
    </row>
    <row r="695" spans="1:38" x14ac:dyDescent="0.2">
      <c r="A695" s="380" t="s">
        <v>1854</v>
      </c>
      <c r="B695" s="373" t="s">
        <v>1855</v>
      </c>
      <c r="C695" s="374">
        <v>4.4103749527999998</v>
      </c>
      <c r="D695" s="73">
        <v>4432</v>
      </c>
      <c r="E695" s="375">
        <v>10.119999999999999</v>
      </c>
      <c r="F695" s="376">
        <v>21546.392639000002</v>
      </c>
      <c r="G695" s="338">
        <v>16421.074489999999</v>
      </c>
      <c r="H695" s="377">
        <v>5125.3181494999999</v>
      </c>
      <c r="I695" s="376">
        <v>1999.3571675999999</v>
      </c>
      <c r="J695" s="377">
        <v>109.70643402</v>
      </c>
      <c r="K695" s="376">
        <v>4692.6359548999999</v>
      </c>
      <c r="L695" s="377">
        <v>337.51459548000003</v>
      </c>
      <c r="M695" s="338">
        <v>1672.3135468999999</v>
      </c>
      <c r="N695" s="376">
        <v>1651.5287138000001</v>
      </c>
      <c r="O695" s="377">
        <v>209.78141385000001</v>
      </c>
      <c r="P695" s="376">
        <v>600.43424076999997</v>
      </c>
      <c r="Q695" s="377">
        <v>110.96909195000001</v>
      </c>
      <c r="R695" s="376">
        <v>747.7603676</v>
      </c>
      <c r="S695" s="377">
        <v>221.39496489000001</v>
      </c>
      <c r="T695" s="376">
        <v>3047.2504024999998</v>
      </c>
      <c r="U695" s="377">
        <v>177.36046332999999</v>
      </c>
      <c r="V695" s="376">
        <v>632.76712351000003</v>
      </c>
      <c r="W695" s="377">
        <v>136.90871172000001</v>
      </c>
      <c r="X695" s="376">
        <v>148.12352768</v>
      </c>
      <c r="Y695" s="377">
        <v>34.182531118999997</v>
      </c>
      <c r="Z695" s="376">
        <v>27.867079317999998</v>
      </c>
      <c r="AA695" s="377">
        <v>6.9948104625000003</v>
      </c>
      <c r="AB695" s="376">
        <v>644.23083904999999</v>
      </c>
      <c r="AC695" s="377">
        <v>1090.9081521000001</v>
      </c>
      <c r="AD695" s="376">
        <v>110.17501961000001</v>
      </c>
      <c r="AE695" s="377">
        <v>12.168263995</v>
      </c>
      <c r="AF695" s="338">
        <v>17.714618520999998</v>
      </c>
      <c r="AG695" s="378">
        <v>1522.9311238</v>
      </c>
      <c r="AH695" s="338">
        <v>787.18585269000005</v>
      </c>
      <c r="AI695" s="378">
        <v>741.74467969</v>
      </c>
      <c r="AJ695" s="338">
        <v>37.81368088</v>
      </c>
      <c r="AK695" s="379">
        <v>16.669267487999999</v>
      </c>
      <c r="AL695" s="472">
        <v>177</v>
      </c>
    </row>
    <row r="696" spans="1:38" x14ac:dyDescent="0.2">
      <c r="A696" s="380" t="s">
        <v>1856</v>
      </c>
      <c r="B696" s="373" t="s">
        <v>1857</v>
      </c>
      <c r="C696" s="374">
        <v>1.0777720859</v>
      </c>
      <c r="D696" s="73">
        <v>9468</v>
      </c>
      <c r="E696" s="375">
        <v>2.48</v>
      </c>
      <c r="F696" s="376">
        <v>5265.3347586</v>
      </c>
      <c r="G696" s="338">
        <v>4108.0599295000002</v>
      </c>
      <c r="H696" s="377">
        <v>1157.2748291</v>
      </c>
      <c r="I696" s="376">
        <v>451.41267943999998</v>
      </c>
      <c r="J696" s="377">
        <v>22.863795290999999</v>
      </c>
      <c r="K696" s="376">
        <v>946.94375954999998</v>
      </c>
      <c r="L696" s="377">
        <v>72.162419362999998</v>
      </c>
      <c r="M696" s="338">
        <v>398.11457815</v>
      </c>
      <c r="N696" s="376">
        <v>617.61370232000002</v>
      </c>
      <c r="O696" s="377">
        <v>91.984222747999993</v>
      </c>
      <c r="P696" s="376">
        <v>151.90036574000001</v>
      </c>
      <c r="Q696" s="377">
        <v>31.742311398999998</v>
      </c>
      <c r="R696" s="376">
        <v>102.3019984</v>
      </c>
      <c r="S696" s="377">
        <v>32.761422297999999</v>
      </c>
      <c r="T696" s="376">
        <v>1005.2869692</v>
      </c>
      <c r="U696" s="377">
        <v>56.711548876000002</v>
      </c>
      <c r="V696" s="376">
        <v>13.440875018</v>
      </c>
      <c r="W696" s="377">
        <v>3.234767084</v>
      </c>
      <c r="X696" s="376">
        <v>87.763200444000006</v>
      </c>
      <c r="Y696" s="377">
        <v>23.310310969</v>
      </c>
      <c r="Z696" s="376">
        <v>5.7023841351</v>
      </c>
      <c r="AA696" s="377">
        <v>2.1681732856</v>
      </c>
      <c r="AB696" s="376">
        <v>179.30565981000001</v>
      </c>
      <c r="AC696" s="377">
        <v>246.51391753999999</v>
      </c>
      <c r="AD696" s="376">
        <v>44.099787433000003</v>
      </c>
      <c r="AE696" s="377">
        <v>3.0030363645000002</v>
      </c>
      <c r="AF696" s="338">
        <v>6.1917079629999998</v>
      </c>
      <c r="AG696" s="378">
        <v>344.62801347999999</v>
      </c>
      <c r="AH696" s="338">
        <v>149.07613645999999</v>
      </c>
      <c r="AI696" s="378">
        <v>161.13983705999999</v>
      </c>
      <c r="AJ696" s="338">
        <v>10.785452061999999</v>
      </c>
      <c r="AK696" s="379">
        <v>3.1717267419000001</v>
      </c>
      <c r="AL696" s="472">
        <v>213</v>
      </c>
    </row>
    <row r="697" spans="1:38" x14ac:dyDescent="0.2">
      <c r="A697" s="380" t="s">
        <v>1858</v>
      </c>
      <c r="B697" s="373" t="s">
        <v>1859</v>
      </c>
      <c r="C697" s="374">
        <v>0.37460516630000001</v>
      </c>
      <c r="D697" s="73">
        <v>20981</v>
      </c>
      <c r="E697" s="375">
        <v>1.1599999999999999</v>
      </c>
      <c r="F697" s="376">
        <v>1830.0915646999999</v>
      </c>
      <c r="G697" s="338">
        <v>1498.1179912</v>
      </c>
      <c r="H697" s="377">
        <v>331.97357352</v>
      </c>
      <c r="I697" s="376">
        <v>123.5608039</v>
      </c>
      <c r="J697" s="377">
        <v>6.1412299495999996</v>
      </c>
      <c r="K697" s="376">
        <v>222.24376268</v>
      </c>
      <c r="L697" s="377">
        <v>18.970285084</v>
      </c>
      <c r="M697" s="338">
        <v>122.31342798</v>
      </c>
      <c r="N697" s="376">
        <v>497.3406971</v>
      </c>
      <c r="O697" s="377">
        <v>52.419036075999998</v>
      </c>
      <c r="P697" s="376">
        <v>28.026352545000002</v>
      </c>
      <c r="Q697" s="377">
        <v>4.6629290831999999</v>
      </c>
      <c r="R697" s="376">
        <v>27.183251370000001</v>
      </c>
      <c r="S697" s="377">
        <v>7.6028817163999998</v>
      </c>
      <c r="T697" s="376">
        <v>337.03233850999999</v>
      </c>
      <c r="U697" s="377">
        <v>19.453352720000002</v>
      </c>
      <c r="V697" s="376">
        <v>1.5975055894000001</v>
      </c>
      <c r="W697" s="377">
        <v>0.28763751780000002</v>
      </c>
      <c r="X697" s="376">
        <v>33.109806433000003</v>
      </c>
      <c r="Y697" s="377">
        <v>10.968399326</v>
      </c>
      <c r="Z697" s="376">
        <v>1.966417549</v>
      </c>
      <c r="AA697" s="377">
        <v>0.59436120410000004</v>
      </c>
      <c r="AB697" s="376">
        <v>55.074911978000003</v>
      </c>
      <c r="AC697" s="377">
        <v>67.676596114000006</v>
      </c>
      <c r="AD697" s="376">
        <v>5.6849824993000002</v>
      </c>
      <c r="AE697" s="377">
        <v>0.20859233120000001</v>
      </c>
      <c r="AF697" s="338">
        <v>1.7733941010000001</v>
      </c>
      <c r="AG697" s="378">
        <v>104.94872638</v>
      </c>
      <c r="AH697" s="338">
        <v>30.233430547000001</v>
      </c>
      <c r="AI697" s="378">
        <v>44.929815746999999</v>
      </c>
      <c r="AJ697" s="338">
        <v>3.0249794640999998</v>
      </c>
      <c r="AK697" s="379">
        <v>1.0616592030000001</v>
      </c>
      <c r="AL697" s="472">
        <v>224</v>
      </c>
    </row>
    <row r="698" spans="1:38" x14ac:dyDescent="0.2">
      <c r="A698" s="380" t="s">
        <v>1860</v>
      </c>
      <c r="B698" s="373" t="s">
        <v>1861</v>
      </c>
      <c r="C698" s="374">
        <v>3.3370096991999998</v>
      </c>
      <c r="D698" s="73">
        <v>606</v>
      </c>
      <c r="E698" s="375">
        <v>8.9600000000000009</v>
      </c>
      <c r="F698" s="376">
        <v>16302.586966000001</v>
      </c>
      <c r="G698" s="338">
        <v>12104.003207</v>
      </c>
      <c r="H698" s="377">
        <v>4198.5837588000004</v>
      </c>
      <c r="I698" s="376">
        <v>2052.8525789</v>
      </c>
      <c r="J698" s="377">
        <v>99.953554068000003</v>
      </c>
      <c r="K698" s="376">
        <v>3769.4382719999999</v>
      </c>
      <c r="L698" s="377">
        <v>291.32081548000002</v>
      </c>
      <c r="M698" s="338">
        <v>1435.7706132999999</v>
      </c>
      <c r="N698" s="376">
        <v>626.65840808999997</v>
      </c>
      <c r="O698" s="377">
        <v>115.41935074</v>
      </c>
      <c r="P698" s="376">
        <v>542.56006816000001</v>
      </c>
      <c r="Q698" s="377">
        <v>96.090739916999993</v>
      </c>
      <c r="R698" s="376">
        <v>725.63532048000002</v>
      </c>
      <c r="S698" s="377">
        <v>177.76934721000001</v>
      </c>
      <c r="T698" s="376">
        <v>911.20334722999996</v>
      </c>
      <c r="U698" s="377">
        <v>65.050161234000001</v>
      </c>
      <c r="V698" s="376">
        <v>662.21351890000005</v>
      </c>
      <c r="W698" s="377">
        <v>198.31075018000001</v>
      </c>
      <c r="X698" s="376">
        <v>220.37397548999999</v>
      </c>
      <c r="Y698" s="377">
        <v>46.997255455000001</v>
      </c>
      <c r="Z698" s="376">
        <v>26.923205017000001</v>
      </c>
      <c r="AA698" s="377">
        <v>8.5882345413000003</v>
      </c>
      <c r="AB698" s="376">
        <v>491.14676947999999</v>
      </c>
      <c r="AC698" s="377">
        <v>904.93774685000005</v>
      </c>
      <c r="AD698" s="376">
        <v>223.82221397999999</v>
      </c>
      <c r="AE698" s="377">
        <v>32.492473650000001</v>
      </c>
      <c r="AF698" s="338">
        <v>31.706994657999999</v>
      </c>
      <c r="AG698" s="378">
        <v>1301.2793638000001</v>
      </c>
      <c r="AH698" s="338">
        <v>568.36400791999995</v>
      </c>
      <c r="AI698" s="378">
        <v>603.65346734000002</v>
      </c>
      <c r="AJ698" s="338">
        <v>56.276051162999998</v>
      </c>
      <c r="AK698" s="379">
        <v>15.778360606</v>
      </c>
      <c r="AL698" s="472">
        <v>139</v>
      </c>
    </row>
    <row r="699" spans="1:38" x14ac:dyDescent="0.2">
      <c r="A699" s="380" t="s">
        <v>1862</v>
      </c>
      <c r="B699" s="373" t="s">
        <v>1863</v>
      </c>
      <c r="C699" s="374">
        <v>1.4973064502</v>
      </c>
      <c r="D699" s="73">
        <v>1267</v>
      </c>
      <c r="E699" s="375">
        <v>2.65</v>
      </c>
      <c r="F699" s="376">
        <v>7314.9228856999998</v>
      </c>
      <c r="G699" s="338">
        <v>5670.8067467999999</v>
      </c>
      <c r="H699" s="377">
        <v>1644.1161388999999</v>
      </c>
      <c r="I699" s="376">
        <v>559.91933090999999</v>
      </c>
      <c r="J699" s="377">
        <v>24.534094597999999</v>
      </c>
      <c r="K699" s="376">
        <v>917.59820435999995</v>
      </c>
      <c r="L699" s="377">
        <v>67.474263210000004</v>
      </c>
      <c r="M699" s="338">
        <v>384.38454373000002</v>
      </c>
      <c r="N699" s="376">
        <v>225.51880061</v>
      </c>
      <c r="O699" s="377">
        <v>37.236451592999998</v>
      </c>
      <c r="P699" s="376">
        <v>385.00619384999999</v>
      </c>
      <c r="Q699" s="377">
        <v>133.09208190000001</v>
      </c>
      <c r="R699" s="376">
        <v>138.81656258000001</v>
      </c>
      <c r="S699" s="377">
        <v>40.653247831999998</v>
      </c>
      <c r="T699" s="376">
        <v>592.72876074999999</v>
      </c>
      <c r="U699" s="377">
        <v>42.155129676999998</v>
      </c>
      <c r="V699" s="376">
        <v>55.078047613000003</v>
      </c>
      <c r="W699" s="377">
        <v>14.835535511</v>
      </c>
      <c r="X699" s="376">
        <v>219.98199964</v>
      </c>
      <c r="Y699" s="377">
        <v>60.986573593999999</v>
      </c>
      <c r="Z699" s="376">
        <v>10.229580813</v>
      </c>
      <c r="AA699" s="377">
        <v>3.4710145233</v>
      </c>
      <c r="AB699" s="376">
        <v>140.25051776999999</v>
      </c>
      <c r="AC699" s="377">
        <v>235.78159833999999</v>
      </c>
      <c r="AD699" s="376">
        <v>1743.4070053999999</v>
      </c>
      <c r="AE699" s="377">
        <v>304.11927118</v>
      </c>
      <c r="AF699" s="338">
        <v>9.1312699929000001</v>
      </c>
      <c r="AG699" s="378">
        <v>561.40514501999996</v>
      </c>
      <c r="AH699" s="338">
        <v>163.18646887</v>
      </c>
      <c r="AI699" s="378">
        <v>219.31132435000001</v>
      </c>
      <c r="AJ699" s="338">
        <v>21.913908806999999</v>
      </c>
      <c r="AK699" s="379">
        <v>2.7159586930000001</v>
      </c>
      <c r="AL699" s="472">
        <v>147</v>
      </c>
    </row>
    <row r="700" spans="1:38" x14ac:dyDescent="0.2">
      <c r="A700" s="380" t="s">
        <v>1864</v>
      </c>
      <c r="B700" s="373" t="s">
        <v>1865</v>
      </c>
      <c r="C700" s="374">
        <v>0.67366539660000002</v>
      </c>
      <c r="D700" s="73">
        <v>2518</v>
      </c>
      <c r="E700" s="375">
        <v>1.38</v>
      </c>
      <c r="F700" s="376">
        <v>3291.1168091</v>
      </c>
      <c r="G700" s="338">
        <v>2554.8406890000001</v>
      </c>
      <c r="H700" s="377">
        <v>736.27612015</v>
      </c>
      <c r="I700" s="376">
        <v>297.08722291999999</v>
      </c>
      <c r="J700" s="377">
        <v>13.802243485</v>
      </c>
      <c r="K700" s="376">
        <v>306.79212206</v>
      </c>
      <c r="L700" s="377">
        <v>25.325590900000002</v>
      </c>
      <c r="M700" s="338">
        <v>169.0910877</v>
      </c>
      <c r="N700" s="376">
        <v>89.222659402999994</v>
      </c>
      <c r="O700" s="377">
        <v>17.690819305000002</v>
      </c>
      <c r="P700" s="376">
        <v>141.10680083</v>
      </c>
      <c r="Q700" s="377">
        <v>37.418825636999998</v>
      </c>
      <c r="R700" s="376">
        <v>166.07230726</v>
      </c>
      <c r="S700" s="377">
        <v>13.749843995000001</v>
      </c>
      <c r="T700" s="376">
        <v>126.34819865</v>
      </c>
      <c r="U700" s="377">
        <v>10.158728256</v>
      </c>
      <c r="V700" s="376">
        <v>7.3591895405000001</v>
      </c>
      <c r="W700" s="377">
        <v>1.9532557689000001</v>
      </c>
      <c r="X700" s="376">
        <v>481.82708608000002</v>
      </c>
      <c r="Y700" s="377">
        <v>118.88559777</v>
      </c>
      <c r="Z700" s="376">
        <v>3.7114352263999999</v>
      </c>
      <c r="AA700" s="377">
        <v>1.3611517871000001</v>
      </c>
      <c r="AB700" s="376">
        <v>142.20683176</v>
      </c>
      <c r="AC700" s="377">
        <v>90.171579174000001</v>
      </c>
      <c r="AD700" s="376">
        <v>479.37622183000002</v>
      </c>
      <c r="AE700" s="377">
        <v>116.64806006000001</v>
      </c>
      <c r="AF700" s="338">
        <v>8.3956099820999999</v>
      </c>
      <c r="AG700" s="378">
        <v>238.30776821000001</v>
      </c>
      <c r="AH700" s="338">
        <v>65.095617521999998</v>
      </c>
      <c r="AI700" s="378">
        <v>117.32321976999999</v>
      </c>
      <c r="AJ700" s="338">
        <v>3.2988469218000001</v>
      </c>
      <c r="AK700" s="379">
        <v>1.3288873157000001</v>
      </c>
      <c r="AL700" s="472">
        <v>189</v>
      </c>
    </row>
    <row r="701" spans="1:38" x14ac:dyDescent="0.2">
      <c r="A701" s="380" t="s">
        <v>1866</v>
      </c>
      <c r="B701" s="373" t="s">
        <v>1867</v>
      </c>
      <c r="C701" s="374">
        <v>0.36132793390000001</v>
      </c>
      <c r="D701" s="73">
        <v>247742</v>
      </c>
      <c r="E701" s="375">
        <v>1</v>
      </c>
      <c r="F701" s="376">
        <v>1765.2271335999999</v>
      </c>
      <c r="G701" s="338">
        <v>1512.7431678999999</v>
      </c>
      <c r="H701" s="377">
        <v>252.48396568999999</v>
      </c>
      <c r="I701" s="376">
        <v>84.980939766000006</v>
      </c>
      <c r="J701" s="377">
        <v>4.4136678375000002</v>
      </c>
      <c r="K701" s="376">
        <v>148.67219591</v>
      </c>
      <c r="L701" s="377">
        <v>15.891719029000001</v>
      </c>
      <c r="M701" s="338">
        <v>90.286825117999996</v>
      </c>
      <c r="N701" s="376">
        <v>122.35235938</v>
      </c>
      <c r="O701" s="377">
        <v>19.444151284</v>
      </c>
      <c r="P701" s="376">
        <v>23.137076147999998</v>
      </c>
      <c r="Q701" s="377">
        <v>4.4430849961999996</v>
      </c>
      <c r="R701" s="376">
        <v>32.819219916999998</v>
      </c>
      <c r="S701" s="377">
        <v>10.496454659999999</v>
      </c>
      <c r="T701" s="376">
        <v>925.15411903999996</v>
      </c>
      <c r="U701" s="377">
        <v>45.904145925999998</v>
      </c>
      <c r="V701" s="376">
        <v>7.5210286400000007E-2</v>
      </c>
      <c r="W701" s="377">
        <v>1.2219903900000001E-2</v>
      </c>
      <c r="X701" s="376">
        <v>8.6148006431000006</v>
      </c>
      <c r="Y701" s="377">
        <v>2.3780286984000001</v>
      </c>
      <c r="Z701" s="376">
        <v>2.2678744800000001E-2</v>
      </c>
      <c r="AA701" s="377">
        <v>6.8765437000000004E-3</v>
      </c>
      <c r="AB701" s="376">
        <v>50.220538314999999</v>
      </c>
      <c r="AC701" s="377">
        <v>44.808892255000004</v>
      </c>
      <c r="AD701" s="376">
        <v>2.4187497318000002</v>
      </c>
      <c r="AE701" s="377">
        <v>0.74732741859999996</v>
      </c>
      <c r="AF701" s="338">
        <v>0.77271810470000002</v>
      </c>
      <c r="AG701" s="378">
        <v>78.498847533000003</v>
      </c>
      <c r="AH701" s="338">
        <v>16.561349707000002</v>
      </c>
      <c r="AI701" s="378">
        <v>30.740219526000001</v>
      </c>
      <c r="AJ701" s="338">
        <v>0.31836618179999998</v>
      </c>
      <c r="AK701" s="379">
        <v>1.0343509769000001</v>
      </c>
      <c r="AL701" s="472">
        <v>137</v>
      </c>
    </row>
    <row r="702" spans="1:38" x14ac:dyDescent="0.2">
      <c r="A702" s="380" t="s">
        <v>1868</v>
      </c>
      <c r="B702" s="373" t="s">
        <v>1869</v>
      </c>
      <c r="C702" s="374">
        <v>14.01766844</v>
      </c>
      <c r="D702" s="73">
        <v>1181</v>
      </c>
      <c r="E702" s="375">
        <v>28.81</v>
      </c>
      <c r="F702" s="376">
        <v>68481.748452999993</v>
      </c>
      <c r="G702" s="338">
        <v>52804.161977000003</v>
      </c>
      <c r="H702" s="377">
        <v>15677.586476</v>
      </c>
      <c r="I702" s="376">
        <v>6654.3546274999999</v>
      </c>
      <c r="J702" s="377">
        <v>289.74525390000002</v>
      </c>
      <c r="K702" s="376">
        <v>12225.723943999999</v>
      </c>
      <c r="L702" s="377">
        <v>748.59872152000003</v>
      </c>
      <c r="M702" s="338">
        <v>3986.0803765000001</v>
      </c>
      <c r="N702" s="376">
        <v>2881.7027883999999</v>
      </c>
      <c r="O702" s="377">
        <v>405.18774144999998</v>
      </c>
      <c r="P702" s="376">
        <v>1881.2778645999999</v>
      </c>
      <c r="Q702" s="377">
        <v>328.96002499000002</v>
      </c>
      <c r="R702" s="376">
        <v>1955.5890618999999</v>
      </c>
      <c r="S702" s="377">
        <v>579.31114577999995</v>
      </c>
      <c r="T702" s="376">
        <v>4096.2525576999997</v>
      </c>
      <c r="U702" s="377">
        <v>266.45822205000002</v>
      </c>
      <c r="V702" s="376">
        <v>7619.2793996999999</v>
      </c>
      <c r="W702" s="377">
        <v>1658.5007923999999</v>
      </c>
      <c r="X702" s="376">
        <v>5585.4391472999996</v>
      </c>
      <c r="Y702" s="377">
        <v>1203.5968166</v>
      </c>
      <c r="Z702" s="376">
        <v>44.741692049999997</v>
      </c>
      <c r="AA702" s="377">
        <v>9.2750490186000007</v>
      </c>
      <c r="AB702" s="376">
        <v>2210.4400378</v>
      </c>
      <c r="AC702" s="377">
        <v>2700.0278622000001</v>
      </c>
      <c r="AD702" s="376">
        <v>181.50746509000001</v>
      </c>
      <c r="AE702" s="377">
        <v>30.083189509</v>
      </c>
      <c r="AF702" s="338">
        <v>727.96676797999999</v>
      </c>
      <c r="AG702" s="378">
        <v>4997.6148388000001</v>
      </c>
      <c r="AH702" s="338">
        <v>2713.5197825999999</v>
      </c>
      <c r="AI702" s="378">
        <v>2312.0196194</v>
      </c>
      <c r="AJ702" s="338">
        <v>127.18542531999999</v>
      </c>
      <c r="AK702" s="379">
        <v>61.308236045000001</v>
      </c>
      <c r="AL702" s="472">
        <v>111</v>
      </c>
    </row>
    <row r="703" spans="1:38" x14ac:dyDescent="0.2">
      <c r="A703" s="380" t="s">
        <v>1870</v>
      </c>
      <c r="B703" s="373" t="s">
        <v>1871</v>
      </c>
      <c r="C703" s="374">
        <v>6.8253282285000001</v>
      </c>
      <c r="D703" s="73">
        <v>1399</v>
      </c>
      <c r="E703" s="375">
        <v>16.09</v>
      </c>
      <c r="F703" s="376">
        <v>33344.376267</v>
      </c>
      <c r="G703" s="338">
        <v>25624.489057999999</v>
      </c>
      <c r="H703" s="377">
        <v>7719.8872087999998</v>
      </c>
      <c r="I703" s="376">
        <v>3640.4462672</v>
      </c>
      <c r="J703" s="377">
        <v>146.66245083999999</v>
      </c>
      <c r="K703" s="376">
        <v>6154.8903459000003</v>
      </c>
      <c r="L703" s="377">
        <v>388.59320129999998</v>
      </c>
      <c r="M703" s="338">
        <v>2128.1562530000001</v>
      </c>
      <c r="N703" s="376">
        <v>1131.4875757</v>
      </c>
      <c r="O703" s="377">
        <v>136.50990182999999</v>
      </c>
      <c r="P703" s="376">
        <v>819.83859237000001</v>
      </c>
      <c r="Q703" s="377">
        <v>127.92856030999999</v>
      </c>
      <c r="R703" s="376">
        <v>813.93326947000003</v>
      </c>
      <c r="S703" s="377">
        <v>246.66177076</v>
      </c>
      <c r="T703" s="376">
        <v>1351.2872138</v>
      </c>
      <c r="U703" s="377">
        <v>108.50430962</v>
      </c>
      <c r="V703" s="376">
        <v>3163.4304237000001</v>
      </c>
      <c r="W703" s="377">
        <v>702.96906657</v>
      </c>
      <c r="X703" s="376">
        <v>3338.8196742999999</v>
      </c>
      <c r="Y703" s="377">
        <v>699.69073584</v>
      </c>
      <c r="Z703" s="376">
        <v>18.607987408</v>
      </c>
      <c r="AA703" s="377">
        <v>5.9895410521999999</v>
      </c>
      <c r="AB703" s="376">
        <v>1418.0634307</v>
      </c>
      <c r="AC703" s="377">
        <v>1338.1823907</v>
      </c>
      <c r="AD703" s="376">
        <v>75.425155364999995</v>
      </c>
      <c r="AE703" s="377">
        <v>11.867337545</v>
      </c>
      <c r="AF703" s="338">
        <v>255.57977460000001</v>
      </c>
      <c r="AG703" s="378">
        <v>2596.0810545999998</v>
      </c>
      <c r="AH703" s="338">
        <v>1381.3948023</v>
      </c>
      <c r="AI703" s="378">
        <v>1035.8758154</v>
      </c>
      <c r="AJ703" s="338">
        <v>75.516840650000006</v>
      </c>
      <c r="AK703" s="379">
        <v>31.982523826000001</v>
      </c>
      <c r="AL703" s="472">
        <v>131</v>
      </c>
    </row>
    <row r="704" spans="1:38" x14ac:dyDescent="0.2">
      <c r="A704" s="380" t="s">
        <v>1872</v>
      </c>
      <c r="B704" s="373" t="s">
        <v>1873</v>
      </c>
      <c r="C704" s="374">
        <v>3.0256037284000001</v>
      </c>
      <c r="D704" s="73">
        <v>2881</v>
      </c>
      <c r="E704" s="375">
        <v>7.71</v>
      </c>
      <c r="F704" s="376">
        <v>14781.247989</v>
      </c>
      <c r="G704" s="338">
        <v>11205.566117</v>
      </c>
      <c r="H704" s="377">
        <v>3575.6818727</v>
      </c>
      <c r="I704" s="376">
        <v>1666.1314556</v>
      </c>
      <c r="J704" s="377">
        <v>67.283033352999993</v>
      </c>
      <c r="K704" s="376">
        <v>2879.1134505</v>
      </c>
      <c r="L704" s="377">
        <v>187.61891550000001</v>
      </c>
      <c r="M704" s="338">
        <v>1000.3066794</v>
      </c>
      <c r="N704" s="376">
        <v>394.11781755999999</v>
      </c>
      <c r="O704" s="377">
        <v>62.862209374999999</v>
      </c>
      <c r="P704" s="376">
        <v>373.22999959999999</v>
      </c>
      <c r="Q704" s="377">
        <v>61.879951102</v>
      </c>
      <c r="R704" s="376">
        <v>243.61359078999999</v>
      </c>
      <c r="S704" s="377">
        <v>93.041904197999997</v>
      </c>
      <c r="T704" s="376">
        <v>463.69778986</v>
      </c>
      <c r="U704" s="377">
        <v>43.077748137999997</v>
      </c>
      <c r="V704" s="376">
        <v>877.64219466999998</v>
      </c>
      <c r="W704" s="377">
        <v>198.43798271</v>
      </c>
      <c r="X704" s="376">
        <v>2047.5046338</v>
      </c>
      <c r="Y704" s="377">
        <v>464.02552949</v>
      </c>
      <c r="Z704" s="376">
        <v>17.418659747</v>
      </c>
      <c r="AA704" s="377">
        <v>7.5590728166999996</v>
      </c>
      <c r="AB704" s="376">
        <v>481.64604871</v>
      </c>
      <c r="AC704" s="377">
        <v>645.67100024000001</v>
      </c>
      <c r="AD704" s="376">
        <v>44.069034147000004</v>
      </c>
      <c r="AE704" s="377">
        <v>7.5766301498999997</v>
      </c>
      <c r="AF704" s="338">
        <v>146.79358257000001</v>
      </c>
      <c r="AG704" s="378">
        <v>1197.1792851</v>
      </c>
      <c r="AH704" s="338">
        <v>537.95600678000005</v>
      </c>
      <c r="AI704" s="378">
        <v>484.33004700999999</v>
      </c>
      <c r="AJ704" s="338">
        <v>71.685215631000005</v>
      </c>
      <c r="AK704" s="379">
        <v>15.778520781999999</v>
      </c>
      <c r="AL704" s="472">
        <v>172</v>
      </c>
    </row>
    <row r="705" spans="1:38" x14ac:dyDescent="0.2">
      <c r="A705" s="380" t="s">
        <v>1874</v>
      </c>
      <c r="B705" s="373" t="s">
        <v>1875</v>
      </c>
      <c r="C705" s="374">
        <v>8.5030383361999995</v>
      </c>
      <c r="D705" s="73">
        <v>429</v>
      </c>
      <c r="E705" s="375">
        <v>10.35</v>
      </c>
      <c r="F705" s="376">
        <v>41540.641006999998</v>
      </c>
      <c r="G705" s="338">
        <v>32608.599827999999</v>
      </c>
      <c r="H705" s="377">
        <v>8932.0411786999994</v>
      </c>
      <c r="I705" s="376">
        <v>2399.0585624</v>
      </c>
      <c r="J705" s="377">
        <v>86.107154055999999</v>
      </c>
      <c r="K705" s="376">
        <v>2654.9606973</v>
      </c>
      <c r="L705" s="377">
        <v>188.05053482</v>
      </c>
      <c r="M705" s="338">
        <v>1058.4499977</v>
      </c>
      <c r="N705" s="376">
        <v>2221.0772639000002</v>
      </c>
      <c r="O705" s="377">
        <v>302.78356508000002</v>
      </c>
      <c r="P705" s="376">
        <v>893.30076282000005</v>
      </c>
      <c r="Q705" s="377">
        <v>145.74005026</v>
      </c>
      <c r="R705" s="376">
        <v>1052.8879419</v>
      </c>
      <c r="S705" s="377">
        <v>284.28376744000002</v>
      </c>
      <c r="T705" s="376">
        <v>1161.0708930999999</v>
      </c>
      <c r="U705" s="377">
        <v>111.36613959</v>
      </c>
      <c r="V705" s="376">
        <v>17091.440906</v>
      </c>
      <c r="W705" s="377">
        <v>3712.7506320000002</v>
      </c>
      <c r="X705" s="376">
        <v>613.28423328999997</v>
      </c>
      <c r="Y705" s="377">
        <v>122.75144301</v>
      </c>
      <c r="Z705" s="376">
        <v>14.090416922999999</v>
      </c>
      <c r="AA705" s="377">
        <v>3.5776743916</v>
      </c>
      <c r="AB705" s="376">
        <v>480.93241931</v>
      </c>
      <c r="AC705" s="377">
        <v>685.4755017</v>
      </c>
      <c r="AD705" s="376">
        <v>54.971861128</v>
      </c>
      <c r="AE705" s="377">
        <v>15.307311124</v>
      </c>
      <c r="AF705" s="338">
        <v>31.847544156000001</v>
      </c>
      <c r="AG705" s="378">
        <v>3455.1831474999999</v>
      </c>
      <c r="AH705" s="338">
        <v>931.66396791</v>
      </c>
      <c r="AI705" s="378">
        <v>1451.4701548999999</v>
      </c>
      <c r="AJ705" s="338">
        <v>268.31554885000003</v>
      </c>
      <c r="AK705" s="379">
        <v>48.440913508000001</v>
      </c>
      <c r="AL705" s="472">
        <v>92</v>
      </c>
    </row>
    <row r="706" spans="1:38" x14ac:dyDescent="0.2">
      <c r="A706" s="380" t="s">
        <v>1876</v>
      </c>
      <c r="B706" s="373" t="s">
        <v>1877</v>
      </c>
      <c r="C706" s="374">
        <v>5.5028963634999997</v>
      </c>
      <c r="D706" s="73">
        <v>5255</v>
      </c>
      <c r="E706" s="375">
        <v>13.54</v>
      </c>
      <c r="F706" s="376">
        <v>26883.783572</v>
      </c>
      <c r="G706" s="338">
        <v>20459.625206000001</v>
      </c>
      <c r="H706" s="377">
        <v>6424.1583658999998</v>
      </c>
      <c r="I706" s="376">
        <v>2893.5314441</v>
      </c>
      <c r="J706" s="377">
        <v>127.49264343</v>
      </c>
      <c r="K706" s="376">
        <v>5364.406583</v>
      </c>
      <c r="L706" s="377">
        <v>359.59630036999999</v>
      </c>
      <c r="M706" s="338">
        <v>1868.0896487</v>
      </c>
      <c r="N706" s="376">
        <v>1427.3629907</v>
      </c>
      <c r="O706" s="377">
        <v>163.27465885999999</v>
      </c>
      <c r="P706" s="376">
        <v>727.17488911999999</v>
      </c>
      <c r="Q706" s="377">
        <v>117.309074</v>
      </c>
      <c r="R706" s="376">
        <v>868.835103</v>
      </c>
      <c r="S706" s="377">
        <v>259.14380102000001</v>
      </c>
      <c r="T706" s="376">
        <v>1420.4203262999999</v>
      </c>
      <c r="U706" s="377">
        <v>114.32942488</v>
      </c>
      <c r="V706" s="376">
        <v>4009.1144066000002</v>
      </c>
      <c r="W706" s="377">
        <v>937.89391023999997</v>
      </c>
      <c r="X706" s="376">
        <v>211.27329473</v>
      </c>
      <c r="Y706" s="377">
        <v>46.300331845999999</v>
      </c>
      <c r="Z706" s="376">
        <v>20.391083878</v>
      </c>
      <c r="AA706" s="377">
        <v>5.5272378217</v>
      </c>
      <c r="AB706" s="376">
        <v>661.16947751999999</v>
      </c>
      <c r="AC706" s="377">
        <v>1144.2204609</v>
      </c>
      <c r="AD706" s="376">
        <v>58.918792701999998</v>
      </c>
      <c r="AE706" s="377">
        <v>12.34347309</v>
      </c>
      <c r="AF706" s="338">
        <v>22.074863481000001</v>
      </c>
      <c r="AG706" s="378">
        <v>2082.6579234000001</v>
      </c>
      <c r="AH706" s="338">
        <v>917.16075592000004</v>
      </c>
      <c r="AI706" s="378">
        <v>870.98350181000001</v>
      </c>
      <c r="AJ706" s="338">
        <v>135.13627876999999</v>
      </c>
      <c r="AK706" s="379">
        <v>37.650891479999999</v>
      </c>
      <c r="AL706" s="472">
        <v>190</v>
      </c>
    </row>
    <row r="707" spans="1:38" x14ac:dyDescent="0.2">
      <c r="A707" s="380" t="s">
        <v>1878</v>
      </c>
      <c r="B707" s="373" t="s">
        <v>1879</v>
      </c>
      <c r="C707" s="374">
        <v>2.5809617985000002</v>
      </c>
      <c r="D707" s="73">
        <v>11564</v>
      </c>
      <c r="E707" s="375">
        <v>7.29</v>
      </c>
      <c r="F707" s="376">
        <v>12608.999664000001</v>
      </c>
      <c r="G707" s="338">
        <v>9500.1961783000006</v>
      </c>
      <c r="H707" s="377">
        <v>3108.8034855000001</v>
      </c>
      <c r="I707" s="376">
        <v>1571.7016305</v>
      </c>
      <c r="J707" s="377">
        <v>69.845847137000007</v>
      </c>
      <c r="K707" s="376">
        <v>2848.5682525000002</v>
      </c>
      <c r="L707" s="377">
        <v>193.72625038000001</v>
      </c>
      <c r="M707" s="338">
        <v>1005.9210073</v>
      </c>
      <c r="N707" s="376">
        <v>496.25067264</v>
      </c>
      <c r="O707" s="377">
        <v>65.700327810999994</v>
      </c>
      <c r="P707" s="376">
        <v>300.79057375999997</v>
      </c>
      <c r="Q707" s="377">
        <v>47.083385712999998</v>
      </c>
      <c r="R707" s="376">
        <v>383.65999181000001</v>
      </c>
      <c r="S707" s="377">
        <v>117.72522841999999</v>
      </c>
      <c r="T707" s="376">
        <v>419.81428591000002</v>
      </c>
      <c r="U707" s="377">
        <v>41.815192928999998</v>
      </c>
      <c r="V707" s="376">
        <v>1543.1389414</v>
      </c>
      <c r="W707" s="377">
        <v>355.15458990000002</v>
      </c>
      <c r="X707" s="376">
        <v>109.71206119</v>
      </c>
      <c r="Y707" s="377">
        <v>23.431921210999999</v>
      </c>
      <c r="Z707" s="376">
        <v>19.543430723</v>
      </c>
      <c r="AA707" s="377">
        <v>6.8773314445000002</v>
      </c>
      <c r="AB707" s="376">
        <v>347.35907254</v>
      </c>
      <c r="AC707" s="377">
        <v>601.59030013999995</v>
      </c>
      <c r="AD707" s="376">
        <v>29.461808768000001</v>
      </c>
      <c r="AE707" s="377">
        <v>5.0445341096999998</v>
      </c>
      <c r="AF707" s="338">
        <v>10.684922887000001</v>
      </c>
      <c r="AG707" s="378">
        <v>1058.6352839000001</v>
      </c>
      <c r="AH707" s="338">
        <v>436.90063135000003</v>
      </c>
      <c r="AI707" s="378">
        <v>383.33694685</v>
      </c>
      <c r="AJ707" s="338">
        <v>97.168116448000006</v>
      </c>
      <c r="AK707" s="379">
        <v>18.357124113000001</v>
      </c>
      <c r="AL707" s="472">
        <v>262</v>
      </c>
    </row>
    <row r="708" spans="1:38" x14ac:dyDescent="0.2">
      <c r="A708" s="380" t="s">
        <v>1880</v>
      </c>
      <c r="B708" s="373" t="s">
        <v>1881</v>
      </c>
      <c r="C708" s="374">
        <v>1.2868616251</v>
      </c>
      <c r="D708" s="73">
        <v>13531</v>
      </c>
      <c r="E708" s="375">
        <v>4.09</v>
      </c>
      <c r="F708" s="376">
        <v>6286.8182736999997</v>
      </c>
      <c r="G708" s="338">
        <v>4655.9936363999996</v>
      </c>
      <c r="H708" s="377">
        <v>1630.8246374</v>
      </c>
      <c r="I708" s="376">
        <v>865.47000442000001</v>
      </c>
      <c r="J708" s="377">
        <v>40.763987129999997</v>
      </c>
      <c r="K708" s="376">
        <v>1587.9416094999999</v>
      </c>
      <c r="L708" s="377">
        <v>118.71657261999999</v>
      </c>
      <c r="M708" s="338">
        <v>563.23415516</v>
      </c>
      <c r="N708" s="376">
        <v>197.79225614000001</v>
      </c>
      <c r="O708" s="377">
        <v>32.940943593999997</v>
      </c>
      <c r="P708" s="376">
        <v>138.06250707000001</v>
      </c>
      <c r="Q708" s="377">
        <v>20.775477064</v>
      </c>
      <c r="R708" s="376">
        <v>165.68303384000001</v>
      </c>
      <c r="S708" s="377">
        <v>56.490219680999999</v>
      </c>
      <c r="T708" s="376">
        <v>199.16654295999999</v>
      </c>
      <c r="U708" s="377">
        <v>25.594555928999998</v>
      </c>
      <c r="V708" s="376">
        <v>449.10152022</v>
      </c>
      <c r="W708" s="377">
        <v>105.42415495</v>
      </c>
      <c r="X708" s="376">
        <v>31.315883195000001</v>
      </c>
      <c r="Y708" s="377">
        <v>7.2934657611000002</v>
      </c>
      <c r="Z708" s="376">
        <v>22.621184900999999</v>
      </c>
      <c r="AA708" s="377">
        <v>7.9703754498999997</v>
      </c>
      <c r="AB708" s="376">
        <v>193.91592319</v>
      </c>
      <c r="AC708" s="377">
        <v>345.09380568</v>
      </c>
      <c r="AD708" s="376">
        <v>9.8135572427</v>
      </c>
      <c r="AE708" s="377">
        <v>1.9604872289999999</v>
      </c>
      <c r="AF708" s="338">
        <v>3.170840052</v>
      </c>
      <c r="AG708" s="378">
        <v>530.27443698000002</v>
      </c>
      <c r="AH708" s="338">
        <v>246.31887441000001</v>
      </c>
      <c r="AI708" s="378">
        <v>193.59987912</v>
      </c>
      <c r="AJ708" s="338">
        <v>116.16065106000001</v>
      </c>
      <c r="AK708" s="379">
        <v>10.151369217999999</v>
      </c>
      <c r="AL708" s="472">
        <v>294</v>
      </c>
    </row>
    <row r="709" spans="1:38" x14ac:dyDescent="0.2">
      <c r="A709" s="380" t="s">
        <v>1882</v>
      </c>
      <c r="B709" s="373" t="s">
        <v>1883</v>
      </c>
      <c r="C709" s="374">
        <v>1.8687188448000001</v>
      </c>
      <c r="D709" s="73">
        <v>2515</v>
      </c>
      <c r="E709" s="375">
        <v>6.66</v>
      </c>
      <c r="F709" s="376">
        <v>9129.4165219000006</v>
      </c>
      <c r="G709" s="338">
        <v>6800.9610114999996</v>
      </c>
      <c r="H709" s="377">
        <v>2328.4555104000001</v>
      </c>
      <c r="I709" s="376">
        <v>1416.9471561</v>
      </c>
      <c r="J709" s="377">
        <v>59.820211118000003</v>
      </c>
      <c r="K709" s="376">
        <v>2374.0099939000002</v>
      </c>
      <c r="L709" s="377">
        <v>167.6666214</v>
      </c>
      <c r="M709" s="338">
        <v>895.63491802999999</v>
      </c>
      <c r="N709" s="376">
        <v>246.25687059000001</v>
      </c>
      <c r="O709" s="377">
        <v>36.932601466000001</v>
      </c>
      <c r="P709" s="376">
        <v>238.35145793999999</v>
      </c>
      <c r="Q709" s="377">
        <v>37.087154527999999</v>
      </c>
      <c r="R709" s="376">
        <v>210.30301795</v>
      </c>
      <c r="S709" s="377">
        <v>74.381622324000006</v>
      </c>
      <c r="T709" s="376">
        <v>415.53535627000002</v>
      </c>
      <c r="U709" s="377">
        <v>45.111515785999998</v>
      </c>
      <c r="V709" s="376">
        <v>158.87797169000001</v>
      </c>
      <c r="W709" s="377">
        <v>39.122915814000002</v>
      </c>
      <c r="X709" s="376">
        <v>253.61714888</v>
      </c>
      <c r="Y709" s="377">
        <v>55.517517097999999</v>
      </c>
      <c r="Z709" s="376">
        <v>15.195951251</v>
      </c>
      <c r="AA709" s="377">
        <v>5.7102798215000004</v>
      </c>
      <c r="AB709" s="376">
        <v>396.33343504999999</v>
      </c>
      <c r="AC709" s="377">
        <v>541.08678870999995</v>
      </c>
      <c r="AD709" s="376">
        <v>13.150998051</v>
      </c>
      <c r="AE709" s="377">
        <v>2.1382407538999999</v>
      </c>
      <c r="AF709" s="338">
        <v>6.8728535657999998</v>
      </c>
      <c r="AG709" s="378">
        <v>720.55894278999995</v>
      </c>
      <c r="AH709" s="338">
        <v>347.10414492000001</v>
      </c>
      <c r="AI709" s="378">
        <v>292.12317954000002</v>
      </c>
      <c r="AJ709" s="338">
        <v>51.750588561000001</v>
      </c>
      <c r="AK709" s="379">
        <v>12.21706803</v>
      </c>
      <c r="AL709" s="472">
        <v>228</v>
      </c>
    </row>
    <row r="710" spans="1:38" x14ac:dyDescent="0.2">
      <c r="A710" s="380" t="s">
        <v>1884</v>
      </c>
      <c r="B710" s="373" t="s">
        <v>1885</v>
      </c>
      <c r="C710" s="374">
        <v>0.78265800630000004</v>
      </c>
      <c r="D710" s="73">
        <v>5398</v>
      </c>
      <c r="E710" s="375">
        <v>3.18</v>
      </c>
      <c r="F710" s="376">
        <v>3823.5879914000002</v>
      </c>
      <c r="G710" s="338">
        <v>2844.5028818999999</v>
      </c>
      <c r="H710" s="377">
        <v>979.08510944</v>
      </c>
      <c r="I710" s="376">
        <v>683.28991154000005</v>
      </c>
      <c r="J710" s="377">
        <v>26.436052521000001</v>
      </c>
      <c r="K710" s="376">
        <v>1010.4567498</v>
      </c>
      <c r="L710" s="377">
        <v>73.424256736999993</v>
      </c>
      <c r="M710" s="338">
        <v>381.98105786999997</v>
      </c>
      <c r="N710" s="376">
        <v>76.046608253000002</v>
      </c>
      <c r="O710" s="377">
        <v>13.554511985</v>
      </c>
      <c r="P710" s="376">
        <v>84.589392532999995</v>
      </c>
      <c r="Q710" s="377">
        <v>13.818623092999999</v>
      </c>
      <c r="R710" s="376">
        <v>48.326528144999997</v>
      </c>
      <c r="S710" s="377">
        <v>22.838462058000001</v>
      </c>
      <c r="T710" s="376">
        <v>147.07672056000001</v>
      </c>
      <c r="U710" s="377">
        <v>17.535912006</v>
      </c>
      <c r="V710" s="376">
        <v>9.3266665558999993</v>
      </c>
      <c r="W710" s="377">
        <v>2.2716008292000001</v>
      </c>
      <c r="X710" s="376">
        <v>116.63597736</v>
      </c>
      <c r="Y710" s="377">
        <v>25.010017971</v>
      </c>
      <c r="Z710" s="376">
        <v>26.406936846000001</v>
      </c>
      <c r="AA710" s="377">
        <v>8.4621679727999997</v>
      </c>
      <c r="AB710" s="376">
        <v>168.44372706999999</v>
      </c>
      <c r="AC710" s="377">
        <v>241.53544507000001</v>
      </c>
      <c r="AD710" s="376">
        <v>14.818363623</v>
      </c>
      <c r="AE710" s="377">
        <v>2.4185458684999999</v>
      </c>
      <c r="AF710" s="338">
        <v>2.7470172916000002</v>
      </c>
      <c r="AG710" s="378">
        <v>299.82049239999998</v>
      </c>
      <c r="AH710" s="338">
        <v>135.33475705000001</v>
      </c>
      <c r="AI710" s="378">
        <v>124.99831226000001</v>
      </c>
      <c r="AJ710" s="338">
        <v>40.651544780999998</v>
      </c>
      <c r="AK710" s="379">
        <v>5.3316313122999999</v>
      </c>
      <c r="AL710" s="472">
        <v>270</v>
      </c>
    </row>
    <row r="711" spans="1:38" x14ac:dyDescent="0.2">
      <c r="A711" s="380" t="s">
        <v>1886</v>
      </c>
      <c r="B711" s="373" t="s">
        <v>1887</v>
      </c>
      <c r="C711" s="374">
        <v>1.8247675765</v>
      </c>
      <c r="D711" s="73">
        <v>3207</v>
      </c>
      <c r="E711" s="375">
        <v>5.04</v>
      </c>
      <c r="F711" s="376">
        <v>8914.6975256999995</v>
      </c>
      <c r="G711" s="338">
        <v>6717.3419098000004</v>
      </c>
      <c r="H711" s="377">
        <v>2197.3556159</v>
      </c>
      <c r="I711" s="376">
        <v>1233.4258726</v>
      </c>
      <c r="J711" s="377">
        <v>56.577013399999998</v>
      </c>
      <c r="K711" s="376">
        <v>2281.7522015999998</v>
      </c>
      <c r="L711" s="377">
        <v>156.77088291999999</v>
      </c>
      <c r="M711" s="338">
        <v>859.94367474000001</v>
      </c>
      <c r="N711" s="376">
        <v>518.73702091999996</v>
      </c>
      <c r="O711" s="377">
        <v>67.879409437000007</v>
      </c>
      <c r="P711" s="376">
        <v>271.58325485</v>
      </c>
      <c r="Q711" s="377">
        <v>44.644776213</v>
      </c>
      <c r="R711" s="376">
        <v>262.48015961999999</v>
      </c>
      <c r="S711" s="377">
        <v>83.924180161999999</v>
      </c>
      <c r="T711" s="376">
        <v>607.32410211000001</v>
      </c>
      <c r="U711" s="377">
        <v>41.779700339999998</v>
      </c>
      <c r="V711" s="376">
        <v>167.21099806000001</v>
      </c>
      <c r="W711" s="377">
        <v>38.589137696999998</v>
      </c>
      <c r="X711" s="376">
        <v>37.345421875</v>
      </c>
      <c r="Y711" s="377">
        <v>9.2973395335000006</v>
      </c>
      <c r="Z711" s="376">
        <v>18.927836120999999</v>
      </c>
      <c r="AA711" s="377">
        <v>7.1621571562000002</v>
      </c>
      <c r="AB711" s="376">
        <v>272.76856944000002</v>
      </c>
      <c r="AC711" s="377">
        <v>510.33072113999998</v>
      </c>
      <c r="AD711" s="376">
        <v>41.318495560999999</v>
      </c>
      <c r="AE711" s="377">
        <v>5.7343592269999997</v>
      </c>
      <c r="AF711" s="338">
        <v>4.3236942959000002</v>
      </c>
      <c r="AG711" s="378">
        <v>692.06605893999995</v>
      </c>
      <c r="AH711" s="338">
        <v>288.78779230999999</v>
      </c>
      <c r="AI711" s="378">
        <v>289.12234560000002</v>
      </c>
      <c r="AJ711" s="338">
        <v>34.201230236999997</v>
      </c>
      <c r="AK711" s="379">
        <v>10.689119664</v>
      </c>
      <c r="AL711" s="472">
        <v>205</v>
      </c>
    </row>
    <row r="712" spans="1:38" x14ac:dyDescent="0.2">
      <c r="A712" s="380" t="s">
        <v>1888</v>
      </c>
      <c r="B712" s="373" t="s">
        <v>1889</v>
      </c>
      <c r="C712" s="374">
        <v>0.58694452909999995</v>
      </c>
      <c r="D712" s="73">
        <v>10698</v>
      </c>
      <c r="E712" s="375">
        <v>1.96</v>
      </c>
      <c r="F712" s="376">
        <v>2867.4517282000002</v>
      </c>
      <c r="G712" s="338">
        <v>2134.9649967999999</v>
      </c>
      <c r="H712" s="377">
        <v>732.48673139000005</v>
      </c>
      <c r="I712" s="376">
        <v>498.99469052000001</v>
      </c>
      <c r="J712" s="377">
        <v>20.521608387000001</v>
      </c>
      <c r="K712" s="376">
        <v>738.06084096999996</v>
      </c>
      <c r="L712" s="377">
        <v>52.839873159</v>
      </c>
      <c r="M712" s="338">
        <v>299.03345152999998</v>
      </c>
      <c r="N712" s="376">
        <v>121.90994569</v>
      </c>
      <c r="O712" s="377">
        <v>20.947648312999998</v>
      </c>
      <c r="P712" s="376">
        <v>74.129463482999995</v>
      </c>
      <c r="Q712" s="377">
        <v>12.279088033000001</v>
      </c>
      <c r="R712" s="376">
        <v>50.887457961999999</v>
      </c>
      <c r="S712" s="377">
        <v>19.552056379</v>
      </c>
      <c r="T712" s="376">
        <v>137.15527008000001</v>
      </c>
      <c r="U712" s="377">
        <v>11.408542426</v>
      </c>
      <c r="V712" s="376">
        <v>9.4037630997000008</v>
      </c>
      <c r="W712" s="377">
        <v>2.0750135772</v>
      </c>
      <c r="X712" s="376">
        <v>9.3057429931000009</v>
      </c>
      <c r="Y712" s="377">
        <v>2.1177942579</v>
      </c>
      <c r="Z712" s="376">
        <v>36.731054487000002</v>
      </c>
      <c r="AA712" s="377">
        <v>10.441991701999999</v>
      </c>
      <c r="AB712" s="376">
        <v>94.297468551999998</v>
      </c>
      <c r="AC712" s="377">
        <v>184.49547186000001</v>
      </c>
      <c r="AD712" s="376">
        <v>11.957371555</v>
      </c>
      <c r="AE712" s="377">
        <v>0.74678062359999997</v>
      </c>
      <c r="AF712" s="338">
        <v>1.0026890509999999</v>
      </c>
      <c r="AG712" s="378">
        <v>228.55466258999999</v>
      </c>
      <c r="AH712" s="338">
        <v>88.294999125000004</v>
      </c>
      <c r="AI712" s="378">
        <v>93.693752247999996</v>
      </c>
      <c r="AJ712" s="338">
        <v>32.563279539</v>
      </c>
      <c r="AK712" s="379">
        <v>4.0499560430999999</v>
      </c>
      <c r="AL712" s="472">
        <v>282</v>
      </c>
    </row>
    <row r="713" spans="1:38" x14ac:dyDescent="0.2">
      <c r="A713" s="380" t="s">
        <v>1890</v>
      </c>
      <c r="B713" s="373" t="s">
        <v>1891</v>
      </c>
      <c r="C713" s="374">
        <v>1.4547050960000001</v>
      </c>
      <c r="D713" s="73">
        <v>3618</v>
      </c>
      <c r="E713" s="375">
        <v>4.25</v>
      </c>
      <c r="F713" s="376">
        <v>7106.7987432999998</v>
      </c>
      <c r="G713" s="338">
        <v>5363.9143523000002</v>
      </c>
      <c r="H713" s="377">
        <v>1742.8843909</v>
      </c>
      <c r="I713" s="376">
        <v>1124.9145628000001</v>
      </c>
      <c r="J713" s="377">
        <v>45.423803264</v>
      </c>
      <c r="K713" s="376">
        <v>1831.2108347999999</v>
      </c>
      <c r="L713" s="377">
        <v>121.8776762</v>
      </c>
      <c r="M713" s="338">
        <v>679.07990820999999</v>
      </c>
      <c r="N713" s="376">
        <v>389.62116048000001</v>
      </c>
      <c r="O713" s="377">
        <v>49.702128676999997</v>
      </c>
      <c r="P713" s="376">
        <v>140.95055551999999</v>
      </c>
      <c r="Q713" s="377">
        <v>22.824366206000001</v>
      </c>
      <c r="R713" s="376">
        <v>170.72047925999999</v>
      </c>
      <c r="S713" s="377">
        <v>57.077521544</v>
      </c>
      <c r="T713" s="376">
        <v>454.70201399000001</v>
      </c>
      <c r="U713" s="377">
        <v>37.275237550999996</v>
      </c>
      <c r="V713" s="376">
        <v>171.77980241</v>
      </c>
      <c r="W713" s="377">
        <v>41.017062553000002</v>
      </c>
      <c r="X713" s="376">
        <v>27.631446472</v>
      </c>
      <c r="Y713" s="377">
        <v>7.1746456274000003</v>
      </c>
      <c r="Z713" s="376">
        <v>27.520853771999999</v>
      </c>
      <c r="AA713" s="377">
        <v>9.5035457605999998</v>
      </c>
      <c r="AB713" s="376">
        <v>203.97814262</v>
      </c>
      <c r="AC713" s="377">
        <v>409.45925935000002</v>
      </c>
      <c r="AD713" s="376">
        <v>10.542260485</v>
      </c>
      <c r="AE713" s="377">
        <v>2.384197275</v>
      </c>
      <c r="AF713" s="338">
        <v>2.1629612717</v>
      </c>
      <c r="AG713" s="378">
        <v>587.11578523000003</v>
      </c>
      <c r="AH713" s="338">
        <v>217.81243492999999</v>
      </c>
      <c r="AI713" s="378">
        <v>227.57606274</v>
      </c>
      <c r="AJ713" s="338">
        <v>27.192470654000001</v>
      </c>
      <c r="AK713" s="379">
        <v>8.5675635849000003</v>
      </c>
      <c r="AL713" s="472">
        <v>219</v>
      </c>
    </row>
    <row r="714" spans="1:38" x14ac:dyDescent="0.2">
      <c r="A714" s="380" t="s">
        <v>1892</v>
      </c>
      <c r="B714" s="373" t="s">
        <v>1893</v>
      </c>
      <c r="C714" s="374">
        <v>0.35705317120000002</v>
      </c>
      <c r="D714" s="73">
        <v>24203</v>
      </c>
      <c r="E714" s="375">
        <v>1.37</v>
      </c>
      <c r="F714" s="376">
        <v>1744.3432594999999</v>
      </c>
      <c r="G714" s="338">
        <v>1303.3188663000001</v>
      </c>
      <c r="H714" s="377">
        <v>441.02439320000002</v>
      </c>
      <c r="I714" s="376">
        <v>357.96309019</v>
      </c>
      <c r="J714" s="377">
        <v>14.377812896</v>
      </c>
      <c r="K714" s="376">
        <v>454.30241324000002</v>
      </c>
      <c r="L714" s="377">
        <v>30.623824378999998</v>
      </c>
      <c r="M714" s="338">
        <v>179.84243538999999</v>
      </c>
      <c r="N714" s="376">
        <v>69.297033417999998</v>
      </c>
      <c r="O714" s="377">
        <v>10.42978664</v>
      </c>
      <c r="P714" s="376">
        <v>33.075394772999999</v>
      </c>
      <c r="Q714" s="377">
        <v>5.2118387018999996</v>
      </c>
      <c r="R714" s="376">
        <v>25.300061582000001</v>
      </c>
      <c r="S714" s="377">
        <v>10.60630091</v>
      </c>
      <c r="T714" s="376">
        <v>41.080759151000002</v>
      </c>
      <c r="U714" s="377">
        <v>5.2082698295999998</v>
      </c>
      <c r="V714" s="376">
        <v>11.081816356999999</v>
      </c>
      <c r="W714" s="377">
        <v>2.8043868985999998</v>
      </c>
      <c r="X714" s="376">
        <v>2.7534161178000001</v>
      </c>
      <c r="Y714" s="377">
        <v>0.65262428620000001</v>
      </c>
      <c r="Z714" s="376">
        <v>52.390832834000001</v>
      </c>
      <c r="AA714" s="377">
        <v>15.316514235</v>
      </c>
      <c r="AB714" s="376">
        <v>53.245602865000002</v>
      </c>
      <c r="AC714" s="377">
        <v>107.08483108</v>
      </c>
      <c r="AD714" s="376">
        <v>0.99515201310000001</v>
      </c>
      <c r="AE714" s="377">
        <v>0.2426170802</v>
      </c>
      <c r="AF714" s="338">
        <v>0.30035406529999997</v>
      </c>
      <c r="AG714" s="378">
        <v>141.16864419999999</v>
      </c>
      <c r="AH714" s="338">
        <v>53.000859505999998</v>
      </c>
      <c r="AI714" s="378">
        <v>57.137485390000002</v>
      </c>
      <c r="AJ714" s="338">
        <v>5.8267349289999997</v>
      </c>
      <c r="AK714" s="379">
        <v>3.0223665299000002</v>
      </c>
      <c r="AL714" s="472">
        <v>276</v>
      </c>
    </row>
    <row r="715" spans="1:38" x14ac:dyDescent="0.2">
      <c r="A715" s="380" t="s">
        <v>1894</v>
      </c>
      <c r="B715" s="373" t="s">
        <v>1895</v>
      </c>
      <c r="C715" s="374">
        <v>7.1170603966000003</v>
      </c>
      <c r="D715" s="73">
        <v>965</v>
      </c>
      <c r="E715" s="375">
        <v>18.079999999999998</v>
      </c>
      <c r="F715" s="376">
        <v>34769.601085000002</v>
      </c>
      <c r="G715" s="338">
        <v>26983.132922000001</v>
      </c>
      <c r="H715" s="377">
        <v>7786.4681632000002</v>
      </c>
      <c r="I715" s="376">
        <v>4946.6138924999996</v>
      </c>
      <c r="J715" s="377">
        <v>180.20206311999999</v>
      </c>
      <c r="K715" s="376">
        <v>7267.7396844000004</v>
      </c>
      <c r="L715" s="377">
        <v>450.50772824000001</v>
      </c>
      <c r="M715" s="338">
        <v>2758.1320824999998</v>
      </c>
      <c r="N715" s="376">
        <v>1560.9606283999999</v>
      </c>
      <c r="O715" s="377">
        <v>243.39732973</v>
      </c>
      <c r="P715" s="376">
        <v>922.60177217</v>
      </c>
      <c r="Q715" s="377">
        <v>152.30807874999999</v>
      </c>
      <c r="R715" s="376">
        <v>989.15828971999997</v>
      </c>
      <c r="S715" s="377">
        <v>285.15674749999999</v>
      </c>
      <c r="T715" s="376">
        <v>4261.1531125000001</v>
      </c>
      <c r="U715" s="377">
        <v>271.63634668999998</v>
      </c>
      <c r="V715" s="376">
        <v>1740.2181081000001</v>
      </c>
      <c r="W715" s="377">
        <v>374.88707782</v>
      </c>
      <c r="X715" s="376">
        <v>261.56605916000001</v>
      </c>
      <c r="Y715" s="377">
        <v>55.182258953000002</v>
      </c>
      <c r="Z715" s="376">
        <v>38.789802659999999</v>
      </c>
      <c r="AA715" s="377">
        <v>10.911905469000001</v>
      </c>
      <c r="AB715" s="376">
        <v>1121.2985337</v>
      </c>
      <c r="AC715" s="377">
        <v>1744.0079705999999</v>
      </c>
      <c r="AD715" s="376">
        <v>123.21748626999999</v>
      </c>
      <c r="AE715" s="377">
        <v>22.396801718999999</v>
      </c>
      <c r="AF715" s="338">
        <v>30.322158711</v>
      </c>
      <c r="AG715" s="378">
        <v>2661.8736864000002</v>
      </c>
      <c r="AH715" s="338">
        <v>1053.5988305000001</v>
      </c>
      <c r="AI715" s="378">
        <v>1049.8020915</v>
      </c>
      <c r="AJ715" s="338">
        <v>147.17901359000001</v>
      </c>
      <c r="AK715" s="379">
        <v>44.781543698999997</v>
      </c>
      <c r="AL715" s="472">
        <v>137</v>
      </c>
    </row>
    <row r="716" spans="1:38" x14ac:dyDescent="0.2">
      <c r="A716" s="380" t="s">
        <v>1896</v>
      </c>
      <c r="B716" s="373" t="s">
        <v>1897</v>
      </c>
      <c r="C716" s="374">
        <v>2.7735603822999999</v>
      </c>
      <c r="D716" s="73">
        <v>2046</v>
      </c>
      <c r="E716" s="375">
        <v>8.99</v>
      </c>
      <c r="F716" s="376">
        <v>13549.918464</v>
      </c>
      <c r="G716" s="338">
        <v>10336.031113999999</v>
      </c>
      <c r="H716" s="377">
        <v>3213.88735</v>
      </c>
      <c r="I716" s="376">
        <v>2056.0623294000002</v>
      </c>
      <c r="J716" s="377">
        <v>85.840369710000004</v>
      </c>
      <c r="K716" s="376">
        <v>3291.0377767</v>
      </c>
      <c r="L716" s="377">
        <v>221.04630254</v>
      </c>
      <c r="M716" s="338">
        <v>1253.8187307000001</v>
      </c>
      <c r="N716" s="376">
        <v>538.61780675</v>
      </c>
      <c r="O716" s="377">
        <v>74.094547223000006</v>
      </c>
      <c r="P716" s="376">
        <v>363.23521106999999</v>
      </c>
      <c r="Q716" s="377">
        <v>59.855834236</v>
      </c>
      <c r="R716" s="376">
        <v>310.89112896</v>
      </c>
      <c r="S716" s="377">
        <v>93.558987758000001</v>
      </c>
      <c r="T716" s="376">
        <v>1203.7129497999999</v>
      </c>
      <c r="U716" s="377">
        <v>93.335734681000005</v>
      </c>
      <c r="V716" s="376">
        <v>249.03648552999999</v>
      </c>
      <c r="W716" s="377">
        <v>52.732616675999999</v>
      </c>
      <c r="X716" s="376">
        <v>122.09195522</v>
      </c>
      <c r="Y716" s="377">
        <v>48.747363426</v>
      </c>
      <c r="Z716" s="376">
        <v>31.620979487</v>
      </c>
      <c r="AA716" s="377">
        <v>12.222540685</v>
      </c>
      <c r="AB716" s="376">
        <v>475.43201068000002</v>
      </c>
      <c r="AC716" s="377">
        <v>758.48353338000004</v>
      </c>
      <c r="AD716" s="376">
        <v>54.907273330000002</v>
      </c>
      <c r="AE716" s="377">
        <v>11.187861422999999</v>
      </c>
      <c r="AF716" s="338">
        <v>14.494109584</v>
      </c>
      <c r="AG716" s="378">
        <v>1151.8815588</v>
      </c>
      <c r="AH716" s="338">
        <v>435.68859932999999</v>
      </c>
      <c r="AI716" s="378">
        <v>397.35079424000003</v>
      </c>
      <c r="AJ716" s="338">
        <v>73.059789816000006</v>
      </c>
      <c r="AK716" s="379">
        <v>15.873282893000001</v>
      </c>
      <c r="AL716" s="472">
        <v>188</v>
      </c>
    </row>
    <row r="717" spans="1:38" x14ac:dyDescent="0.2">
      <c r="A717" s="380" t="s">
        <v>1898</v>
      </c>
      <c r="B717" s="373" t="s">
        <v>1899</v>
      </c>
      <c r="C717" s="374">
        <v>1.1435601882999999</v>
      </c>
      <c r="D717" s="73">
        <v>2857</v>
      </c>
      <c r="E717" s="375">
        <v>4.16</v>
      </c>
      <c r="F717" s="376">
        <v>5586.7351615999996</v>
      </c>
      <c r="G717" s="338">
        <v>4209.1481948000001</v>
      </c>
      <c r="H717" s="377">
        <v>1377.5869669000001</v>
      </c>
      <c r="I717" s="376">
        <v>954.97921884000004</v>
      </c>
      <c r="J717" s="377">
        <v>38.187069823999998</v>
      </c>
      <c r="K717" s="376">
        <v>1380.3202827</v>
      </c>
      <c r="L717" s="377">
        <v>102.54855524</v>
      </c>
      <c r="M717" s="338">
        <v>550.02184388000001</v>
      </c>
      <c r="N717" s="376">
        <v>201.83930358999999</v>
      </c>
      <c r="O717" s="377">
        <v>32.999487834</v>
      </c>
      <c r="P717" s="376">
        <v>147.16406810000001</v>
      </c>
      <c r="Q717" s="377">
        <v>24.286480395000002</v>
      </c>
      <c r="R717" s="376">
        <v>102.96293295</v>
      </c>
      <c r="S717" s="377">
        <v>34.938421902000002</v>
      </c>
      <c r="T717" s="376">
        <v>358.89311729000002</v>
      </c>
      <c r="U717" s="377">
        <v>29.490298651</v>
      </c>
      <c r="V717" s="376">
        <v>33.888592740999997</v>
      </c>
      <c r="W717" s="377">
        <v>8.658811686</v>
      </c>
      <c r="X717" s="376">
        <v>85.854173892999995</v>
      </c>
      <c r="Y717" s="377">
        <v>19.662277075999999</v>
      </c>
      <c r="Z717" s="376">
        <v>24.017500937000001</v>
      </c>
      <c r="AA717" s="377">
        <v>9.1586487014000006</v>
      </c>
      <c r="AB717" s="376">
        <v>220.84777514000001</v>
      </c>
      <c r="AC717" s="377">
        <v>331.99458012999997</v>
      </c>
      <c r="AD717" s="376">
        <v>23.718518542999998</v>
      </c>
      <c r="AE717" s="377">
        <v>4.6949968791999996</v>
      </c>
      <c r="AF717" s="338">
        <v>5.2579820322000002</v>
      </c>
      <c r="AG717" s="378">
        <v>478.79566390999997</v>
      </c>
      <c r="AH717" s="338">
        <v>171.10801956</v>
      </c>
      <c r="AI717" s="378">
        <v>176.71815387999999</v>
      </c>
      <c r="AJ717" s="338">
        <v>26.579092201000002</v>
      </c>
      <c r="AK717" s="379">
        <v>7.1492930662000003</v>
      </c>
      <c r="AL717" s="472">
        <v>232</v>
      </c>
    </row>
    <row r="718" spans="1:38" x14ac:dyDescent="0.2">
      <c r="A718" s="380" t="s">
        <v>2328</v>
      </c>
      <c r="B718" s="373" t="s">
        <v>2329</v>
      </c>
      <c r="C718" s="374">
        <v>0.19538411850000001</v>
      </c>
      <c r="D718" s="73">
        <v>8008</v>
      </c>
      <c r="E718" s="375">
        <v>1</v>
      </c>
      <c r="F718" s="376">
        <v>954.52721774999998</v>
      </c>
      <c r="G718" s="338">
        <v>703.18362990000003</v>
      </c>
      <c r="H718" s="377">
        <v>251.34358786000001</v>
      </c>
      <c r="I718" s="376">
        <v>69.312285204999995</v>
      </c>
      <c r="J718" s="377">
        <v>3.3934751916999999</v>
      </c>
      <c r="K718" s="376">
        <v>151.30805667000001</v>
      </c>
      <c r="L718" s="377">
        <v>47.412132880000001</v>
      </c>
      <c r="M718" s="338">
        <v>69.496076350999999</v>
      </c>
      <c r="N718" s="376">
        <v>0.65795312800000005</v>
      </c>
      <c r="O718" s="377">
        <v>0.1293720656</v>
      </c>
      <c r="P718" s="376">
        <v>0.6601580668</v>
      </c>
      <c r="Q718" s="377">
        <v>0.16281151569999999</v>
      </c>
      <c r="R718" s="376">
        <v>2.9251162256000001</v>
      </c>
      <c r="S718" s="377">
        <v>7.3700968052000002</v>
      </c>
      <c r="T718" s="376">
        <v>5.5686844211000004</v>
      </c>
      <c r="U718" s="377">
        <v>1.1761814142</v>
      </c>
      <c r="V718" s="376">
        <v>1.4896441099999999E-2</v>
      </c>
      <c r="W718" s="377">
        <v>4.0498751000000001E-3</v>
      </c>
      <c r="X718" s="376">
        <v>201.03897859</v>
      </c>
      <c r="Y718" s="377">
        <v>47.351412904</v>
      </c>
      <c r="Z718" s="376">
        <v>0</v>
      </c>
      <c r="AA718" s="377">
        <v>0</v>
      </c>
      <c r="AB718" s="376">
        <v>88.162605665000001</v>
      </c>
      <c r="AC718" s="377">
        <v>29.871337587999999</v>
      </c>
      <c r="AD718" s="376">
        <v>60.453307195999997</v>
      </c>
      <c r="AE718" s="377">
        <v>13.108952834</v>
      </c>
      <c r="AF718" s="338">
        <v>3.1785789733000001</v>
      </c>
      <c r="AG718" s="378">
        <v>113.39534947</v>
      </c>
      <c r="AH718" s="338">
        <v>18.314136620999999</v>
      </c>
      <c r="AI718" s="378">
        <v>16.428888475000001</v>
      </c>
      <c r="AJ718" s="338">
        <v>3.1079857735999998</v>
      </c>
      <c r="AK718" s="379">
        <v>0.52433740129999995</v>
      </c>
      <c r="AL718" s="472">
        <v>47</v>
      </c>
    </row>
    <row r="719" spans="1:38" x14ac:dyDescent="0.2">
      <c r="A719" s="380" t="s">
        <v>1900</v>
      </c>
      <c r="B719" s="373" t="s">
        <v>1901</v>
      </c>
      <c r="C719" s="374">
        <v>0.16331599490000001</v>
      </c>
      <c r="D719" s="73">
        <v>10017</v>
      </c>
      <c r="E719" s="375">
        <v>1</v>
      </c>
      <c r="F719" s="376">
        <v>797.86199336000004</v>
      </c>
      <c r="G719" s="338">
        <v>620.39732951999997</v>
      </c>
      <c r="H719" s="377">
        <v>177.46466383999999</v>
      </c>
      <c r="I719" s="376">
        <v>131.55006299999999</v>
      </c>
      <c r="J719" s="377">
        <v>3.9205464214000001</v>
      </c>
      <c r="K719" s="376">
        <v>111.96288572</v>
      </c>
      <c r="L719" s="377">
        <v>8.1890600869999997</v>
      </c>
      <c r="M719" s="338">
        <v>66.117862958000003</v>
      </c>
      <c r="N719" s="376">
        <v>22.610405360000001</v>
      </c>
      <c r="O719" s="377">
        <v>2.8123358611999998</v>
      </c>
      <c r="P719" s="376">
        <v>38.475410111000002</v>
      </c>
      <c r="Q719" s="377">
        <v>6.3497513650000004</v>
      </c>
      <c r="R719" s="376">
        <v>39.909038873999997</v>
      </c>
      <c r="S719" s="377">
        <v>8.6680202909999995</v>
      </c>
      <c r="T719" s="376">
        <v>15.299640065</v>
      </c>
      <c r="U719" s="377">
        <v>1.8857485602999999</v>
      </c>
      <c r="V719" s="376">
        <v>2.9341299717</v>
      </c>
      <c r="W719" s="377">
        <v>0.68356371010000005</v>
      </c>
      <c r="X719" s="376">
        <v>40.920312793999997</v>
      </c>
      <c r="Y719" s="377">
        <v>8.9427185486000003</v>
      </c>
      <c r="Z719" s="376">
        <v>52.300549214999997</v>
      </c>
      <c r="AA719" s="377">
        <v>15.938892289</v>
      </c>
      <c r="AB719" s="376">
        <v>30.561147552000001</v>
      </c>
      <c r="AC719" s="377">
        <v>38.024479137</v>
      </c>
      <c r="AD719" s="376">
        <v>1.4819767768000001</v>
      </c>
      <c r="AE719" s="377">
        <v>0.32874224289999998</v>
      </c>
      <c r="AF719" s="338">
        <v>0.6294688973</v>
      </c>
      <c r="AG719" s="378">
        <v>59.514245656999996</v>
      </c>
      <c r="AH719" s="338">
        <v>17.730918690999999</v>
      </c>
      <c r="AI719" s="378">
        <v>23.712836089</v>
      </c>
      <c r="AJ719" s="338">
        <v>44.586020419</v>
      </c>
      <c r="AK719" s="379">
        <v>1.8212226870999999</v>
      </c>
      <c r="AL719" s="472">
        <v>257</v>
      </c>
    </row>
    <row r="720" spans="1:38" x14ac:dyDescent="0.2">
      <c r="A720" s="380" t="s">
        <v>1902</v>
      </c>
      <c r="B720" s="373" t="s">
        <v>1903</v>
      </c>
      <c r="C720" s="374">
        <v>3.8805888577999998</v>
      </c>
      <c r="D720" s="73">
        <v>578</v>
      </c>
      <c r="E720" s="375">
        <v>13.9</v>
      </c>
      <c r="F720" s="376">
        <v>18958.182035999998</v>
      </c>
      <c r="G720" s="338">
        <v>13556.164914000001</v>
      </c>
      <c r="H720" s="377">
        <v>5402.0171219000003</v>
      </c>
      <c r="I720" s="376">
        <v>2505.6760426999999</v>
      </c>
      <c r="J720" s="377">
        <v>139.58271827999999</v>
      </c>
      <c r="K720" s="376">
        <v>6327.5788218999996</v>
      </c>
      <c r="L720" s="377">
        <v>350.39792155999999</v>
      </c>
      <c r="M720" s="338">
        <v>1904.4212632000001</v>
      </c>
      <c r="N720" s="376">
        <v>243.51668631999999</v>
      </c>
      <c r="O720" s="377">
        <v>56.433028493000002</v>
      </c>
      <c r="P720" s="376">
        <v>136.94522132</v>
      </c>
      <c r="Q720" s="377">
        <v>25.223682317000002</v>
      </c>
      <c r="R720" s="376">
        <v>493.05257010999998</v>
      </c>
      <c r="S720" s="377">
        <v>173.39176476</v>
      </c>
      <c r="T720" s="376">
        <v>383.78356977999999</v>
      </c>
      <c r="U720" s="377">
        <v>41.753317144999997</v>
      </c>
      <c r="V720" s="376">
        <v>443.52301524000001</v>
      </c>
      <c r="W720" s="377">
        <v>113.48365688</v>
      </c>
      <c r="X720" s="376">
        <v>152.68958796000001</v>
      </c>
      <c r="Y720" s="377">
        <v>40.239912760000003</v>
      </c>
      <c r="Z720" s="376">
        <v>74.416247962</v>
      </c>
      <c r="AA720" s="377">
        <v>26.160575299000001</v>
      </c>
      <c r="AB720" s="376">
        <v>584.23546675</v>
      </c>
      <c r="AC720" s="377">
        <v>1379.7964010999999</v>
      </c>
      <c r="AD720" s="376">
        <v>23.966771375</v>
      </c>
      <c r="AE720" s="377">
        <v>5.4861990571000003</v>
      </c>
      <c r="AF720" s="338">
        <v>71.180143009999995</v>
      </c>
      <c r="AG720" s="378">
        <v>1475.6117948999999</v>
      </c>
      <c r="AH720" s="338">
        <v>1159.8574446</v>
      </c>
      <c r="AI720" s="378">
        <v>532.45580194000001</v>
      </c>
      <c r="AJ720" s="338">
        <v>74.887893801000004</v>
      </c>
      <c r="AK720" s="379">
        <v>18.434515386000001</v>
      </c>
      <c r="AL720" s="472">
        <v>134</v>
      </c>
    </row>
    <row r="721" spans="1:38" x14ac:dyDescent="0.2">
      <c r="A721" s="380" t="s">
        <v>1904</v>
      </c>
      <c r="B721" s="373" t="s">
        <v>1905</v>
      </c>
      <c r="C721" s="374">
        <v>1.3598221801000001</v>
      </c>
      <c r="D721" s="73">
        <v>1730</v>
      </c>
      <c r="E721" s="375">
        <v>4.38</v>
      </c>
      <c r="F721" s="376">
        <v>6643.2588894</v>
      </c>
      <c r="G721" s="338">
        <v>4826.0254354999997</v>
      </c>
      <c r="H721" s="377">
        <v>1817.2334539000001</v>
      </c>
      <c r="I721" s="376">
        <v>1273.5425875999999</v>
      </c>
      <c r="J721" s="377">
        <v>70.512472303999999</v>
      </c>
      <c r="K721" s="376">
        <v>1984.5150487000001</v>
      </c>
      <c r="L721" s="377">
        <v>116.07106784</v>
      </c>
      <c r="M721" s="338">
        <v>612.49065025000004</v>
      </c>
      <c r="N721" s="376">
        <v>49.150934737</v>
      </c>
      <c r="O721" s="377">
        <v>13.161089992000001</v>
      </c>
      <c r="P721" s="376">
        <v>21.776007819</v>
      </c>
      <c r="Q721" s="377">
        <v>4.5201594629999997</v>
      </c>
      <c r="R721" s="376">
        <v>170.47365504000001</v>
      </c>
      <c r="S721" s="377">
        <v>43.945809484000002</v>
      </c>
      <c r="T721" s="376">
        <v>122.41722925000001</v>
      </c>
      <c r="U721" s="377">
        <v>15.502859924999999</v>
      </c>
      <c r="V721" s="376">
        <v>23.793437351000001</v>
      </c>
      <c r="W721" s="377">
        <v>5.9183642409999999</v>
      </c>
      <c r="X721" s="376">
        <v>25.719631771</v>
      </c>
      <c r="Y721" s="377">
        <v>7.1453299763000002</v>
      </c>
      <c r="Z721" s="376">
        <v>101.01779729</v>
      </c>
      <c r="AA721" s="377">
        <v>33.049310231</v>
      </c>
      <c r="AB721" s="376">
        <v>240.5295605</v>
      </c>
      <c r="AC721" s="377">
        <v>493.56497748999999</v>
      </c>
      <c r="AD721" s="376">
        <v>3.4998031145000001</v>
      </c>
      <c r="AE721" s="377">
        <v>0.51956298499999998</v>
      </c>
      <c r="AF721" s="338">
        <v>0.80134391329999999</v>
      </c>
      <c r="AG721" s="378">
        <v>514.18280005999998</v>
      </c>
      <c r="AH721" s="338">
        <v>306.49676979999998</v>
      </c>
      <c r="AI721" s="378">
        <v>231.08994731999999</v>
      </c>
      <c r="AJ721" s="338">
        <v>152.97197876999999</v>
      </c>
      <c r="AK721" s="379">
        <v>4.8787022208000002</v>
      </c>
      <c r="AL721" s="472">
        <v>187</v>
      </c>
    </row>
    <row r="722" spans="1:38" x14ac:dyDescent="0.2">
      <c r="A722" s="380" t="s">
        <v>1906</v>
      </c>
      <c r="B722" s="373" t="s">
        <v>1907</v>
      </c>
      <c r="C722" s="374">
        <v>3.4896077456999999</v>
      </c>
      <c r="D722" s="73">
        <v>263</v>
      </c>
      <c r="E722" s="375">
        <v>10.64</v>
      </c>
      <c r="F722" s="376">
        <v>17048.087622999999</v>
      </c>
      <c r="G722" s="338">
        <v>12599.810508</v>
      </c>
      <c r="H722" s="377">
        <v>4448.2771153000003</v>
      </c>
      <c r="I722" s="376">
        <v>2454.0934296999999</v>
      </c>
      <c r="J722" s="377">
        <v>110.90041483</v>
      </c>
      <c r="K722" s="376">
        <v>5046.9594079999997</v>
      </c>
      <c r="L722" s="377">
        <v>285.54358572000001</v>
      </c>
      <c r="M722" s="338">
        <v>1470.5638148999999</v>
      </c>
      <c r="N722" s="376">
        <v>414.84893735000003</v>
      </c>
      <c r="O722" s="377">
        <v>83.500928486999996</v>
      </c>
      <c r="P722" s="376">
        <v>312.51111469</v>
      </c>
      <c r="Q722" s="377">
        <v>50.496027840000004</v>
      </c>
      <c r="R722" s="376">
        <v>599.89814130000002</v>
      </c>
      <c r="S722" s="377">
        <v>156.03735573</v>
      </c>
      <c r="T722" s="376">
        <v>438.44688989000002</v>
      </c>
      <c r="U722" s="377">
        <v>35.444592958000001</v>
      </c>
      <c r="V722" s="376">
        <v>745.92648937000001</v>
      </c>
      <c r="W722" s="377">
        <v>167.80544886999999</v>
      </c>
      <c r="X722" s="376">
        <v>125.03792159</v>
      </c>
      <c r="Y722" s="377">
        <v>33.339981334999997</v>
      </c>
      <c r="Z722" s="376">
        <v>70.647081885999995</v>
      </c>
      <c r="AA722" s="377">
        <v>24.441196185999999</v>
      </c>
      <c r="AB722" s="376">
        <v>459.77972210000001</v>
      </c>
      <c r="AC722" s="377">
        <v>1082.0587329</v>
      </c>
      <c r="AD722" s="376">
        <v>13.368139338000001</v>
      </c>
      <c r="AE722" s="377">
        <v>2.8140730037999999</v>
      </c>
      <c r="AF722" s="338">
        <v>5.9817291938999997</v>
      </c>
      <c r="AG722" s="378">
        <v>1415.7381095999999</v>
      </c>
      <c r="AH722" s="338">
        <v>767.08044810000001</v>
      </c>
      <c r="AI722" s="378">
        <v>615.03324010999995</v>
      </c>
      <c r="AJ722" s="338">
        <v>45.117245619999998</v>
      </c>
      <c r="AK722" s="379">
        <v>14.673422411000001</v>
      </c>
      <c r="AL722" s="472">
        <v>99</v>
      </c>
    </row>
    <row r="723" spans="1:38" x14ac:dyDescent="0.2">
      <c r="A723" s="380" t="s">
        <v>1908</v>
      </c>
      <c r="B723" s="373" t="s">
        <v>1909</v>
      </c>
      <c r="C723" s="374">
        <v>1.2413794477</v>
      </c>
      <c r="D723" s="73">
        <v>1098</v>
      </c>
      <c r="E723" s="375">
        <v>3.67</v>
      </c>
      <c r="F723" s="376">
        <v>6064.6201921000002</v>
      </c>
      <c r="G723" s="338">
        <v>4458.2138916000004</v>
      </c>
      <c r="H723" s="377">
        <v>1606.4063005</v>
      </c>
      <c r="I723" s="376">
        <v>1236.4349801000001</v>
      </c>
      <c r="J723" s="377">
        <v>57.190646753999999</v>
      </c>
      <c r="K723" s="376">
        <v>1655.5404917000001</v>
      </c>
      <c r="L723" s="377">
        <v>108.17583942</v>
      </c>
      <c r="M723" s="338">
        <v>569.97991814</v>
      </c>
      <c r="N723" s="376">
        <v>84.447705854999995</v>
      </c>
      <c r="O723" s="377">
        <v>14.634721555</v>
      </c>
      <c r="P723" s="376">
        <v>72.873855368999997</v>
      </c>
      <c r="Q723" s="377">
        <v>12.33902999</v>
      </c>
      <c r="R723" s="376">
        <v>182.97622695999999</v>
      </c>
      <c r="S723" s="377">
        <v>48.793268153</v>
      </c>
      <c r="T723" s="376">
        <v>91.918370538000005</v>
      </c>
      <c r="U723" s="377">
        <v>13.804073952</v>
      </c>
      <c r="V723" s="376">
        <v>75.033461860000003</v>
      </c>
      <c r="W723" s="377">
        <v>15.668517237</v>
      </c>
      <c r="X723" s="376">
        <v>16.550806587</v>
      </c>
      <c r="Y723" s="377">
        <v>3.9763839025999999</v>
      </c>
      <c r="Z723" s="376">
        <v>97.559372678000003</v>
      </c>
      <c r="AA723" s="377">
        <v>33.420508824000002</v>
      </c>
      <c r="AB723" s="376">
        <v>182.31605490000001</v>
      </c>
      <c r="AC723" s="377">
        <v>416.01832485</v>
      </c>
      <c r="AD723" s="376">
        <v>1.7775419235000001</v>
      </c>
      <c r="AE723" s="377">
        <v>0.1754315856</v>
      </c>
      <c r="AF723" s="338">
        <v>0.63043104640000003</v>
      </c>
      <c r="AG723" s="378">
        <v>486.27549685999998</v>
      </c>
      <c r="AH723" s="338">
        <v>259.05030068999997</v>
      </c>
      <c r="AI723" s="378">
        <v>203.09354235000001</v>
      </c>
      <c r="AJ723" s="338">
        <v>116.80330996000001</v>
      </c>
      <c r="AK723" s="379">
        <v>7.1615784088999996</v>
      </c>
      <c r="AL723" s="472">
        <v>180</v>
      </c>
    </row>
    <row r="724" spans="1:38" x14ac:dyDescent="0.2">
      <c r="A724" s="380" t="s">
        <v>1910</v>
      </c>
      <c r="B724" s="373" t="s">
        <v>1911</v>
      </c>
      <c r="C724" s="374">
        <v>3.5413923477</v>
      </c>
      <c r="D724" s="73">
        <v>726</v>
      </c>
      <c r="E724" s="375">
        <v>11.14</v>
      </c>
      <c r="F724" s="376">
        <v>17301.075493</v>
      </c>
      <c r="G724" s="338">
        <v>12691.760391</v>
      </c>
      <c r="H724" s="377">
        <v>4609.3151028000002</v>
      </c>
      <c r="I724" s="376">
        <v>2772.6202939</v>
      </c>
      <c r="J724" s="377">
        <v>123.41010374</v>
      </c>
      <c r="K724" s="376">
        <v>5120.4497517</v>
      </c>
      <c r="L724" s="377">
        <v>344.89416648999998</v>
      </c>
      <c r="M724" s="338">
        <v>1592.7157190999999</v>
      </c>
      <c r="N724" s="376">
        <v>320.90757325999999</v>
      </c>
      <c r="O724" s="377">
        <v>65.373320109999995</v>
      </c>
      <c r="P724" s="376">
        <v>232.77008928000001</v>
      </c>
      <c r="Q724" s="377">
        <v>40.908141757999999</v>
      </c>
      <c r="R724" s="376">
        <v>734.50418135999996</v>
      </c>
      <c r="S724" s="377">
        <v>172.03727233000001</v>
      </c>
      <c r="T724" s="376">
        <v>366.63355324999998</v>
      </c>
      <c r="U724" s="377">
        <v>40.372438789</v>
      </c>
      <c r="V724" s="376">
        <v>240.15381242000001</v>
      </c>
      <c r="W724" s="377">
        <v>53.048980851000003</v>
      </c>
      <c r="X724" s="376">
        <v>236.67692944000001</v>
      </c>
      <c r="Y724" s="377">
        <v>60.200778337000003</v>
      </c>
      <c r="Z724" s="376">
        <v>58.782186490000001</v>
      </c>
      <c r="AA724" s="377">
        <v>20.537954355</v>
      </c>
      <c r="AB724" s="376">
        <v>532.18497289000004</v>
      </c>
      <c r="AC724" s="377">
        <v>1102.0130033999999</v>
      </c>
      <c r="AD724" s="376">
        <v>64.450198607000004</v>
      </c>
      <c r="AE724" s="377">
        <v>5.4776049559000004</v>
      </c>
      <c r="AF724" s="338">
        <v>3.9005509696999998</v>
      </c>
      <c r="AG724" s="378">
        <v>1460.6524391999999</v>
      </c>
      <c r="AH724" s="338">
        <v>862.76748988999998</v>
      </c>
      <c r="AI724" s="378">
        <v>580.98208969999996</v>
      </c>
      <c r="AJ724" s="338">
        <v>74.981723012000003</v>
      </c>
      <c r="AK724" s="379">
        <v>16.668173728999999</v>
      </c>
      <c r="AL724" s="472">
        <v>167</v>
      </c>
    </row>
    <row r="725" spans="1:38" x14ac:dyDescent="0.2">
      <c r="A725" s="380" t="s">
        <v>1912</v>
      </c>
      <c r="B725" s="373" t="s">
        <v>1913</v>
      </c>
      <c r="C725" s="374">
        <v>1.2835300486000001</v>
      </c>
      <c r="D725" s="73">
        <v>2018</v>
      </c>
      <c r="E725" s="375">
        <v>3.95</v>
      </c>
      <c r="F725" s="376">
        <v>6270.5422298000003</v>
      </c>
      <c r="G725" s="338">
        <v>4533.7498956999998</v>
      </c>
      <c r="H725" s="377">
        <v>1736.7923341000001</v>
      </c>
      <c r="I725" s="376">
        <v>1093.0274127</v>
      </c>
      <c r="J725" s="377">
        <v>61.914812507000001</v>
      </c>
      <c r="K725" s="376">
        <v>1893.3440083</v>
      </c>
      <c r="L725" s="377">
        <v>122.62475301000001</v>
      </c>
      <c r="M725" s="338">
        <v>599.05196792000004</v>
      </c>
      <c r="N725" s="376">
        <v>53.522118900999999</v>
      </c>
      <c r="O725" s="377">
        <v>15.283679924999999</v>
      </c>
      <c r="P725" s="376">
        <v>42.033790770000003</v>
      </c>
      <c r="Q725" s="377">
        <v>7.6880387022000001</v>
      </c>
      <c r="R725" s="376">
        <v>180.62548077</v>
      </c>
      <c r="S725" s="377">
        <v>45.865425766000001</v>
      </c>
      <c r="T725" s="376">
        <v>96.215959565000006</v>
      </c>
      <c r="U725" s="377">
        <v>15.621076008999999</v>
      </c>
      <c r="V725" s="376">
        <v>41.532601792999998</v>
      </c>
      <c r="W725" s="377">
        <v>10.368611838</v>
      </c>
      <c r="X725" s="376">
        <v>40.271457294999998</v>
      </c>
      <c r="Y725" s="377">
        <v>11.799116288</v>
      </c>
      <c r="Z725" s="376">
        <v>76.058205959000006</v>
      </c>
      <c r="AA725" s="377">
        <v>25.990782455000002</v>
      </c>
      <c r="AB725" s="376">
        <v>207.93751993000001</v>
      </c>
      <c r="AC725" s="377">
        <v>443.92596853999999</v>
      </c>
      <c r="AD725" s="376">
        <v>4.7069569082999996</v>
      </c>
      <c r="AE725" s="377">
        <v>1.2541886303000001</v>
      </c>
      <c r="AF725" s="338">
        <v>13.959542665000001</v>
      </c>
      <c r="AG725" s="378">
        <v>539.87184179999997</v>
      </c>
      <c r="AH725" s="338">
        <v>285.63184945</v>
      </c>
      <c r="AI725" s="378">
        <v>232.34233230000001</v>
      </c>
      <c r="AJ725" s="338">
        <v>99.624257306999993</v>
      </c>
      <c r="AK725" s="379">
        <v>8.4484718334999993</v>
      </c>
      <c r="AL725" s="472">
        <v>219</v>
      </c>
    </row>
    <row r="726" spans="1:38" x14ac:dyDescent="0.2">
      <c r="A726" s="380" t="s">
        <v>1914</v>
      </c>
      <c r="B726" s="373" t="s">
        <v>1915</v>
      </c>
      <c r="C726" s="374">
        <v>2.1746739831999999</v>
      </c>
      <c r="D726" s="73">
        <v>567</v>
      </c>
      <c r="E726" s="375">
        <v>6.69</v>
      </c>
      <c r="F726" s="376">
        <v>10624.126068</v>
      </c>
      <c r="G726" s="338">
        <v>7583.2978037000003</v>
      </c>
      <c r="H726" s="377">
        <v>3040.8282640000002</v>
      </c>
      <c r="I726" s="376">
        <v>1673.8259817000001</v>
      </c>
      <c r="J726" s="377">
        <v>83.304191650999996</v>
      </c>
      <c r="K726" s="376">
        <v>3164.3849733000002</v>
      </c>
      <c r="L726" s="377">
        <v>230.38349027999999</v>
      </c>
      <c r="M726" s="338">
        <v>999.22708878000003</v>
      </c>
      <c r="N726" s="376">
        <v>161.52540282999999</v>
      </c>
      <c r="O726" s="377">
        <v>44.541231486999997</v>
      </c>
      <c r="P726" s="376">
        <v>154.52145798000001</v>
      </c>
      <c r="Q726" s="377">
        <v>26.056950320999999</v>
      </c>
      <c r="R726" s="376">
        <v>447.52102502000002</v>
      </c>
      <c r="S726" s="377">
        <v>119.56914956</v>
      </c>
      <c r="T726" s="376">
        <v>370.94554090000003</v>
      </c>
      <c r="U726" s="377">
        <v>25.379288286000001</v>
      </c>
      <c r="V726" s="376">
        <v>34.502275228000002</v>
      </c>
      <c r="W726" s="377">
        <v>8.5048721869000001</v>
      </c>
      <c r="X726" s="376">
        <v>46.77946369</v>
      </c>
      <c r="Y726" s="377">
        <v>13.534435934999999</v>
      </c>
      <c r="Z726" s="376">
        <v>50.581899681000003</v>
      </c>
      <c r="AA726" s="377">
        <v>17.524950549</v>
      </c>
      <c r="AB726" s="376">
        <v>312.49785961999999</v>
      </c>
      <c r="AC726" s="377">
        <v>768.25553305999995</v>
      </c>
      <c r="AD726" s="376">
        <v>5.9446483051000003</v>
      </c>
      <c r="AE726" s="377">
        <v>1.4590248835999999</v>
      </c>
      <c r="AF726" s="338">
        <v>2.2401593086</v>
      </c>
      <c r="AG726" s="378">
        <v>868.21797246999995</v>
      </c>
      <c r="AH726" s="338">
        <v>518.09665256000005</v>
      </c>
      <c r="AI726" s="378">
        <v>419.33939278000003</v>
      </c>
      <c r="AJ726" s="338">
        <v>38.531654473000003</v>
      </c>
      <c r="AK726" s="379">
        <v>16.929500913999998</v>
      </c>
      <c r="AL726" s="472">
        <v>177</v>
      </c>
    </row>
    <row r="727" spans="1:38" x14ac:dyDescent="0.2">
      <c r="A727" s="380" t="s">
        <v>1916</v>
      </c>
      <c r="B727" s="373" t="s">
        <v>1917</v>
      </c>
      <c r="C727" s="374">
        <v>0.81687991699999996</v>
      </c>
      <c r="D727" s="73">
        <v>2222</v>
      </c>
      <c r="E727" s="375">
        <v>2.5499999999999998</v>
      </c>
      <c r="F727" s="376">
        <v>3990.7753011</v>
      </c>
      <c r="G727" s="338">
        <v>2809.7353127000001</v>
      </c>
      <c r="H727" s="377">
        <v>1181.0399884000001</v>
      </c>
      <c r="I727" s="376">
        <v>652.08094003999997</v>
      </c>
      <c r="J727" s="377">
        <v>36.770628039999998</v>
      </c>
      <c r="K727" s="376">
        <v>1124.5290047000001</v>
      </c>
      <c r="L727" s="377">
        <v>88.106313334999996</v>
      </c>
      <c r="M727" s="338">
        <v>371.86400968999999</v>
      </c>
      <c r="N727" s="376">
        <v>28.163353706999999</v>
      </c>
      <c r="O727" s="377">
        <v>11.597708509</v>
      </c>
      <c r="P727" s="376">
        <v>29.515562323000001</v>
      </c>
      <c r="Q727" s="377">
        <v>4.7077148911000002</v>
      </c>
      <c r="R727" s="376">
        <v>125.72688827</v>
      </c>
      <c r="S727" s="377">
        <v>38.296971071999998</v>
      </c>
      <c r="T727" s="376">
        <v>58.214077690000003</v>
      </c>
      <c r="U727" s="377">
        <v>11.389790938000001</v>
      </c>
      <c r="V727" s="376">
        <v>11.725698352</v>
      </c>
      <c r="W727" s="377">
        <v>2.9051585665999999</v>
      </c>
      <c r="X727" s="376">
        <v>21.891316614000001</v>
      </c>
      <c r="Y727" s="377">
        <v>5.6563952295000002</v>
      </c>
      <c r="Z727" s="376">
        <v>112.93988966000001</v>
      </c>
      <c r="AA727" s="377">
        <v>35.526098298000001</v>
      </c>
      <c r="AB727" s="376">
        <v>128.82879206999999</v>
      </c>
      <c r="AC727" s="377">
        <v>302.82366227</v>
      </c>
      <c r="AD727" s="376">
        <v>2.1809049819999999</v>
      </c>
      <c r="AE727" s="377">
        <v>0.50917631460000001</v>
      </c>
      <c r="AF727" s="338">
        <v>22.526370994000001</v>
      </c>
      <c r="AG727" s="378">
        <v>337.22190946000001</v>
      </c>
      <c r="AH727" s="338">
        <v>196.66149848000001</v>
      </c>
      <c r="AI727" s="378">
        <v>164.01337215999999</v>
      </c>
      <c r="AJ727" s="338">
        <v>58.263962966000001</v>
      </c>
      <c r="AK727" s="379">
        <v>6.1381315076999998</v>
      </c>
      <c r="AL727" s="472">
        <v>248</v>
      </c>
    </row>
    <row r="728" spans="1:38" x14ac:dyDescent="0.2">
      <c r="A728" s="380" t="s">
        <v>1918</v>
      </c>
      <c r="B728" s="373" t="s">
        <v>1919</v>
      </c>
      <c r="C728" s="374">
        <v>1.8075002138</v>
      </c>
      <c r="D728" s="73">
        <v>1441</v>
      </c>
      <c r="E728" s="375">
        <v>5.43</v>
      </c>
      <c r="F728" s="376">
        <v>8830.3397599</v>
      </c>
      <c r="G728" s="338">
        <v>6531.1843885999997</v>
      </c>
      <c r="H728" s="377">
        <v>2299.1553712999998</v>
      </c>
      <c r="I728" s="376">
        <v>1380.0643974</v>
      </c>
      <c r="J728" s="377">
        <v>59.709431602000002</v>
      </c>
      <c r="K728" s="376">
        <v>2553.2913033</v>
      </c>
      <c r="L728" s="377">
        <v>173.66469248000001</v>
      </c>
      <c r="M728" s="338">
        <v>926.34882359999995</v>
      </c>
      <c r="N728" s="376">
        <v>139.05615578999999</v>
      </c>
      <c r="O728" s="377">
        <v>23.440725895</v>
      </c>
      <c r="P728" s="376">
        <v>164.53522687</v>
      </c>
      <c r="Q728" s="377">
        <v>27.642360687</v>
      </c>
      <c r="R728" s="376">
        <v>474.07563776000001</v>
      </c>
      <c r="S728" s="377">
        <v>119.78905775</v>
      </c>
      <c r="T728" s="376">
        <v>167.46747870999999</v>
      </c>
      <c r="U728" s="377">
        <v>21.622345695</v>
      </c>
      <c r="V728" s="376">
        <v>199.54317026999999</v>
      </c>
      <c r="W728" s="377">
        <v>42.055725854000002</v>
      </c>
      <c r="X728" s="376">
        <v>24.305899481000001</v>
      </c>
      <c r="Y728" s="377">
        <v>5.5119255725</v>
      </c>
      <c r="Z728" s="376">
        <v>52.102375010000003</v>
      </c>
      <c r="AA728" s="377">
        <v>19.161090839</v>
      </c>
      <c r="AB728" s="376">
        <v>271.45025511</v>
      </c>
      <c r="AC728" s="377">
        <v>531.95924138999999</v>
      </c>
      <c r="AD728" s="376">
        <v>4.7889586031000002</v>
      </c>
      <c r="AE728" s="377">
        <v>0.85911349479999999</v>
      </c>
      <c r="AF728" s="338">
        <v>5.921121211</v>
      </c>
      <c r="AG728" s="378">
        <v>740.43821950999995</v>
      </c>
      <c r="AH728" s="338">
        <v>329.04323397000002</v>
      </c>
      <c r="AI728" s="378">
        <v>329.05747937000001</v>
      </c>
      <c r="AJ728" s="338">
        <v>31.573425986</v>
      </c>
      <c r="AK728" s="379">
        <v>11.860886704</v>
      </c>
      <c r="AL728" s="472">
        <v>206</v>
      </c>
    </row>
    <row r="729" spans="1:38" x14ac:dyDescent="0.2">
      <c r="A729" s="380" t="s">
        <v>1920</v>
      </c>
      <c r="B729" s="373" t="s">
        <v>1921</v>
      </c>
      <c r="C729" s="374">
        <v>0.72355566240000002</v>
      </c>
      <c r="D729" s="73">
        <v>3024</v>
      </c>
      <c r="E729" s="375">
        <v>2.16</v>
      </c>
      <c r="F729" s="376">
        <v>3534.8501127</v>
      </c>
      <c r="G729" s="338">
        <v>2633.0387454000002</v>
      </c>
      <c r="H729" s="377">
        <v>901.81136730000003</v>
      </c>
      <c r="I729" s="376">
        <v>573.16402416000005</v>
      </c>
      <c r="J729" s="377">
        <v>27.503172905</v>
      </c>
      <c r="K729" s="376">
        <v>952.53557816</v>
      </c>
      <c r="L729" s="377">
        <v>70.395904328</v>
      </c>
      <c r="M729" s="338">
        <v>365.76121476999998</v>
      </c>
      <c r="N729" s="376">
        <v>51.087286808000002</v>
      </c>
      <c r="O729" s="377">
        <v>9.4005929960000003</v>
      </c>
      <c r="P729" s="376">
        <v>78.885450106999997</v>
      </c>
      <c r="Q729" s="377">
        <v>12.920412531</v>
      </c>
      <c r="R729" s="376">
        <v>156.72546255</v>
      </c>
      <c r="S729" s="377">
        <v>40.125086076999999</v>
      </c>
      <c r="T729" s="376">
        <v>61.608105342000002</v>
      </c>
      <c r="U729" s="377">
        <v>9.3111179195999991</v>
      </c>
      <c r="V729" s="376">
        <v>58.321479586999999</v>
      </c>
      <c r="W729" s="377">
        <v>13.910931332000001</v>
      </c>
      <c r="X729" s="376">
        <v>14.821159621</v>
      </c>
      <c r="Y729" s="377">
        <v>1.5301682586000001</v>
      </c>
      <c r="Z729" s="376">
        <v>68.861130094000004</v>
      </c>
      <c r="AA729" s="377">
        <v>25.235562660999999</v>
      </c>
      <c r="AB729" s="376">
        <v>125.81443849</v>
      </c>
      <c r="AC729" s="377">
        <v>209.51175072000001</v>
      </c>
      <c r="AD729" s="376">
        <v>8.7112092407000006</v>
      </c>
      <c r="AE729" s="377">
        <v>1.8340806819</v>
      </c>
      <c r="AF729" s="338">
        <v>21.361787812999999</v>
      </c>
      <c r="AG729" s="378">
        <v>298.4247676</v>
      </c>
      <c r="AH729" s="338">
        <v>130.61838134999999</v>
      </c>
      <c r="AI729" s="378">
        <v>119.5653544</v>
      </c>
      <c r="AJ729" s="338">
        <v>21.763710896999999</v>
      </c>
      <c r="AK729" s="379">
        <v>5.1407913353000003</v>
      </c>
      <c r="AL729" s="472">
        <v>262</v>
      </c>
    </row>
    <row r="730" spans="1:38" x14ac:dyDescent="0.2">
      <c r="A730" s="380" t="s">
        <v>1922</v>
      </c>
      <c r="B730" s="373" t="s">
        <v>2330</v>
      </c>
      <c r="C730" s="374">
        <v>7.3854994603000002</v>
      </c>
      <c r="D730" s="73">
        <v>994</v>
      </c>
      <c r="E730" s="375">
        <v>19.239999999999998</v>
      </c>
      <c r="F730" s="376">
        <v>36081.030051000002</v>
      </c>
      <c r="G730" s="338">
        <v>26315.401815000001</v>
      </c>
      <c r="H730" s="377">
        <v>9765.6282358000008</v>
      </c>
      <c r="I730" s="376">
        <v>5789.3558491000003</v>
      </c>
      <c r="J730" s="377">
        <v>283.66638840000002</v>
      </c>
      <c r="K730" s="376">
        <v>11169.250881</v>
      </c>
      <c r="L730" s="377">
        <v>696.27469350000001</v>
      </c>
      <c r="M730" s="338">
        <v>3432.4958296999998</v>
      </c>
      <c r="N730" s="376">
        <v>405.04346224</v>
      </c>
      <c r="O730" s="377">
        <v>87.565250930999994</v>
      </c>
      <c r="P730" s="376">
        <v>174.50221540999999</v>
      </c>
      <c r="Q730" s="377">
        <v>31.948264464000001</v>
      </c>
      <c r="R730" s="376">
        <v>2179.2575459</v>
      </c>
      <c r="S730" s="377">
        <v>484.96982155000001</v>
      </c>
      <c r="T730" s="376">
        <v>443.02677906000002</v>
      </c>
      <c r="U730" s="377">
        <v>48.714518818000002</v>
      </c>
      <c r="V730" s="376">
        <v>635.46764046999999</v>
      </c>
      <c r="W730" s="377">
        <v>151.79451702</v>
      </c>
      <c r="X730" s="376">
        <v>47.183753693</v>
      </c>
      <c r="Y730" s="377">
        <v>11.293867730000001</v>
      </c>
      <c r="Z730" s="376">
        <v>17.036846708999999</v>
      </c>
      <c r="AA730" s="377">
        <v>9.5371790503000007</v>
      </c>
      <c r="AB730" s="376">
        <v>1421.4987854000001</v>
      </c>
      <c r="AC730" s="377">
        <v>2298.8185702999999</v>
      </c>
      <c r="AD730" s="376">
        <v>22.747713693000001</v>
      </c>
      <c r="AE730" s="377">
        <v>12.527929472</v>
      </c>
      <c r="AF730" s="338">
        <v>5.6289171137</v>
      </c>
      <c r="AG730" s="378">
        <v>2843.4263021000002</v>
      </c>
      <c r="AH730" s="338">
        <v>2110.891462</v>
      </c>
      <c r="AI730" s="378">
        <v>1198.5355311999999</v>
      </c>
      <c r="AJ730" s="338">
        <v>36.576075400999997</v>
      </c>
      <c r="AK730" s="379">
        <v>31.993459156</v>
      </c>
      <c r="AL730" s="472">
        <v>101</v>
      </c>
    </row>
    <row r="731" spans="1:38" x14ac:dyDescent="0.2">
      <c r="A731" s="380" t="s">
        <v>1923</v>
      </c>
      <c r="B731" s="373" t="s">
        <v>2331</v>
      </c>
      <c r="C731" s="374">
        <v>4.3611950855000003</v>
      </c>
      <c r="D731" s="73">
        <v>1355</v>
      </c>
      <c r="E731" s="375">
        <v>10.64</v>
      </c>
      <c r="F731" s="376">
        <v>21306.129907999999</v>
      </c>
      <c r="G731" s="338">
        <v>15923.083925999999</v>
      </c>
      <c r="H731" s="377">
        <v>5383.0459824</v>
      </c>
      <c r="I731" s="376">
        <v>3643.144691</v>
      </c>
      <c r="J731" s="377">
        <v>212.67593973999999</v>
      </c>
      <c r="K731" s="376">
        <v>6610.2002377999997</v>
      </c>
      <c r="L731" s="377">
        <v>388.58135794999998</v>
      </c>
      <c r="M731" s="338">
        <v>2211.7576404000001</v>
      </c>
      <c r="N731" s="376">
        <v>211.05350032999999</v>
      </c>
      <c r="O731" s="377">
        <v>45.494188037000001</v>
      </c>
      <c r="P731" s="376">
        <v>61.928282600999999</v>
      </c>
      <c r="Q731" s="377">
        <v>12.038870663000001</v>
      </c>
      <c r="R731" s="376">
        <v>1332.1448175</v>
      </c>
      <c r="S731" s="377">
        <v>270.78186973999999</v>
      </c>
      <c r="T731" s="376">
        <v>239.73319161000001</v>
      </c>
      <c r="U731" s="377">
        <v>25.706324007999999</v>
      </c>
      <c r="V731" s="376">
        <v>165.41179955000001</v>
      </c>
      <c r="W731" s="377">
        <v>35.263937267000003</v>
      </c>
      <c r="X731" s="376">
        <v>48.362154484999998</v>
      </c>
      <c r="Y731" s="377">
        <v>9.0696177165999998</v>
      </c>
      <c r="Z731" s="376">
        <v>16.134665382000001</v>
      </c>
      <c r="AA731" s="377">
        <v>7.6875105394999999</v>
      </c>
      <c r="AB731" s="376">
        <v>832.12090206000005</v>
      </c>
      <c r="AC731" s="377">
        <v>1338.3688328000001</v>
      </c>
      <c r="AD731" s="376">
        <v>1.6440922576000001</v>
      </c>
      <c r="AE731" s="377">
        <v>0.36855841620000002</v>
      </c>
      <c r="AF731" s="338">
        <v>65.561267001000004</v>
      </c>
      <c r="AG731" s="378">
        <v>1797.9823157000001</v>
      </c>
      <c r="AH731" s="338">
        <v>1141.3559018999999</v>
      </c>
      <c r="AI731" s="378">
        <v>529.26970415999995</v>
      </c>
      <c r="AJ731" s="338">
        <v>23.953758241999999</v>
      </c>
      <c r="AK731" s="379">
        <v>28.333979372999998</v>
      </c>
      <c r="AL731" s="472">
        <v>129</v>
      </c>
    </row>
    <row r="732" spans="1:38" x14ac:dyDescent="0.2">
      <c r="A732" s="380" t="s">
        <v>1924</v>
      </c>
      <c r="B732" s="373" t="s">
        <v>2332</v>
      </c>
      <c r="C732" s="374">
        <v>2.2497827166</v>
      </c>
      <c r="D732" s="73">
        <v>604</v>
      </c>
      <c r="E732" s="375">
        <v>6.73</v>
      </c>
      <c r="F732" s="376">
        <v>10991.061368999999</v>
      </c>
      <c r="G732" s="338">
        <v>8161.6904634000002</v>
      </c>
      <c r="H732" s="377">
        <v>2829.3709052999998</v>
      </c>
      <c r="I732" s="376">
        <v>1717.3948476999999</v>
      </c>
      <c r="J732" s="377">
        <v>84.969578849000001</v>
      </c>
      <c r="K732" s="376">
        <v>3356.6227819999999</v>
      </c>
      <c r="L732" s="377">
        <v>215.66190487</v>
      </c>
      <c r="M732" s="338">
        <v>997.05118788000004</v>
      </c>
      <c r="N732" s="376">
        <v>149.02330162000001</v>
      </c>
      <c r="O732" s="377">
        <v>28.304721338</v>
      </c>
      <c r="P732" s="376">
        <v>133.60434046</v>
      </c>
      <c r="Q732" s="377">
        <v>24.981798281</v>
      </c>
      <c r="R732" s="376">
        <v>516.76333240999998</v>
      </c>
      <c r="S732" s="377">
        <v>123.37592726</v>
      </c>
      <c r="T732" s="376">
        <v>191.65977945</v>
      </c>
      <c r="U732" s="377">
        <v>28.646505363999999</v>
      </c>
      <c r="V732" s="376">
        <v>222.56213645</v>
      </c>
      <c r="W732" s="377">
        <v>44.158254468999999</v>
      </c>
      <c r="X732" s="376">
        <v>206.54796046999999</v>
      </c>
      <c r="Y732" s="377">
        <v>41.491062733</v>
      </c>
      <c r="Z732" s="376">
        <v>69.008255039999995</v>
      </c>
      <c r="AA732" s="377">
        <v>28.440251375999999</v>
      </c>
      <c r="AB732" s="376">
        <v>361.41755406999999</v>
      </c>
      <c r="AC732" s="377">
        <v>701.63999458000001</v>
      </c>
      <c r="AD732" s="376">
        <v>4.6573358113000003</v>
      </c>
      <c r="AE732" s="377">
        <v>0.75270132450000005</v>
      </c>
      <c r="AF732" s="338">
        <v>23.827794301000001</v>
      </c>
      <c r="AG732" s="378">
        <v>905.43161509000004</v>
      </c>
      <c r="AH732" s="338">
        <v>397.78382385999998</v>
      </c>
      <c r="AI732" s="378">
        <v>370.82808388000001</v>
      </c>
      <c r="AJ732" s="338">
        <v>30.225811343</v>
      </c>
      <c r="AK732" s="379">
        <v>14.22872645</v>
      </c>
      <c r="AL732" s="472">
        <v>148</v>
      </c>
    </row>
    <row r="733" spans="1:38" x14ac:dyDescent="0.2">
      <c r="A733" s="380" t="s">
        <v>1925</v>
      </c>
      <c r="B733" s="373" t="s">
        <v>2333</v>
      </c>
      <c r="C733" s="374">
        <v>0.82772265310000004</v>
      </c>
      <c r="D733" s="73">
        <v>2915</v>
      </c>
      <c r="E733" s="375">
        <v>2.39</v>
      </c>
      <c r="F733" s="376">
        <v>4043.7462733000002</v>
      </c>
      <c r="G733" s="338">
        <v>2982.9372337</v>
      </c>
      <c r="H733" s="377">
        <v>1060.8090396</v>
      </c>
      <c r="I733" s="376">
        <v>690.52715722999994</v>
      </c>
      <c r="J733" s="377">
        <v>37.820771851000003</v>
      </c>
      <c r="K733" s="376">
        <v>1163.3042871</v>
      </c>
      <c r="L733" s="377">
        <v>71.809629010999998</v>
      </c>
      <c r="M733" s="338">
        <v>361.89010593</v>
      </c>
      <c r="N733" s="376">
        <v>35.076501549</v>
      </c>
      <c r="O733" s="377">
        <v>8.2853505719000005</v>
      </c>
      <c r="P733" s="376">
        <v>30.943847419000001</v>
      </c>
      <c r="Q733" s="377">
        <v>5.4275502733999996</v>
      </c>
      <c r="R733" s="376">
        <v>161.13263254</v>
      </c>
      <c r="S733" s="377">
        <v>38.969420208999999</v>
      </c>
      <c r="T733" s="376">
        <v>57.03940789</v>
      </c>
      <c r="U733" s="377">
        <v>9.424529776</v>
      </c>
      <c r="V733" s="376">
        <v>39.199442693000002</v>
      </c>
      <c r="W733" s="377">
        <v>10.258186670000001</v>
      </c>
      <c r="X733" s="376">
        <v>102.93033731</v>
      </c>
      <c r="Y733" s="377">
        <v>22.370920519999999</v>
      </c>
      <c r="Z733" s="376">
        <v>120.79652024000001</v>
      </c>
      <c r="AA733" s="377">
        <v>36.328517419999997</v>
      </c>
      <c r="AB733" s="376">
        <v>108.62748116</v>
      </c>
      <c r="AC733" s="377">
        <v>258.15846263999998</v>
      </c>
      <c r="AD733" s="376">
        <v>0.47569633039999998</v>
      </c>
      <c r="AE733" s="377">
        <v>9.8923263799999994E-2</v>
      </c>
      <c r="AF733" s="338">
        <v>10.813550006</v>
      </c>
      <c r="AG733" s="378">
        <v>352.84543349</v>
      </c>
      <c r="AH733" s="338">
        <v>140.23986112</v>
      </c>
      <c r="AI733" s="378">
        <v>135.67425130000001</v>
      </c>
      <c r="AJ733" s="338">
        <v>27.004152482999999</v>
      </c>
      <c r="AK733" s="379">
        <v>6.2733452727000003</v>
      </c>
      <c r="AL733" s="472">
        <v>233</v>
      </c>
    </row>
    <row r="734" spans="1:38" x14ac:dyDescent="0.2">
      <c r="A734" s="380" t="s">
        <v>1926</v>
      </c>
      <c r="B734" s="373" t="s">
        <v>1927</v>
      </c>
      <c r="C734" s="374">
        <v>5.1827071914999996</v>
      </c>
      <c r="D734" s="73">
        <v>124</v>
      </c>
      <c r="E734" s="375">
        <v>10.88</v>
      </c>
      <c r="F734" s="376">
        <v>25319.535250000001</v>
      </c>
      <c r="G734" s="338">
        <v>19160.384376999998</v>
      </c>
      <c r="H734" s="377">
        <v>6159.1508729999996</v>
      </c>
      <c r="I734" s="376">
        <v>3692.0693738999998</v>
      </c>
      <c r="J734" s="377">
        <v>179.26884196</v>
      </c>
      <c r="K734" s="376">
        <v>7477.5538503999996</v>
      </c>
      <c r="L734" s="377">
        <v>450.34539065000001</v>
      </c>
      <c r="M734" s="338">
        <v>1871.7816986</v>
      </c>
      <c r="N734" s="376">
        <v>232.14171732</v>
      </c>
      <c r="O734" s="377">
        <v>41.868077757999998</v>
      </c>
      <c r="P734" s="376">
        <v>141.34001459999999</v>
      </c>
      <c r="Q734" s="377">
        <v>28.390757734000001</v>
      </c>
      <c r="R734" s="376">
        <v>2363.6323133999999</v>
      </c>
      <c r="S734" s="377">
        <v>287.19936446999998</v>
      </c>
      <c r="T734" s="376">
        <v>282.54497021999998</v>
      </c>
      <c r="U734" s="377">
        <v>35.328099782000002</v>
      </c>
      <c r="V734" s="376">
        <v>232.79609686000001</v>
      </c>
      <c r="W734" s="377">
        <v>37.177007492000001</v>
      </c>
      <c r="X734" s="376">
        <v>160.34935302</v>
      </c>
      <c r="Y734" s="377">
        <v>29.705201290000002</v>
      </c>
      <c r="Z734" s="376">
        <v>40.588958718000001</v>
      </c>
      <c r="AA734" s="377">
        <v>13.592679757999999</v>
      </c>
      <c r="AB734" s="376">
        <v>2059.3714140000002</v>
      </c>
      <c r="AC734" s="377">
        <v>1725.4708158000001</v>
      </c>
      <c r="AD734" s="376">
        <v>4.7719588709999998</v>
      </c>
      <c r="AE734" s="377">
        <v>0.63568870970000002</v>
      </c>
      <c r="AF734" s="338">
        <v>6.9452236613</v>
      </c>
      <c r="AG734" s="378">
        <v>1564.9312815999999</v>
      </c>
      <c r="AH734" s="338">
        <v>1074.0875940000001</v>
      </c>
      <c r="AI734" s="378">
        <v>1256.6375034</v>
      </c>
      <c r="AJ734" s="338">
        <v>17.755334749999999</v>
      </c>
      <c r="AK734" s="379">
        <v>11.254667202</v>
      </c>
      <c r="AL734" s="472">
        <v>51</v>
      </c>
    </row>
    <row r="735" spans="1:38" x14ac:dyDescent="0.2">
      <c r="A735" s="380" t="s">
        <v>1928</v>
      </c>
      <c r="B735" s="373" t="s">
        <v>1929</v>
      </c>
      <c r="C735" s="374">
        <v>1.6748276017999999</v>
      </c>
      <c r="D735" s="73">
        <v>230</v>
      </c>
      <c r="E735" s="375">
        <v>3.32</v>
      </c>
      <c r="F735" s="376">
        <v>8182.1825801000005</v>
      </c>
      <c r="G735" s="338">
        <v>6226.1914029999998</v>
      </c>
      <c r="H735" s="377">
        <v>1955.9911772</v>
      </c>
      <c r="I735" s="376">
        <v>1281.6646694999999</v>
      </c>
      <c r="J735" s="377">
        <v>54.698027134999997</v>
      </c>
      <c r="K735" s="376">
        <v>2501.4920569999999</v>
      </c>
      <c r="L735" s="377">
        <v>156.95684732000001</v>
      </c>
      <c r="M735" s="338">
        <v>614.84753136999996</v>
      </c>
      <c r="N735" s="376">
        <v>111.3523175</v>
      </c>
      <c r="O735" s="377">
        <v>22.109939013000002</v>
      </c>
      <c r="P735" s="376">
        <v>86.654079582999998</v>
      </c>
      <c r="Q735" s="377">
        <v>14.669239143</v>
      </c>
      <c r="R735" s="376">
        <v>711.71193676999997</v>
      </c>
      <c r="S735" s="377">
        <v>110.78854797</v>
      </c>
      <c r="T735" s="376">
        <v>81.713710339000002</v>
      </c>
      <c r="U735" s="377">
        <v>11.369678161</v>
      </c>
      <c r="V735" s="376">
        <v>109.46457142</v>
      </c>
      <c r="W735" s="377">
        <v>15.287515522</v>
      </c>
      <c r="X735" s="376">
        <v>123.57351568</v>
      </c>
      <c r="Y735" s="377">
        <v>25.481066361</v>
      </c>
      <c r="Z735" s="376">
        <v>84.463933826000002</v>
      </c>
      <c r="AA735" s="377">
        <v>25.519603565000001</v>
      </c>
      <c r="AB735" s="376">
        <v>284.91943534000001</v>
      </c>
      <c r="AC735" s="377">
        <v>478.07186983999998</v>
      </c>
      <c r="AD735" s="376">
        <v>0</v>
      </c>
      <c r="AE735" s="377">
        <v>0</v>
      </c>
      <c r="AF735" s="338">
        <v>1.0581989391</v>
      </c>
      <c r="AG735" s="378">
        <v>592.43912833000002</v>
      </c>
      <c r="AH735" s="338">
        <v>338.06630344000001</v>
      </c>
      <c r="AI735" s="378">
        <v>335.06318066</v>
      </c>
      <c r="AJ735" s="338">
        <v>1.1807273217000001</v>
      </c>
      <c r="AK735" s="379">
        <v>7.5649491261000001</v>
      </c>
      <c r="AL735" s="472">
        <v>83</v>
      </c>
    </row>
    <row r="736" spans="1:38" x14ac:dyDescent="0.2">
      <c r="A736" s="380" t="s">
        <v>1930</v>
      </c>
      <c r="B736" s="373" t="s">
        <v>1931</v>
      </c>
      <c r="C736" s="374">
        <v>1.0198113111</v>
      </c>
      <c r="D736" s="73">
        <v>5130</v>
      </c>
      <c r="E736" s="375">
        <v>3.25</v>
      </c>
      <c r="F736" s="376">
        <v>4982.1738881000001</v>
      </c>
      <c r="G736" s="338">
        <v>3681.8107125000001</v>
      </c>
      <c r="H736" s="377">
        <v>1300.3631756</v>
      </c>
      <c r="I736" s="376">
        <v>726.96011525999995</v>
      </c>
      <c r="J736" s="377">
        <v>33.106027216000001</v>
      </c>
      <c r="K736" s="376">
        <v>1340.1196282000001</v>
      </c>
      <c r="L736" s="377">
        <v>81.508661626999995</v>
      </c>
      <c r="M736" s="338">
        <v>492.47143885000003</v>
      </c>
      <c r="N736" s="376">
        <v>109.10094673</v>
      </c>
      <c r="O736" s="377">
        <v>18.080652602000001</v>
      </c>
      <c r="P736" s="376">
        <v>76.437676951</v>
      </c>
      <c r="Q736" s="377">
        <v>12.396946218</v>
      </c>
      <c r="R736" s="376">
        <v>211.37918538</v>
      </c>
      <c r="S736" s="377">
        <v>62.243984562000001</v>
      </c>
      <c r="T736" s="376">
        <v>105.32261944</v>
      </c>
      <c r="U736" s="377">
        <v>11.631787722</v>
      </c>
      <c r="V736" s="376">
        <v>168.86814815</v>
      </c>
      <c r="W736" s="377">
        <v>41.861173135000001</v>
      </c>
      <c r="X736" s="376">
        <v>14.181551437</v>
      </c>
      <c r="Y736" s="377">
        <v>2.8064974196999999</v>
      </c>
      <c r="Z736" s="376">
        <v>153.74489925</v>
      </c>
      <c r="AA736" s="377">
        <v>64.812388964999997</v>
      </c>
      <c r="AB736" s="376">
        <v>161.67559503999999</v>
      </c>
      <c r="AC736" s="377">
        <v>295.80493732999997</v>
      </c>
      <c r="AD736" s="376">
        <v>5.6615782097</v>
      </c>
      <c r="AE736" s="377">
        <v>1.0755204838000001</v>
      </c>
      <c r="AF736" s="338">
        <v>3.5910366784000001</v>
      </c>
      <c r="AG736" s="378">
        <v>439.18236024999999</v>
      </c>
      <c r="AH736" s="338">
        <v>164.17857370999999</v>
      </c>
      <c r="AI736" s="378">
        <v>153.77153892000001</v>
      </c>
      <c r="AJ736" s="338">
        <v>24.300988789000002</v>
      </c>
      <c r="AK736" s="379">
        <v>5.8974296405000004</v>
      </c>
      <c r="AL736" s="472">
        <v>243</v>
      </c>
    </row>
    <row r="737" spans="1:38" x14ac:dyDescent="0.2">
      <c r="A737" s="380" t="s">
        <v>1932</v>
      </c>
      <c r="B737" s="373" t="s">
        <v>1933</v>
      </c>
      <c r="C737" s="374">
        <v>0.28856191349999999</v>
      </c>
      <c r="D737" s="73">
        <v>12949</v>
      </c>
      <c r="E737" s="375">
        <v>1.3</v>
      </c>
      <c r="F737" s="376">
        <v>1409.7368942999999</v>
      </c>
      <c r="G737" s="338">
        <v>1043.7509957</v>
      </c>
      <c r="H737" s="377">
        <v>365.98589858999998</v>
      </c>
      <c r="I737" s="376">
        <v>218.19330571</v>
      </c>
      <c r="J737" s="377">
        <v>9.4981850093000002</v>
      </c>
      <c r="K737" s="376">
        <v>334.62720404999999</v>
      </c>
      <c r="L737" s="377">
        <v>20.163122341000001</v>
      </c>
      <c r="M737" s="338">
        <v>139.61105074</v>
      </c>
      <c r="N737" s="376">
        <v>21.145399245</v>
      </c>
      <c r="O737" s="377">
        <v>3.6616966011000001</v>
      </c>
      <c r="P737" s="376">
        <v>20.059281324000001</v>
      </c>
      <c r="Q737" s="377">
        <v>3.2840909441999999</v>
      </c>
      <c r="R737" s="376">
        <v>47.460168517</v>
      </c>
      <c r="S737" s="377">
        <v>13.737297379999999</v>
      </c>
      <c r="T737" s="376">
        <v>20.573227580000001</v>
      </c>
      <c r="U737" s="377">
        <v>2.8611653039</v>
      </c>
      <c r="V737" s="376">
        <v>22.68279141</v>
      </c>
      <c r="W737" s="377">
        <v>5.0163870591000004</v>
      </c>
      <c r="X737" s="376">
        <v>2.1521772972000002</v>
      </c>
      <c r="Y737" s="377">
        <v>0.30085488449999997</v>
      </c>
      <c r="Z737" s="376">
        <v>137.52443640999999</v>
      </c>
      <c r="AA737" s="377">
        <v>50.450874577</v>
      </c>
      <c r="AB737" s="376">
        <v>43.116201189999998</v>
      </c>
      <c r="AC737" s="377">
        <v>77.003605168999997</v>
      </c>
      <c r="AD737" s="376">
        <v>0.39679299820000002</v>
      </c>
      <c r="AE737" s="377">
        <v>0.1205254001</v>
      </c>
      <c r="AF737" s="338">
        <v>0.36115513799999999</v>
      </c>
      <c r="AG737" s="378">
        <v>120.15208066</v>
      </c>
      <c r="AH737" s="338">
        <v>45.443492642999999</v>
      </c>
      <c r="AI737" s="378">
        <v>41.742946273999998</v>
      </c>
      <c r="AJ737" s="338">
        <v>6.8232848217999997</v>
      </c>
      <c r="AK737" s="379">
        <v>1.5740936342</v>
      </c>
      <c r="AL737" s="472">
        <v>261</v>
      </c>
    </row>
    <row r="738" spans="1:38" x14ac:dyDescent="0.2">
      <c r="A738" s="380" t="s">
        <v>1934</v>
      </c>
      <c r="B738" s="373" t="s">
        <v>1935</v>
      </c>
      <c r="C738" s="374">
        <v>1.2218914268000001</v>
      </c>
      <c r="D738" s="73">
        <v>1577</v>
      </c>
      <c r="E738" s="375">
        <v>3.43</v>
      </c>
      <c r="F738" s="376">
        <v>5969.4136497</v>
      </c>
      <c r="G738" s="338">
        <v>4504.3836646999998</v>
      </c>
      <c r="H738" s="377">
        <v>1465.0299849999999</v>
      </c>
      <c r="I738" s="376">
        <v>847.86939742000004</v>
      </c>
      <c r="J738" s="377">
        <v>38.008470535000001</v>
      </c>
      <c r="K738" s="376">
        <v>1865.2374695000001</v>
      </c>
      <c r="L738" s="377">
        <v>88.427063836000002</v>
      </c>
      <c r="M738" s="338">
        <v>521.07186243000001</v>
      </c>
      <c r="N738" s="376">
        <v>95.664134465000004</v>
      </c>
      <c r="O738" s="377">
        <v>19.348831454999999</v>
      </c>
      <c r="P738" s="376">
        <v>54.977000074999999</v>
      </c>
      <c r="Q738" s="377">
        <v>9.6704945776999995</v>
      </c>
      <c r="R738" s="376">
        <v>142.55492874999999</v>
      </c>
      <c r="S738" s="377">
        <v>44.411728942000003</v>
      </c>
      <c r="T738" s="376">
        <v>99.986749454999995</v>
      </c>
      <c r="U738" s="377">
        <v>11.111576526</v>
      </c>
      <c r="V738" s="376">
        <v>381.07344561000002</v>
      </c>
      <c r="W738" s="377">
        <v>95.170588809999998</v>
      </c>
      <c r="X738" s="376">
        <v>18.213767726</v>
      </c>
      <c r="Y738" s="377">
        <v>4.4929537984000003</v>
      </c>
      <c r="Z738" s="376">
        <v>92.813170678999995</v>
      </c>
      <c r="AA738" s="377">
        <v>33.475516157000001</v>
      </c>
      <c r="AB738" s="376">
        <v>184.15089619</v>
      </c>
      <c r="AC738" s="377">
        <v>356.82376992000002</v>
      </c>
      <c r="AD738" s="376">
        <v>4.0882770430999997</v>
      </c>
      <c r="AE738" s="377">
        <v>1.3255328662000001</v>
      </c>
      <c r="AF738" s="338">
        <v>2.1055595054</v>
      </c>
      <c r="AG738" s="378">
        <v>489.83770482</v>
      </c>
      <c r="AH738" s="338">
        <v>205.59645879999999</v>
      </c>
      <c r="AI738" s="378">
        <v>181.53080936999999</v>
      </c>
      <c r="AJ738" s="338">
        <v>75.740166449</v>
      </c>
      <c r="AK738" s="379">
        <v>4.6353239937000001</v>
      </c>
      <c r="AL738" s="472">
        <v>187</v>
      </c>
    </row>
    <row r="739" spans="1:38" x14ac:dyDescent="0.2">
      <c r="A739" s="380" t="s">
        <v>1936</v>
      </c>
      <c r="B739" s="373" t="s">
        <v>1937</v>
      </c>
      <c r="C739" s="374">
        <v>0.509085864</v>
      </c>
      <c r="D739" s="73">
        <v>4574</v>
      </c>
      <c r="E739" s="375">
        <v>1.72</v>
      </c>
      <c r="F739" s="376">
        <v>2487.0819442000002</v>
      </c>
      <c r="G739" s="338">
        <v>1847.3671405</v>
      </c>
      <c r="H739" s="377">
        <v>639.71480369999995</v>
      </c>
      <c r="I739" s="376">
        <v>368.21651163000001</v>
      </c>
      <c r="J739" s="377">
        <v>17.042982696999999</v>
      </c>
      <c r="K739" s="376">
        <v>719.14244904999998</v>
      </c>
      <c r="L739" s="377">
        <v>36.659605646999999</v>
      </c>
      <c r="M739" s="338">
        <v>226.77434084999999</v>
      </c>
      <c r="N739" s="376">
        <v>35.401656908</v>
      </c>
      <c r="O739" s="377">
        <v>6.0718629697999997</v>
      </c>
      <c r="P739" s="376">
        <v>19.834072715000001</v>
      </c>
      <c r="Q739" s="377">
        <v>3.263582129</v>
      </c>
      <c r="R739" s="376">
        <v>63.644240488000001</v>
      </c>
      <c r="S739" s="377">
        <v>18.614769995</v>
      </c>
      <c r="T739" s="376">
        <v>42.247667202000002</v>
      </c>
      <c r="U739" s="377">
        <v>4.9714882202000004</v>
      </c>
      <c r="V739" s="376">
        <v>69.820947234000002</v>
      </c>
      <c r="W739" s="377">
        <v>16.47846448</v>
      </c>
      <c r="X739" s="376">
        <v>3.0551120461000001</v>
      </c>
      <c r="Y739" s="377">
        <v>0.72602417269999997</v>
      </c>
      <c r="Z739" s="376">
        <v>166.46294415</v>
      </c>
      <c r="AA739" s="377">
        <v>65.644704766000004</v>
      </c>
      <c r="AB739" s="376">
        <v>72.150077174000003</v>
      </c>
      <c r="AC739" s="377">
        <v>145.98340121000001</v>
      </c>
      <c r="AD739" s="376">
        <v>0.38389540750000001</v>
      </c>
      <c r="AE739" s="377">
        <v>5.1937930899999998E-2</v>
      </c>
      <c r="AF739" s="338">
        <v>0.23097955179999999</v>
      </c>
      <c r="AG739" s="378">
        <v>198.40297788999999</v>
      </c>
      <c r="AH739" s="338">
        <v>90.890308031999993</v>
      </c>
      <c r="AI739" s="378">
        <v>76.239136028000004</v>
      </c>
      <c r="AJ739" s="338">
        <v>16.327216541999999</v>
      </c>
      <c r="AK739" s="379">
        <v>2.3485871111000001</v>
      </c>
      <c r="AL739" s="472">
        <v>220</v>
      </c>
    </row>
    <row r="740" spans="1:38" x14ac:dyDescent="0.2">
      <c r="A740" s="380" t="s">
        <v>1938</v>
      </c>
      <c r="B740" s="373" t="s">
        <v>1939</v>
      </c>
      <c r="C740" s="374">
        <v>2.5428664382999999</v>
      </c>
      <c r="D740" s="73">
        <v>1127</v>
      </c>
      <c r="E740" s="375">
        <v>8.06</v>
      </c>
      <c r="F740" s="376">
        <v>12422.88905</v>
      </c>
      <c r="G740" s="338">
        <v>8847.7389920000005</v>
      </c>
      <c r="H740" s="377">
        <v>3575.1500584</v>
      </c>
      <c r="I740" s="376">
        <v>1562.6105975</v>
      </c>
      <c r="J740" s="377">
        <v>79.903403307000005</v>
      </c>
      <c r="K740" s="376">
        <v>4565.5476900000003</v>
      </c>
      <c r="L740" s="377">
        <v>226.96625025</v>
      </c>
      <c r="M740" s="338">
        <v>1236.5416785</v>
      </c>
      <c r="N740" s="376">
        <v>258.92836062999999</v>
      </c>
      <c r="O740" s="377">
        <v>30.52175716</v>
      </c>
      <c r="P740" s="376">
        <v>116.5219839</v>
      </c>
      <c r="Q740" s="377">
        <v>18.038304417999999</v>
      </c>
      <c r="R740" s="376">
        <v>557.07299166999996</v>
      </c>
      <c r="S740" s="377">
        <v>116.95203751</v>
      </c>
      <c r="T740" s="376">
        <v>165.50817337999999</v>
      </c>
      <c r="U740" s="377">
        <v>22.165225957000001</v>
      </c>
      <c r="V740" s="376">
        <v>90.246213374000007</v>
      </c>
      <c r="W740" s="377">
        <v>25.377677299999998</v>
      </c>
      <c r="X740" s="376">
        <v>25.803072256</v>
      </c>
      <c r="Y740" s="377">
        <v>7.4018550345999996</v>
      </c>
      <c r="Z740" s="376">
        <v>24.429203049000002</v>
      </c>
      <c r="AA740" s="377">
        <v>7.8146305448</v>
      </c>
      <c r="AB740" s="376">
        <v>320.01595173999999</v>
      </c>
      <c r="AC740" s="377">
        <v>798.55852211000001</v>
      </c>
      <c r="AD740" s="376">
        <v>7.5999692359999997</v>
      </c>
      <c r="AE740" s="377">
        <v>1.7211234481</v>
      </c>
      <c r="AF740" s="338">
        <v>2.8618515617</v>
      </c>
      <c r="AG740" s="378">
        <v>862.78889389999995</v>
      </c>
      <c r="AH740" s="338">
        <v>649.42440741999997</v>
      </c>
      <c r="AI740" s="378">
        <v>588.33794473</v>
      </c>
      <c r="AJ740" s="338">
        <v>35.304298611999997</v>
      </c>
      <c r="AK740" s="379">
        <v>17.924981766999998</v>
      </c>
      <c r="AL740" s="472">
        <v>140</v>
      </c>
    </row>
    <row r="741" spans="1:38" x14ac:dyDescent="0.2">
      <c r="A741" s="380" t="s">
        <v>1940</v>
      </c>
      <c r="B741" s="373" t="s">
        <v>1941</v>
      </c>
      <c r="C741" s="374">
        <v>0.93982531820000004</v>
      </c>
      <c r="D741" s="73">
        <v>4657</v>
      </c>
      <c r="E741" s="375">
        <v>4.13</v>
      </c>
      <c r="F741" s="376">
        <v>4591.4112826999999</v>
      </c>
      <c r="G741" s="338">
        <v>3122.1290927</v>
      </c>
      <c r="H741" s="377">
        <v>1469.2821899999999</v>
      </c>
      <c r="I741" s="376">
        <v>717.46905890999994</v>
      </c>
      <c r="J741" s="377">
        <v>33.672577957000001</v>
      </c>
      <c r="K741" s="376">
        <v>1289.5492372000001</v>
      </c>
      <c r="L741" s="377">
        <v>77.245148392999994</v>
      </c>
      <c r="M741" s="338">
        <v>639.71697501999995</v>
      </c>
      <c r="N741" s="376">
        <v>86.269115182999997</v>
      </c>
      <c r="O741" s="377">
        <v>7.6785388218000001</v>
      </c>
      <c r="P741" s="376">
        <v>23.991543863</v>
      </c>
      <c r="Q741" s="377">
        <v>4.0324391882999997</v>
      </c>
      <c r="R741" s="376">
        <v>205.71483882000001</v>
      </c>
      <c r="S741" s="377">
        <v>48.385156877</v>
      </c>
      <c r="T741" s="376">
        <v>52.031357014000001</v>
      </c>
      <c r="U741" s="377">
        <v>9.1293612089000007</v>
      </c>
      <c r="V741" s="376">
        <v>5.3220974526999996</v>
      </c>
      <c r="W741" s="377">
        <v>1.5981740137</v>
      </c>
      <c r="X741" s="376">
        <v>1.6211696399</v>
      </c>
      <c r="Y741" s="377">
        <v>0.51602365770000003</v>
      </c>
      <c r="Z741" s="376">
        <v>41.650557990999999</v>
      </c>
      <c r="AA741" s="377">
        <v>14.259642801</v>
      </c>
      <c r="AB741" s="376">
        <v>158.21239352000001</v>
      </c>
      <c r="AC741" s="377">
        <v>359.62092810000001</v>
      </c>
      <c r="AD741" s="376">
        <v>0.99357832639999999</v>
      </c>
      <c r="AE741" s="377">
        <v>0.1900209521</v>
      </c>
      <c r="AF741" s="338">
        <v>0.41382514059999997</v>
      </c>
      <c r="AG741" s="378">
        <v>399.72787978999997</v>
      </c>
      <c r="AH741" s="338">
        <v>170.59065035</v>
      </c>
      <c r="AI741" s="378">
        <v>217.12294226</v>
      </c>
      <c r="AJ741" s="338">
        <v>14.655826902999999</v>
      </c>
      <c r="AK741" s="379">
        <v>10.030223355</v>
      </c>
      <c r="AL741" s="472">
        <v>216</v>
      </c>
    </row>
    <row r="742" spans="1:38" x14ac:dyDescent="0.2">
      <c r="A742" s="380" t="s">
        <v>1942</v>
      </c>
      <c r="B742" s="373" t="s">
        <v>1943</v>
      </c>
      <c r="C742" s="374">
        <v>1.4087376440999999</v>
      </c>
      <c r="D742" s="73">
        <v>910</v>
      </c>
      <c r="E742" s="375">
        <v>5.0999999999999996</v>
      </c>
      <c r="F742" s="376">
        <v>6882.2299077999996</v>
      </c>
      <c r="G742" s="338">
        <v>4724.5807483999997</v>
      </c>
      <c r="H742" s="377">
        <v>2157.6491593999999</v>
      </c>
      <c r="I742" s="376">
        <v>916.07065050999995</v>
      </c>
      <c r="J742" s="377">
        <v>41.490905976000001</v>
      </c>
      <c r="K742" s="376">
        <v>2215.2846184999999</v>
      </c>
      <c r="L742" s="377">
        <v>131.63950109999999</v>
      </c>
      <c r="M742" s="338">
        <v>890.77859459000001</v>
      </c>
      <c r="N742" s="376">
        <v>133.49056160999999</v>
      </c>
      <c r="O742" s="377">
        <v>12.889380642000001</v>
      </c>
      <c r="P742" s="376">
        <v>26.386013514999998</v>
      </c>
      <c r="Q742" s="377">
        <v>5.5130815121000003</v>
      </c>
      <c r="R742" s="376">
        <v>440.18624290000002</v>
      </c>
      <c r="S742" s="377">
        <v>79.950560670000002</v>
      </c>
      <c r="T742" s="376">
        <v>79.960116208000002</v>
      </c>
      <c r="U742" s="377">
        <v>14.149544612</v>
      </c>
      <c r="V742" s="376">
        <v>10.855408836000001</v>
      </c>
      <c r="W742" s="377">
        <v>2.9702340504999998</v>
      </c>
      <c r="X742" s="376">
        <v>7.5910299044</v>
      </c>
      <c r="Y742" s="377">
        <v>1.8807566308000001</v>
      </c>
      <c r="Z742" s="376">
        <v>23.947056314000001</v>
      </c>
      <c r="AA742" s="377">
        <v>10.183187144</v>
      </c>
      <c r="AB742" s="376">
        <v>208.31456628999999</v>
      </c>
      <c r="AC742" s="377">
        <v>496.89699709000001</v>
      </c>
      <c r="AD742" s="376">
        <v>0.38508988240000003</v>
      </c>
      <c r="AE742" s="377">
        <v>5.0848632999999997E-2</v>
      </c>
      <c r="AF742" s="338">
        <v>0.1453264725</v>
      </c>
      <c r="AG742" s="378">
        <v>513.69286263000004</v>
      </c>
      <c r="AH742" s="338">
        <v>315.59026001000001</v>
      </c>
      <c r="AI742" s="378">
        <v>284.05380894000001</v>
      </c>
      <c r="AJ742" s="338">
        <v>3.1845438319000001</v>
      </c>
      <c r="AK742" s="379">
        <v>14.698158751999999</v>
      </c>
      <c r="AL742" s="472">
        <v>87</v>
      </c>
    </row>
    <row r="743" spans="1:38" x14ac:dyDescent="0.2">
      <c r="A743" s="380" t="s">
        <v>1944</v>
      </c>
      <c r="B743" s="373" t="s">
        <v>1945</v>
      </c>
      <c r="C743" s="374">
        <v>2.2780350973000001</v>
      </c>
      <c r="D743" s="73">
        <v>398</v>
      </c>
      <c r="E743" s="375">
        <v>6.09</v>
      </c>
      <c r="F743" s="376">
        <v>11129.085209000001</v>
      </c>
      <c r="G743" s="338">
        <v>7919.8795958999999</v>
      </c>
      <c r="H743" s="377">
        <v>3209.2056127999999</v>
      </c>
      <c r="I743" s="376">
        <v>3297.4316868999999</v>
      </c>
      <c r="J743" s="377">
        <v>67.743577501999994</v>
      </c>
      <c r="K743" s="376">
        <v>2591.9310786000001</v>
      </c>
      <c r="L743" s="377">
        <v>166.96550816000001</v>
      </c>
      <c r="M743" s="338">
        <v>1217.9250003</v>
      </c>
      <c r="N743" s="376">
        <v>157.73858584000001</v>
      </c>
      <c r="O743" s="377">
        <v>16.361866824</v>
      </c>
      <c r="P743" s="376">
        <v>51.451228618000002</v>
      </c>
      <c r="Q743" s="377">
        <v>10.742228859000001</v>
      </c>
      <c r="R743" s="376">
        <v>358.94597715999998</v>
      </c>
      <c r="S743" s="377">
        <v>96.615216876999995</v>
      </c>
      <c r="T743" s="376">
        <v>103.38877825</v>
      </c>
      <c r="U743" s="377">
        <v>17.900198804999999</v>
      </c>
      <c r="V743" s="376">
        <v>54.135048873000002</v>
      </c>
      <c r="W743" s="377">
        <v>11.838964668999999</v>
      </c>
      <c r="X743" s="376">
        <v>23.120436706</v>
      </c>
      <c r="Y743" s="377">
        <v>4.9657762562999999</v>
      </c>
      <c r="Z743" s="376">
        <v>28.435615276</v>
      </c>
      <c r="AA743" s="377">
        <v>10.797181379</v>
      </c>
      <c r="AB743" s="376">
        <v>319.86476921000002</v>
      </c>
      <c r="AC743" s="377">
        <v>845.61294278000003</v>
      </c>
      <c r="AD743" s="376">
        <v>1.3046816456999999</v>
      </c>
      <c r="AE743" s="377">
        <v>0.1540401683</v>
      </c>
      <c r="AF743" s="338">
        <v>0.53473810720000003</v>
      </c>
      <c r="AG743" s="378">
        <v>825.92421917000001</v>
      </c>
      <c r="AH743" s="338">
        <v>381.83167381999999</v>
      </c>
      <c r="AI743" s="378">
        <v>436.89873876000001</v>
      </c>
      <c r="AJ743" s="338">
        <v>7.3150382688000004</v>
      </c>
      <c r="AK743" s="379">
        <v>21.210410903</v>
      </c>
      <c r="AL743" s="472">
        <v>72</v>
      </c>
    </row>
    <row r="744" spans="1:38" x14ac:dyDescent="0.2">
      <c r="A744" s="380" t="s">
        <v>1946</v>
      </c>
      <c r="B744" s="373" t="s">
        <v>1947</v>
      </c>
      <c r="C744" s="374">
        <v>0.81478551639999997</v>
      </c>
      <c r="D744" s="73">
        <v>1955</v>
      </c>
      <c r="E744" s="375">
        <v>3.23</v>
      </c>
      <c r="F744" s="376">
        <v>3980.5433416999999</v>
      </c>
      <c r="G744" s="338">
        <v>2681.2885348999998</v>
      </c>
      <c r="H744" s="377">
        <v>1299.2548068000001</v>
      </c>
      <c r="I744" s="376">
        <v>524.54830073000005</v>
      </c>
      <c r="J744" s="377">
        <v>24.843762205000001</v>
      </c>
      <c r="K744" s="376">
        <v>1227.9581516999999</v>
      </c>
      <c r="L744" s="377">
        <v>76.099691978999999</v>
      </c>
      <c r="M744" s="338">
        <v>513.23722106000002</v>
      </c>
      <c r="N744" s="376">
        <v>70.597007821000005</v>
      </c>
      <c r="O744" s="377">
        <v>8.8367937279</v>
      </c>
      <c r="P744" s="376">
        <v>16.262144118999998</v>
      </c>
      <c r="Q744" s="377">
        <v>3.3765394066000001</v>
      </c>
      <c r="R744" s="376">
        <v>183.90604359</v>
      </c>
      <c r="S744" s="377">
        <v>47.719551309000003</v>
      </c>
      <c r="T744" s="376">
        <v>47.066735727000001</v>
      </c>
      <c r="U744" s="377">
        <v>11.153682142999999</v>
      </c>
      <c r="V744" s="376">
        <v>10.218124209000001</v>
      </c>
      <c r="W744" s="377">
        <v>2.5504106495999999</v>
      </c>
      <c r="X744" s="376">
        <v>7.2290043426999997</v>
      </c>
      <c r="Y744" s="377">
        <v>1.2949045013</v>
      </c>
      <c r="Z744" s="376">
        <v>85.413411830000001</v>
      </c>
      <c r="AA744" s="377">
        <v>31.070467060999999</v>
      </c>
      <c r="AB744" s="376">
        <v>112.05947295</v>
      </c>
      <c r="AC744" s="377">
        <v>305.41507996000001</v>
      </c>
      <c r="AD744" s="376">
        <v>5.0859763199999998E-2</v>
      </c>
      <c r="AE744" s="377">
        <v>1.31394926E-2</v>
      </c>
      <c r="AF744" s="338">
        <v>0.44353284599999998</v>
      </c>
      <c r="AG744" s="378">
        <v>305.75176226999997</v>
      </c>
      <c r="AH744" s="338">
        <v>196.48851579999999</v>
      </c>
      <c r="AI744" s="378">
        <v>146.00379724000001</v>
      </c>
      <c r="AJ744" s="338">
        <v>14.166743623</v>
      </c>
      <c r="AK744" s="379">
        <v>6.7684896316999996</v>
      </c>
      <c r="AL744" s="472">
        <v>161</v>
      </c>
    </row>
    <row r="745" spans="1:38" x14ac:dyDescent="0.2">
      <c r="A745" s="380" t="s">
        <v>1948</v>
      </c>
      <c r="B745" s="373" t="s">
        <v>2334</v>
      </c>
      <c r="C745" s="374">
        <v>40.452153682000002</v>
      </c>
      <c r="D745" s="73">
        <v>367</v>
      </c>
      <c r="E745" s="375">
        <v>43.42</v>
      </c>
      <c r="F745" s="376">
        <v>197624.46406</v>
      </c>
      <c r="G745" s="338">
        <v>157520.97805000001</v>
      </c>
      <c r="H745" s="377">
        <v>40103.486002999998</v>
      </c>
      <c r="I745" s="376">
        <v>9085.2084740999999</v>
      </c>
      <c r="J745" s="377">
        <v>387.92689912999998</v>
      </c>
      <c r="K745" s="376">
        <v>11879.20528</v>
      </c>
      <c r="L745" s="377">
        <v>742.39806239999996</v>
      </c>
      <c r="M745" s="338">
        <v>4701.8448936000004</v>
      </c>
      <c r="N745" s="376">
        <v>7434.9199176000002</v>
      </c>
      <c r="O745" s="377">
        <v>527.31244638999999</v>
      </c>
      <c r="P745" s="376">
        <v>4921.8469599999999</v>
      </c>
      <c r="Q745" s="377">
        <v>865.19884660000002</v>
      </c>
      <c r="R745" s="376">
        <v>6443.9861386000002</v>
      </c>
      <c r="S745" s="377">
        <v>1607.2527562</v>
      </c>
      <c r="T745" s="376">
        <v>2823.9940077000001</v>
      </c>
      <c r="U745" s="377">
        <v>175.85298470000001</v>
      </c>
      <c r="V745" s="376">
        <v>68978.142752999993</v>
      </c>
      <c r="W745" s="377">
        <v>14184.680761</v>
      </c>
      <c r="X745" s="376">
        <v>18675.938703</v>
      </c>
      <c r="Y745" s="377">
        <v>3349.9803496999998</v>
      </c>
      <c r="Z745" s="376">
        <v>73.297491605000005</v>
      </c>
      <c r="AA745" s="377">
        <v>10.009089281</v>
      </c>
      <c r="AB745" s="376">
        <v>2304.2919247999998</v>
      </c>
      <c r="AC745" s="377">
        <v>2829.4331358999998</v>
      </c>
      <c r="AD745" s="376">
        <v>95.165974817000006</v>
      </c>
      <c r="AE745" s="377">
        <v>13.016831785000001</v>
      </c>
      <c r="AF745" s="338">
        <v>6255.302627</v>
      </c>
      <c r="AG745" s="378">
        <v>16635.873755000001</v>
      </c>
      <c r="AH745" s="338">
        <v>5619.9164795999995</v>
      </c>
      <c r="AI745" s="378">
        <v>6495.0121736999999</v>
      </c>
      <c r="AJ745" s="338">
        <v>315.23109839</v>
      </c>
      <c r="AK745" s="379">
        <v>192.22324236</v>
      </c>
      <c r="AL745" s="472">
        <v>42</v>
      </c>
    </row>
    <row r="746" spans="1:38" x14ac:dyDescent="0.2">
      <c r="A746" s="380" t="s">
        <v>1949</v>
      </c>
      <c r="B746" s="373" t="s">
        <v>2335</v>
      </c>
      <c r="C746" s="374">
        <v>23.615534068999999</v>
      </c>
      <c r="D746" s="73">
        <v>370</v>
      </c>
      <c r="E746" s="375">
        <v>23.18</v>
      </c>
      <c r="F746" s="376">
        <v>115371.04552</v>
      </c>
      <c r="G746" s="338">
        <v>92122.432123000006</v>
      </c>
      <c r="H746" s="377">
        <v>23248.613395</v>
      </c>
      <c r="I746" s="376">
        <v>5115.2607760000001</v>
      </c>
      <c r="J746" s="377">
        <v>190.85556084000001</v>
      </c>
      <c r="K746" s="376">
        <v>6010.8577443000004</v>
      </c>
      <c r="L746" s="377">
        <v>374.01317521999999</v>
      </c>
      <c r="M746" s="338">
        <v>2361.9725674000001</v>
      </c>
      <c r="N746" s="376">
        <v>4400.1852136999996</v>
      </c>
      <c r="O746" s="377">
        <v>323.77117398000001</v>
      </c>
      <c r="P746" s="376">
        <v>2989.6867949000002</v>
      </c>
      <c r="Q746" s="377">
        <v>520.05711051000003</v>
      </c>
      <c r="R746" s="376">
        <v>3599.1281359999998</v>
      </c>
      <c r="S746" s="377">
        <v>888.48620746999995</v>
      </c>
      <c r="T746" s="376">
        <v>1415.7714349</v>
      </c>
      <c r="U746" s="377">
        <v>86.259698299999997</v>
      </c>
      <c r="V746" s="376">
        <v>38504.433191999997</v>
      </c>
      <c r="W746" s="377">
        <v>7965.6040406000002</v>
      </c>
      <c r="X746" s="376">
        <v>13123.56589</v>
      </c>
      <c r="Y746" s="377">
        <v>2395.1305505</v>
      </c>
      <c r="Z746" s="376">
        <v>51.925980965000001</v>
      </c>
      <c r="AA746" s="377">
        <v>10.907450254</v>
      </c>
      <c r="AB746" s="376">
        <v>1034.3320684</v>
      </c>
      <c r="AC746" s="377">
        <v>1527.4357106</v>
      </c>
      <c r="AD746" s="376">
        <v>19.054722373000001</v>
      </c>
      <c r="AE746" s="377">
        <v>2.9264636053999999</v>
      </c>
      <c r="AF746" s="338">
        <v>5222.4113725999996</v>
      </c>
      <c r="AG746" s="378">
        <v>9667.0587145000009</v>
      </c>
      <c r="AH746" s="338">
        <v>3304.3687734</v>
      </c>
      <c r="AI746" s="378">
        <v>3911.1513488999999</v>
      </c>
      <c r="AJ746" s="338">
        <v>243.06190083000001</v>
      </c>
      <c r="AK746" s="379">
        <v>111.37174539999999</v>
      </c>
      <c r="AL746" s="472">
        <v>43</v>
      </c>
    </row>
    <row r="747" spans="1:38" x14ac:dyDescent="0.2">
      <c r="A747" s="380" t="s">
        <v>1950</v>
      </c>
      <c r="B747" s="373" t="s">
        <v>2336</v>
      </c>
      <c r="C747" s="374">
        <v>14.259314830999999</v>
      </c>
      <c r="D747" s="73">
        <v>435</v>
      </c>
      <c r="E747" s="375">
        <v>14.28</v>
      </c>
      <c r="F747" s="376">
        <v>69662.284815999999</v>
      </c>
      <c r="G747" s="338">
        <v>54728.505749999997</v>
      </c>
      <c r="H747" s="377">
        <v>14933.779065999999</v>
      </c>
      <c r="I747" s="376">
        <v>3371.6493786999999</v>
      </c>
      <c r="J747" s="377">
        <v>139.84917489</v>
      </c>
      <c r="K747" s="376">
        <v>4070.4392229999999</v>
      </c>
      <c r="L747" s="377">
        <v>273.50373958</v>
      </c>
      <c r="M747" s="338">
        <v>1502.0358650000001</v>
      </c>
      <c r="N747" s="376">
        <v>2349.4033967</v>
      </c>
      <c r="O747" s="377">
        <v>240.46373166000001</v>
      </c>
      <c r="P747" s="376">
        <v>1859.9783548</v>
      </c>
      <c r="Q747" s="377">
        <v>351.39262621</v>
      </c>
      <c r="R747" s="376">
        <v>2166.2814966000001</v>
      </c>
      <c r="S747" s="377">
        <v>562.17743026999995</v>
      </c>
      <c r="T747" s="376">
        <v>830.60629373999996</v>
      </c>
      <c r="U747" s="377">
        <v>46.493532197999997</v>
      </c>
      <c r="V747" s="376">
        <v>21479.699789999999</v>
      </c>
      <c r="W747" s="377">
        <v>4663.9924641999996</v>
      </c>
      <c r="X747" s="376">
        <v>8374.9549196000007</v>
      </c>
      <c r="Y747" s="377">
        <v>1772.1763931999999</v>
      </c>
      <c r="Z747" s="376">
        <v>64.294047965999994</v>
      </c>
      <c r="AA747" s="377">
        <v>10.92407689</v>
      </c>
      <c r="AB747" s="376">
        <v>885.24519493000003</v>
      </c>
      <c r="AC747" s="377">
        <v>1099.2718611</v>
      </c>
      <c r="AD747" s="376">
        <v>20.859453897000002</v>
      </c>
      <c r="AE747" s="377">
        <v>4.2169584137999996</v>
      </c>
      <c r="AF747" s="338">
        <v>2971.0458457</v>
      </c>
      <c r="AG747" s="378">
        <v>5754.4702445000003</v>
      </c>
      <c r="AH747" s="338">
        <v>2212.4313523000001</v>
      </c>
      <c r="AI747" s="378">
        <v>2368.0232397999998</v>
      </c>
      <c r="AJ747" s="338">
        <v>164.51353218</v>
      </c>
      <c r="AK747" s="379">
        <v>51.891197607000002</v>
      </c>
      <c r="AL747" s="472">
        <v>43</v>
      </c>
    </row>
    <row r="748" spans="1:38" x14ac:dyDescent="0.2">
      <c r="A748" s="380" t="s">
        <v>1951</v>
      </c>
      <c r="B748" s="373" t="s">
        <v>2337</v>
      </c>
      <c r="C748" s="374">
        <v>12.676243345</v>
      </c>
      <c r="D748" s="73">
        <v>379</v>
      </c>
      <c r="E748" s="375">
        <v>19.07</v>
      </c>
      <c r="F748" s="376">
        <v>61928.366461999998</v>
      </c>
      <c r="G748" s="338">
        <v>48191.223100000003</v>
      </c>
      <c r="H748" s="377">
        <v>13737.143362000001</v>
      </c>
      <c r="I748" s="376">
        <v>4403.8879850000003</v>
      </c>
      <c r="J748" s="377">
        <v>225.95605054000001</v>
      </c>
      <c r="K748" s="376">
        <v>7916.7743956000004</v>
      </c>
      <c r="L748" s="377">
        <v>499.84573594</v>
      </c>
      <c r="M748" s="338">
        <v>2558.0362423000001</v>
      </c>
      <c r="N748" s="376">
        <v>1727.3537662000001</v>
      </c>
      <c r="O748" s="377">
        <v>135.91837312999999</v>
      </c>
      <c r="P748" s="376">
        <v>1517.5383537</v>
      </c>
      <c r="Q748" s="377">
        <v>279.62168555</v>
      </c>
      <c r="R748" s="376">
        <v>1821.914135</v>
      </c>
      <c r="S748" s="377">
        <v>617.00157494999996</v>
      </c>
      <c r="T748" s="376">
        <v>684.22842159000004</v>
      </c>
      <c r="U748" s="377">
        <v>65.496908011000002</v>
      </c>
      <c r="V748" s="376">
        <v>3917.6696668999998</v>
      </c>
      <c r="W748" s="377">
        <v>844.33200545</v>
      </c>
      <c r="X748" s="376">
        <v>14221.992356999999</v>
      </c>
      <c r="Y748" s="377">
        <v>2859.7098215999999</v>
      </c>
      <c r="Z748" s="376">
        <v>35.139153026000002</v>
      </c>
      <c r="AA748" s="377">
        <v>10.681945868</v>
      </c>
      <c r="AB748" s="376">
        <v>1309.7751845</v>
      </c>
      <c r="AC748" s="377">
        <v>1791.2412102999999</v>
      </c>
      <c r="AD748" s="376">
        <v>54.472586149999998</v>
      </c>
      <c r="AE748" s="377">
        <v>8.9985463667999994</v>
      </c>
      <c r="AF748" s="338">
        <v>4897.3657323999996</v>
      </c>
      <c r="AG748" s="378">
        <v>4476.9795599999998</v>
      </c>
      <c r="AH748" s="338">
        <v>2559.5670970000001</v>
      </c>
      <c r="AI748" s="378">
        <v>2195.2103057999998</v>
      </c>
      <c r="AJ748" s="338">
        <v>237.36714148999999</v>
      </c>
      <c r="AK748" s="379">
        <v>54.290520192999999</v>
      </c>
      <c r="AL748" s="472">
        <v>58</v>
      </c>
    </row>
    <row r="749" spans="1:38" x14ac:dyDescent="0.2">
      <c r="A749" s="380" t="s">
        <v>1952</v>
      </c>
      <c r="B749" s="373" t="s">
        <v>2338</v>
      </c>
      <c r="C749" s="374">
        <v>5.3046007992000002</v>
      </c>
      <c r="D749" s="73">
        <v>585</v>
      </c>
      <c r="E749" s="375">
        <v>9.52</v>
      </c>
      <c r="F749" s="376">
        <v>25915.032812000001</v>
      </c>
      <c r="G749" s="338">
        <v>20259.658651000002</v>
      </c>
      <c r="H749" s="377">
        <v>5655.3741608</v>
      </c>
      <c r="I749" s="376">
        <v>2011.8981871999999</v>
      </c>
      <c r="J749" s="377">
        <v>90.116540534999999</v>
      </c>
      <c r="K749" s="376">
        <v>3976.1522719</v>
      </c>
      <c r="L749" s="377">
        <v>229.04519017000001</v>
      </c>
      <c r="M749" s="338">
        <v>1325.9837738000001</v>
      </c>
      <c r="N749" s="376">
        <v>574.20369288999996</v>
      </c>
      <c r="O749" s="377">
        <v>60.894465615000001</v>
      </c>
      <c r="P749" s="376">
        <v>561.41052236999997</v>
      </c>
      <c r="Q749" s="377">
        <v>95.093018056000005</v>
      </c>
      <c r="R749" s="376">
        <v>846.80483730000003</v>
      </c>
      <c r="S749" s="377">
        <v>318.20082380999997</v>
      </c>
      <c r="T749" s="376">
        <v>358.77020629999998</v>
      </c>
      <c r="U749" s="377">
        <v>39.239848518000002</v>
      </c>
      <c r="V749" s="376">
        <v>935.10319963999996</v>
      </c>
      <c r="W749" s="377">
        <v>217.53693865</v>
      </c>
      <c r="X749" s="376">
        <v>4858.2329626000001</v>
      </c>
      <c r="Y749" s="377">
        <v>1039.8191079999999</v>
      </c>
      <c r="Z749" s="376">
        <v>40.262980526</v>
      </c>
      <c r="AA749" s="377">
        <v>10.826226247999999</v>
      </c>
      <c r="AB749" s="376">
        <v>574.98562865999997</v>
      </c>
      <c r="AC749" s="377">
        <v>854.67250698999999</v>
      </c>
      <c r="AD749" s="376">
        <v>16.262336949000002</v>
      </c>
      <c r="AE749" s="377">
        <v>2.7837776785999999</v>
      </c>
      <c r="AF749" s="338">
        <v>3224.9211925</v>
      </c>
      <c r="AG749" s="378">
        <v>1710.4540601000001</v>
      </c>
      <c r="AH749" s="338">
        <v>1014.4988925</v>
      </c>
      <c r="AI749" s="378">
        <v>810.29719600999999</v>
      </c>
      <c r="AJ749" s="338">
        <v>85.706320762000004</v>
      </c>
      <c r="AK749" s="379">
        <v>30.856105104000001</v>
      </c>
      <c r="AL749" s="472">
        <v>90</v>
      </c>
    </row>
    <row r="750" spans="1:38" x14ac:dyDescent="0.2">
      <c r="A750" s="380" t="s">
        <v>1953</v>
      </c>
      <c r="B750" s="373" t="s">
        <v>2339</v>
      </c>
      <c r="C750" s="374">
        <v>7.2024047649999998</v>
      </c>
      <c r="D750" s="73">
        <v>440</v>
      </c>
      <c r="E750" s="375">
        <v>10.36</v>
      </c>
      <c r="F750" s="376">
        <v>35186.541432999999</v>
      </c>
      <c r="G750" s="338">
        <v>27533.373523999999</v>
      </c>
      <c r="H750" s="377">
        <v>7653.1679095999998</v>
      </c>
      <c r="I750" s="376">
        <v>2434.3267252999999</v>
      </c>
      <c r="J750" s="377">
        <v>117.99711286</v>
      </c>
      <c r="K750" s="376">
        <v>4149.8323392000002</v>
      </c>
      <c r="L750" s="377">
        <v>265.60765466999999</v>
      </c>
      <c r="M750" s="338">
        <v>1419.5339636000001</v>
      </c>
      <c r="N750" s="376">
        <v>1681.3012103000001</v>
      </c>
      <c r="O750" s="377">
        <v>97.425426673000004</v>
      </c>
      <c r="P750" s="376">
        <v>1480.6750546000001</v>
      </c>
      <c r="Q750" s="377">
        <v>282.12490715000001</v>
      </c>
      <c r="R750" s="376">
        <v>909.60622792000004</v>
      </c>
      <c r="S750" s="377">
        <v>314.08738787999999</v>
      </c>
      <c r="T750" s="376">
        <v>587.93676495</v>
      </c>
      <c r="U750" s="377">
        <v>36.782363193000002</v>
      </c>
      <c r="V750" s="376">
        <v>4749.0140088999997</v>
      </c>
      <c r="W750" s="377">
        <v>1063.0323212999999</v>
      </c>
      <c r="X750" s="376">
        <v>6292.4135388000004</v>
      </c>
      <c r="Y750" s="377">
        <v>1186.85763</v>
      </c>
      <c r="Z750" s="376">
        <v>19.912704354999999</v>
      </c>
      <c r="AA750" s="377">
        <v>6.7088201591000001</v>
      </c>
      <c r="AB750" s="376">
        <v>509.87224685000001</v>
      </c>
      <c r="AC750" s="377">
        <v>940.82933455</v>
      </c>
      <c r="AD750" s="376">
        <v>11.292645627000001</v>
      </c>
      <c r="AE750" s="377">
        <v>3.4969364294999998</v>
      </c>
      <c r="AF750" s="338">
        <v>1277.8456211</v>
      </c>
      <c r="AG750" s="378">
        <v>2845.4545788</v>
      </c>
      <c r="AH750" s="338">
        <v>1256.0133352</v>
      </c>
      <c r="AI750" s="378">
        <v>1129.0351595</v>
      </c>
      <c r="AJ750" s="338">
        <v>83.032869840999993</v>
      </c>
      <c r="AK750" s="379">
        <v>34.492543734000002</v>
      </c>
      <c r="AL750" s="472">
        <v>69</v>
      </c>
    </row>
    <row r="751" spans="1:38" x14ac:dyDescent="0.2">
      <c r="A751" s="380" t="s">
        <v>1954</v>
      </c>
      <c r="B751" s="373" t="s">
        <v>2340</v>
      </c>
      <c r="C751" s="374">
        <v>11.731308586999999</v>
      </c>
      <c r="D751" s="73">
        <v>332</v>
      </c>
      <c r="E751" s="375">
        <v>18.12</v>
      </c>
      <c r="F751" s="376">
        <v>57311.993580000002</v>
      </c>
      <c r="G751" s="338">
        <v>44644.892416000002</v>
      </c>
      <c r="H751" s="377">
        <v>12667.101164</v>
      </c>
      <c r="I751" s="376">
        <v>3900.8396941000001</v>
      </c>
      <c r="J751" s="377">
        <v>213.25099985</v>
      </c>
      <c r="K751" s="376">
        <v>7728.9112587</v>
      </c>
      <c r="L751" s="377">
        <v>490.32937931999999</v>
      </c>
      <c r="M751" s="338">
        <v>2585.3528245000002</v>
      </c>
      <c r="N751" s="376">
        <v>1398.3395845</v>
      </c>
      <c r="O751" s="377">
        <v>114.85171283</v>
      </c>
      <c r="P751" s="376">
        <v>1616.8819086000001</v>
      </c>
      <c r="Q751" s="377">
        <v>303.08041995000002</v>
      </c>
      <c r="R751" s="376">
        <v>1936.9027205</v>
      </c>
      <c r="S751" s="377">
        <v>592.46304482999994</v>
      </c>
      <c r="T751" s="376">
        <v>684.47283713000002</v>
      </c>
      <c r="U751" s="377">
        <v>55.193038719999997</v>
      </c>
      <c r="V751" s="376">
        <v>6178.7204164000004</v>
      </c>
      <c r="W751" s="377">
        <v>1335.5181932999999</v>
      </c>
      <c r="X751" s="376">
        <v>10216.814936000001</v>
      </c>
      <c r="Y751" s="377">
        <v>2063.9260199999999</v>
      </c>
      <c r="Z751" s="376">
        <v>68.058740666000006</v>
      </c>
      <c r="AA751" s="377">
        <v>16.303186991</v>
      </c>
      <c r="AB751" s="376">
        <v>1259.6886109</v>
      </c>
      <c r="AC751" s="377">
        <v>1639.083155</v>
      </c>
      <c r="AD751" s="376">
        <v>39.45161066</v>
      </c>
      <c r="AE751" s="377">
        <v>4.9435935392000001</v>
      </c>
      <c r="AF751" s="338">
        <v>4110.9376904000001</v>
      </c>
      <c r="AG751" s="378">
        <v>4356.020861</v>
      </c>
      <c r="AH751" s="338">
        <v>2201.8755295999999</v>
      </c>
      <c r="AI751" s="378">
        <v>2059.9750082</v>
      </c>
      <c r="AJ751" s="338">
        <v>91.661021743999996</v>
      </c>
      <c r="AK751" s="379">
        <v>48.145582535999999</v>
      </c>
      <c r="AL751" s="472">
        <v>46</v>
      </c>
    </row>
    <row r="752" spans="1:38" x14ac:dyDescent="0.2">
      <c r="A752" s="380" t="s">
        <v>1955</v>
      </c>
      <c r="B752" s="373" t="s">
        <v>2341</v>
      </c>
      <c r="C752" s="374">
        <v>5.7300175439999999</v>
      </c>
      <c r="D752" s="73">
        <v>434</v>
      </c>
      <c r="E752" s="375">
        <v>8.3699999999999992</v>
      </c>
      <c r="F752" s="376">
        <v>27993.358649999998</v>
      </c>
      <c r="G752" s="338">
        <v>21900.517036000001</v>
      </c>
      <c r="H752" s="377">
        <v>6092.8416134999998</v>
      </c>
      <c r="I752" s="376">
        <v>1857.984571</v>
      </c>
      <c r="J752" s="377">
        <v>90.169715131000004</v>
      </c>
      <c r="K752" s="376">
        <v>3736.9098779999999</v>
      </c>
      <c r="L752" s="377">
        <v>230.76496660000001</v>
      </c>
      <c r="M752" s="338">
        <v>1192.1605112</v>
      </c>
      <c r="N752" s="376">
        <v>385.02662286999998</v>
      </c>
      <c r="O752" s="377">
        <v>35.894905408</v>
      </c>
      <c r="P752" s="376">
        <v>722.75971190999996</v>
      </c>
      <c r="Q752" s="377">
        <v>141.322418</v>
      </c>
      <c r="R752" s="376">
        <v>934.14394705999996</v>
      </c>
      <c r="S752" s="377">
        <v>289.10548105999999</v>
      </c>
      <c r="T752" s="376">
        <v>270.80235514999998</v>
      </c>
      <c r="U752" s="377">
        <v>26.190949453999998</v>
      </c>
      <c r="V752" s="376">
        <v>2429.6386901000001</v>
      </c>
      <c r="W752" s="377">
        <v>513.91013082999996</v>
      </c>
      <c r="X752" s="376">
        <v>6079.0404397000002</v>
      </c>
      <c r="Y752" s="377">
        <v>1213.4689198999999</v>
      </c>
      <c r="Z752" s="376">
        <v>26.668507765000001</v>
      </c>
      <c r="AA752" s="377">
        <v>8.1177344954000006</v>
      </c>
      <c r="AB752" s="376">
        <v>504.43721395</v>
      </c>
      <c r="AC752" s="377">
        <v>786.60762153999997</v>
      </c>
      <c r="AD752" s="376">
        <v>4.9647881244000001</v>
      </c>
      <c r="AE752" s="377">
        <v>0.97041361290000006</v>
      </c>
      <c r="AF752" s="338">
        <v>2254.6478852999999</v>
      </c>
      <c r="AG752" s="378">
        <v>2144.7211318999998</v>
      </c>
      <c r="AH752" s="338">
        <v>1002.8195779</v>
      </c>
      <c r="AI752" s="378">
        <v>998.20893968999997</v>
      </c>
      <c r="AJ752" s="338">
        <v>89.026005710000007</v>
      </c>
      <c r="AK752" s="379">
        <v>22.874616126999999</v>
      </c>
      <c r="AL752" s="472">
        <v>65</v>
      </c>
    </row>
    <row r="753" spans="1:38" x14ac:dyDescent="0.2">
      <c r="A753" s="380" t="s">
        <v>1956</v>
      </c>
      <c r="B753" s="373" t="s">
        <v>1957</v>
      </c>
      <c r="C753" s="374">
        <v>1.9846616631</v>
      </c>
      <c r="D753" s="73">
        <v>467</v>
      </c>
      <c r="E753" s="375">
        <v>1.81</v>
      </c>
      <c r="F753" s="376">
        <v>9695.8421689999996</v>
      </c>
      <c r="G753" s="338">
        <v>7900.3195179000004</v>
      </c>
      <c r="H753" s="377">
        <v>1795.5226511000001</v>
      </c>
      <c r="I753" s="376">
        <v>498.4077236</v>
      </c>
      <c r="J753" s="377">
        <v>21.312483539999999</v>
      </c>
      <c r="K753" s="376">
        <v>555.23850365999999</v>
      </c>
      <c r="L753" s="377">
        <v>58.702112008999997</v>
      </c>
      <c r="M753" s="338">
        <v>365.70088120999998</v>
      </c>
      <c r="N753" s="376">
        <v>342.87483373999999</v>
      </c>
      <c r="O753" s="377">
        <v>29.915071614999999</v>
      </c>
      <c r="P753" s="376">
        <v>271.08857131000002</v>
      </c>
      <c r="Q753" s="377">
        <v>43.762073422</v>
      </c>
      <c r="R753" s="376">
        <v>144.20826438</v>
      </c>
      <c r="S753" s="377">
        <v>49.729758017000002</v>
      </c>
      <c r="T753" s="376">
        <v>47.205908006000001</v>
      </c>
      <c r="U753" s="377">
        <v>6.3204497065999998</v>
      </c>
      <c r="V753" s="376">
        <v>849.36572899999999</v>
      </c>
      <c r="W753" s="377">
        <v>193.7652506</v>
      </c>
      <c r="X753" s="376">
        <v>1664.6705667000001</v>
      </c>
      <c r="Y753" s="377">
        <v>359.03879291999999</v>
      </c>
      <c r="Z753" s="376">
        <v>25.288258833</v>
      </c>
      <c r="AA753" s="377">
        <v>9.1764344603999994</v>
      </c>
      <c r="AB753" s="376">
        <v>216.76095434000001</v>
      </c>
      <c r="AC753" s="377">
        <v>328.29591656999997</v>
      </c>
      <c r="AD753" s="376">
        <v>0.88465170879999999</v>
      </c>
      <c r="AE753" s="377">
        <v>9.67746617E-2</v>
      </c>
      <c r="AF753" s="338">
        <v>496.44977545</v>
      </c>
      <c r="AG753" s="378">
        <v>524.94113973000003</v>
      </c>
      <c r="AH753" s="338">
        <v>162.36549006999999</v>
      </c>
      <c r="AI753" s="378">
        <v>284.18928836999999</v>
      </c>
      <c r="AJ753" s="338">
        <v>2132.1958614999999</v>
      </c>
      <c r="AK753" s="379">
        <v>13.890649915999999</v>
      </c>
      <c r="AL753" s="472">
        <v>146</v>
      </c>
    </row>
    <row r="754" spans="1:38" x14ac:dyDescent="0.2">
      <c r="A754" s="380" t="s">
        <v>1958</v>
      </c>
      <c r="B754" s="373" t="s">
        <v>1959</v>
      </c>
      <c r="C754" s="374">
        <v>3.6406059239999999</v>
      </c>
      <c r="D754" s="73">
        <v>1002</v>
      </c>
      <c r="E754" s="375">
        <v>9.2200000000000006</v>
      </c>
      <c r="F754" s="376">
        <v>17785.772303999998</v>
      </c>
      <c r="G754" s="338">
        <v>13365.67107</v>
      </c>
      <c r="H754" s="377">
        <v>4420.1012337000002</v>
      </c>
      <c r="I754" s="376">
        <v>1852.8241845</v>
      </c>
      <c r="J754" s="377">
        <v>86.921063164000003</v>
      </c>
      <c r="K754" s="376">
        <v>3990.7297288999998</v>
      </c>
      <c r="L754" s="377">
        <v>248.01053769000001</v>
      </c>
      <c r="M754" s="338">
        <v>1244.4992232</v>
      </c>
      <c r="N754" s="376">
        <v>457.00028356000001</v>
      </c>
      <c r="O754" s="377">
        <v>51.300048091000001</v>
      </c>
      <c r="P754" s="376">
        <v>619.04551935999996</v>
      </c>
      <c r="Q754" s="377">
        <v>110.48386139</v>
      </c>
      <c r="R754" s="376">
        <v>916.07419958000003</v>
      </c>
      <c r="S754" s="377">
        <v>260.32164496000001</v>
      </c>
      <c r="T754" s="376">
        <v>301.16617601000002</v>
      </c>
      <c r="U754" s="377">
        <v>32.625610332999997</v>
      </c>
      <c r="V754" s="376">
        <v>2440.8814041999999</v>
      </c>
      <c r="W754" s="377">
        <v>517.54061764000005</v>
      </c>
      <c r="X754" s="376">
        <v>162.99997214999999</v>
      </c>
      <c r="Y754" s="377">
        <v>33.882565659999997</v>
      </c>
      <c r="Z754" s="376">
        <v>31.961844971000001</v>
      </c>
      <c r="AA754" s="377">
        <v>8.8901934950000001</v>
      </c>
      <c r="AB754" s="376">
        <v>504.70545568</v>
      </c>
      <c r="AC754" s="377">
        <v>816.02200817999994</v>
      </c>
      <c r="AD754" s="376">
        <v>8.5139237076000001</v>
      </c>
      <c r="AE754" s="377">
        <v>3.5404448213999999</v>
      </c>
      <c r="AF754" s="338">
        <v>39.894786279000002</v>
      </c>
      <c r="AG754" s="378">
        <v>1465.7304931000001</v>
      </c>
      <c r="AH754" s="338">
        <v>734.64975179999999</v>
      </c>
      <c r="AI754" s="378">
        <v>622.50792220999995</v>
      </c>
      <c r="AJ754" s="338">
        <v>197.96796108000001</v>
      </c>
      <c r="AK754" s="379">
        <v>25.080877948000001</v>
      </c>
      <c r="AL754" s="472">
        <v>149</v>
      </c>
    </row>
    <row r="755" spans="1:38" x14ac:dyDescent="0.2">
      <c r="A755" s="380" t="s">
        <v>1960</v>
      </c>
      <c r="B755" s="373" t="s">
        <v>1961</v>
      </c>
      <c r="C755" s="374">
        <v>1.8337145999</v>
      </c>
      <c r="D755" s="73">
        <v>1059</v>
      </c>
      <c r="E755" s="375">
        <v>4.84</v>
      </c>
      <c r="F755" s="376">
        <v>8958.4072058999991</v>
      </c>
      <c r="G755" s="338">
        <v>6610.48441</v>
      </c>
      <c r="H755" s="377">
        <v>2347.9227959999998</v>
      </c>
      <c r="I755" s="376">
        <v>1020.6013819999999</v>
      </c>
      <c r="J755" s="377">
        <v>51.210664715999997</v>
      </c>
      <c r="K755" s="376">
        <v>2065.7317271000002</v>
      </c>
      <c r="L755" s="377">
        <v>135.47871936999999</v>
      </c>
      <c r="M755" s="338">
        <v>700.55572162999999</v>
      </c>
      <c r="N755" s="376">
        <v>167.80482162000001</v>
      </c>
      <c r="O755" s="377">
        <v>21.728228169000001</v>
      </c>
      <c r="P755" s="376">
        <v>360.14034951000002</v>
      </c>
      <c r="Q755" s="377">
        <v>67.216926294999993</v>
      </c>
      <c r="R755" s="376">
        <v>455.62757730999999</v>
      </c>
      <c r="S755" s="377">
        <v>135.16566438999999</v>
      </c>
      <c r="T755" s="376">
        <v>147.01232189999999</v>
      </c>
      <c r="U755" s="377">
        <v>19.582453814000001</v>
      </c>
      <c r="V755" s="376">
        <v>943.41442834999998</v>
      </c>
      <c r="W755" s="377">
        <v>206.84378196</v>
      </c>
      <c r="X755" s="376">
        <v>123.98231201999999</v>
      </c>
      <c r="Y755" s="377">
        <v>22.713302284000001</v>
      </c>
      <c r="Z755" s="376">
        <v>51.945235466</v>
      </c>
      <c r="AA755" s="377">
        <v>17.715643978999999</v>
      </c>
      <c r="AB755" s="376">
        <v>264.59868247999998</v>
      </c>
      <c r="AC755" s="377">
        <v>444.67805105999997</v>
      </c>
      <c r="AD755" s="376">
        <v>4.7986354986000004</v>
      </c>
      <c r="AE755" s="377">
        <v>1.0244495779</v>
      </c>
      <c r="AF755" s="338">
        <v>14.082645449999999</v>
      </c>
      <c r="AG755" s="378">
        <v>757.40638723999996</v>
      </c>
      <c r="AH755" s="338">
        <v>376.68485695999999</v>
      </c>
      <c r="AI755" s="378">
        <v>327.98600248000002</v>
      </c>
      <c r="AJ755" s="338">
        <v>41.170829091000002</v>
      </c>
      <c r="AK755" s="379">
        <v>11.505404262000001</v>
      </c>
      <c r="AL755" s="472">
        <v>138</v>
      </c>
    </row>
    <row r="756" spans="1:38" x14ac:dyDescent="0.2">
      <c r="A756" s="380" t="s">
        <v>1962</v>
      </c>
      <c r="B756" s="373" t="s">
        <v>2342</v>
      </c>
      <c r="C756" s="374">
        <v>4.8586954257999997</v>
      </c>
      <c r="D756" s="73">
        <v>302</v>
      </c>
      <c r="E756" s="375">
        <v>6.24</v>
      </c>
      <c r="F756" s="376">
        <v>23736.612075000001</v>
      </c>
      <c r="G756" s="338">
        <v>18343.255711000002</v>
      </c>
      <c r="H756" s="377">
        <v>5393.3563643999996</v>
      </c>
      <c r="I756" s="376">
        <v>1539.0054613</v>
      </c>
      <c r="J756" s="377">
        <v>76.544400655999993</v>
      </c>
      <c r="K756" s="376">
        <v>2800.3382806</v>
      </c>
      <c r="L756" s="377">
        <v>205.50980901</v>
      </c>
      <c r="M756" s="338">
        <v>969.54003852999995</v>
      </c>
      <c r="N756" s="376">
        <v>269.92449993999998</v>
      </c>
      <c r="O756" s="377">
        <v>29.115671652</v>
      </c>
      <c r="P756" s="376">
        <v>98.809945205000005</v>
      </c>
      <c r="Q756" s="377">
        <v>16.942888456999999</v>
      </c>
      <c r="R756" s="376">
        <v>251.26868379000001</v>
      </c>
      <c r="S756" s="377">
        <v>107.91569509</v>
      </c>
      <c r="T756" s="376">
        <v>226.58301051000001</v>
      </c>
      <c r="U756" s="377">
        <v>21.536372542999999</v>
      </c>
      <c r="V756" s="376">
        <v>217.86012887000001</v>
      </c>
      <c r="W756" s="377">
        <v>49.719765215000002</v>
      </c>
      <c r="X756" s="376">
        <v>9840.6247407999999</v>
      </c>
      <c r="Y756" s="377">
        <v>2038.4740801</v>
      </c>
      <c r="Z756" s="376">
        <v>13.163231787999999</v>
      </c>
      <c r="AA756" s="377">
        <v>6.2245718542999997</v>
      </c>
      <c r="AB756" s="376">
        <v>422.46757230999998</v>
      </c>
      <c r="AC756" s="377">
        <v>587.96292908999999</v>
      </c>
      <c r="AD756" s="376">
        <v>7.7977672184999998</v>
      </c>
      <c r="AE756" s="377">
        <v>1.8985652317999999</v>
      </c>
      <c r="AF756" s="338">
        <v>403.63628756000003</v>
      </c>
      <c r="AG756" s="378">
        <v>1868.8190540000001</v>
      </c>
      <c r="AH756" s="338">
        <v>797.68878620999999</v>
      </c>
      <c r="AI756" s="378">
        <v>840.44294424999998</v>
      </c>
      <c r="AJ756" s="338">
        <v>14.842488358000001</v>
      </c>
      <c r="AK756" s="379">
        <v>11.954404818</v>
      </c>
      <c r="AL756" s="472">
        <v>61</v>
      </c>
    </row>
    <row r="757" spans="1:38" x14ac:dyDescent="0.2">
      <c r="A757" s="380" t="s">
        <v>1963</v>
      </c>
      <c r="B757" s="373" t="s">
        <v>2343</v>
      </c>
      <c r="C757" s="374">
        <v>1.2504392057</v>
      </c>
      <c r="D757" s="73">
        <v>2041</v>
      </c>
      <c r="E757" s="375">
        <v>1.66</v>
      </c>
      <c r="F757" s="376">
        <v>6108.8806248999999</v>
      </c>
      <c r="G757" s="338">
        <v>4728.5217972999999</v>
      </c>
      <c r="H757" s="377">
        <v>1380.3588276999999</v>
      </c>
      <c r="I757" s="376">
        <v>435.13846561000003</v>
      </c>
      <c r="J757" s="377">
        <v>14.932451453000001</v>
      </c>
      <c r="K757" s="376">
        <v>518.25832867999998</v>
      </c>
      <c r="L757" s="377">
        <v>38.711462259999998</v>
      </c>
      <c r="M757" s="338">
        <v>223.10010568000001</v>
      </c>
      <c r="N757" s="376">
        <v>19.056366946000001</v>
      </c>
      <c r="O757" s="377">
        <v>3.1633231382</v>
      </c>
      <c r="P757" s="376">
        <v>9.9299762435000005</v>
      </c>
      <c r="Q757" s="377">
        <v>1.6835919587999999</v>
      </c>
      <c r="R757" s="376">
        <v>34.099942724000002</v>
      </c>
      <c r="S757" s="377">
        <v>16.694043705999999</v>
      </c>
      <c r="T757" s="376">
        <v>53.794094737000002</v>
      </c>
      <c r="U757" s="377">
        <v>5.4668941019000004</v>
      </c>
      <c r="V757" s="376">
        <v>9.1174636781</v>
      </c>
      <c r="W757" s="377">
        <v>2.5501726693000002</v>
      </c>
      <c r="X757" s="376">
        <v>2871.0127231000001</v>
      </c>
      <c r="Y757" s="377">
        <v>632.68688788999998</v>
      </c>
      <c r="Z757" s="376">
        <v>7.2070357682999999</v>
      </c>
      <c r="AA757" s="377">
        <v>3.5625550216000001</v>
      </c>
      <c r="AB757" s="376">
        <v>64.997152804999999</v>
      </c>
      <c r="AC757" s="377">
        <v>133.09031576000001</v>
      </c>
      <c r="AD757" s="376">
        <v>17.446913727999998</v>
      </c>
      <c r="AE757" s="377">
        <v>4.3979185213000003</v>
      </c>
      <c r="AF757" s="338">
        <v>92.447472189999999</v>
      </c>
      <c r="AG757" s="378">
        <v>534.89634478999994</v>
      </c>
      <c r="AH757" s="338">
        <v>161.07800946</v>
      </c>
      <c r="AI757" s="378">
        <v>192.85302883</v>
      </c>
      <c r="AJ757" s="338">
        <v>3.6725668593999998</v>
      </c>
      <c r="AK757" s="379">
        <v>3.8350166766</v>
      </c>
      <c r="AL757" s="472">
        <v>111</v>
      </c>
    </row>
    <row r="758" spans="1:38" x14ac:dyDescent="0.2">
      <c r="A758" s="380" t="s">
        <v>1964</v>
      </c>
      <c r="B758" s="373" t="s">
        <v>2344</v>
      </c>
      <c r="C758" s="374">
        <v>4.9344926748000004</v>
      </c>
      <c r="D758" s="73">
        <v>442</v>
      </c>
      <c r="E758" s="375">
        <v>11.26</v>
      </c>
      <c r="F758" s="376">
        <v>24106.911042</v>
      </c>
      <c r="G758" s="338">
        <v>18484.058001000001</v>
      </c>
      <c r="H758" s="377">
        <v>5622.8530406</v>
      </c>
      <c r="I758" s="376">
        <v>2449.2230955999999</v>
      </c>
      <c r="J758" s="377">
        <v>95.142242835000005</v>
      </c>
      <c r="K758" s="376">
        <v>4458.9433521000001</v>
      </c>
      <c r="L758" s="377">
        <v>253.55327328000001</v>
      </c>
      <c r="M758" s="338">
        <v>1468.6318283999999</v>
      </c>
      <c r="N758" s="376">
        <v>693.63151629000004</v>
      </c>
      <c r="O758" s="377">
        <v>82.728179486000002</v>
      </c>
      <c r="P758" s="376">
        <v>373.13839789999997</v>
      </c>
      <c r="Q758" s="377">
        <v>67.585101653999999</v>
      </c>
      <c r="R758" s="376">
        <v>652.29822939999997</v>
      </c>
      <c r="S758" s="377">
        <v>209.76305758000001</v>
      </c>
      <c r="T758" s="376">
        <v>841.27973488999999</v>
      </c>
      <c r="U758" s="377">
        <v>66.485732403</v>
      </c>
      <c r="V758" s="376">
        <v>1233.6745791000001</v>
      </c>
      <c r="W758" s="377">
        <v>252.28948801000001</v>
      </c>
      <c r="X758" s="376">
        <v>4050.5791795999999</v>
      </c>
      <c r="Y758" s="377">
        <v>871.13096898000003</v>
      </c>
      <c r="Z758" s="376">
        <v>20.478325747</v>
      </c>
      <c r="AA758" s="377">
        <v>5.8173844683000002</v>
      </c>
      <c r="AB758" s="376">
        <v>692.58127645000002</v>
      </c>
      <c r="AC758" s="377">
        <v>1026.9804136</v>
      </c>
      <c r="AD758" s="376">
        <v>27.897645743999998</v>
      </c>
      <c r="AE758" s="377">
        <v>4.9057605972999996</v>
      </c>
      <c r="AF758" s="338">
        <v>593.98013127000002</v>
      </c>
      <c r="AG758" s="378">
        <v>1919.2521953</v>
      </c>
      <c r="AH758" s="338">
        <v>771.50436761000003</v>
      </c>
      <c r="AI758" s="378">
        <v>856.93682511999998</v>
      </c>
      <c r="AJ758" s="338">
        <v>44.116425081000003</v>
      </c>
      <c r="AK758" s="379">
        <v>22.382333025000001</v>
      </c>
      <c r="AL758" s="472">
        <v>100</v>
      </c>
    </row>
    <row r="759" spans="1:38" x14ac:dyDescent="0.2">
      <c r="A759" s="380" t="s">
        <v>1965</v>
      </c>
      <c r="B759" s="373" t="s">
        <v>2345</v>
      </c>
      <c r="C759" s="374">
        <v>1.0984812069000001</v>
      </c>
      <c r="D759" s="73">
        <v>3264</v>
      </c>
      <c r="E759" s="375">
        <v>1.98</v>
      </c>
      <c r="F759" s="376">
        <v>5366.5068492</v>
      </c>
      <c r="G759" s="338">
        <v>4057.8141916999998</v>
      </c>
      <c r="H759" s="377">
        <v>1308.6926575</v>
      </c>
      <c r="I759" s="376">
        <v>540.01167469999996</v>
      </c>
      <c r="J759" s="377">
        <v>19.601528059</v>
      </c>
      <c r="K759" s="376">
        <v>762.70665482000004</v>
      </c>
      <c r="L759" s="377">
        <v>51.239546212</v>
      </c>
      <c r="M759" s="338">
        <v>299.14571372</v>
      </c>
      <c r="N759" s="376">
        <v>35.031577173000002</v>
      </c>
      <c r="O759" s="377">
        <v>5.0802678332999998</v>
      </c>
      <c r="P759" s="376">
        <v>42.952258643999997</v>
      </c>
      <c r="Q759" s="377">
        <v>6.4128826022999998</v>
      </c>
      <c r="R759" s="376">
        <v>77.307500809000004</v>
      </c>
      <c r="S759" s="377">
        <v>33.139012544000003</v>
      </c>
      <c r="T759" s="376">
        <v>62.981025473000003</v>
      </c>
      <c r="U759" s="377">
        <v>9.9873864442000002</v>
      </c>
      <c r="V759" s="376">
        <v>13.347973716</v>
      </c>
      <c r="W759" s="377">
        <v>3.6336313575000001</v>
      </c>
      <c r="X759" s="376">
        <v>1837.7266238</v>
      </c>
      <c r="Y759" s="377">
        <v>416.51262917000003</v>
      </c>
      <c r="Z759" s="376">
        <v>8.5633178882000003</v>
      </c>
      <c r="AA759" s="377">
        <v>3.7153526572</v>
      </c>
      <c r="AB759" s="376">
        <v>97.150149654000003</v>
      </c>
      <c r="AC759" s="377">
        <v>187.94673649999999</v>
      </c>
      <c r="AD759" s="376">
        <v>2.0173774112</v>
      </c>
      <c r="AE759" s="377">
        <v>0.34928566179999998</v>
      </c>
      <c r="AF759" s="338">
        <v>87.826154341999995</v>
      </c>
      <c r="AG759" s="378">
        <v>372.69665732999999</v>
      </c>
      <c r="AH759" s="338">
        <v>159.54707619999999</v>
      </c>
      <c r="AI759" s="378">
        <v>215.12026222</v>
      </c>
      <c r="AJ759" s="338">
        <v>7.7567204408999997</v>
      </c>
      <c r="AK759" s="379">
        <v>6.9998717696000003</v>
      </c>
      <c r="AL759" s="472">
        <v>155</v>
      </c>
    </row>
    <row r="760" spans="1:38" x14ac:dyDescent="0.2">
      <c r="A760" s="380" t="s">
        <v>1966</v>
      </c>
      <c r="B760" s="373" t="s">
        <v>2346</v>
      </c>
      <c r="C760" s="374">
        <v>1.8749914727000001</v>
      </c>
      <c r="D760" s="73">
        <v>1681</v>
      </c>
      <c r="E760" s="375">
        <v>2.96</v>
      </c>
      <c r="F760" s="376">
        <v>9160.0607428999992</v>
      </c>
      <c r="G760" s="338">
        <v>6960.4757299000003</v>
      </c>
      <c r="H760" s="377">
        <v>2199.5850129999999</v>
      </c>
      <c r="I760" s="376">
        <v>795.03403909999997</v>
      </c>
      <c r="J760" s="377">
        <v>30.642326073</v>
      </c>
      <c r="K760" s="376">
        <v>1169.8513390000001</v>
      </c>
      <c r="L760" s="377">
        <v>81.329591500000006</v>
      </c>
      <c r="M760" s="338">
        <v>473.69603244000001</v>
      </c>
      <c r="N760" s="376">
        <v>77.505105732000004</v>
      </c>
      <c r="O760" s="377">
        <v>11.376697855</v>
      </c>
      <c r="P760" s="376">
        <v>39.607813872000001</v>
      </c>
      <c r="Q760" s="377">
        <v>6.5630055490999997</v>
      </c>
      <c r="R760" s="376">
        <v>98.362865290000002</v>
      </c>
      <c r="S760" s="377">
        <v>42.321645488999998</v>
      </c>
      <c r="T760" s="376">
        <v>110.43783877</v>
      </c>
      <c r="U760" s="377">
        <v>13.586521377</v>
      </c>
      <c r="V760" s="376">
        <v>93.506255534999994</v>
      </c>
      <c r="W760" s="377">
        <v>21.46445791</v>
      </c>
      <c r="X760" s="376">
        <v>3440.8791243000001</v>
      </c>
      <c r="Y760" s="377">
        <v>747.89709424</v>
      </c>
      <c r="Z760" s="376">
        <v>11.818162156</v>
      </c>
      <c r="AA760" s="377">
        <v>5.7370034401999996</v>
      </c>
      <c r="AB760" s="376">
        <v>177.35343578000001</v>
      </c>
      <c r="AC760" s="377">
        <v>297.94462904</v>
      </c>
      <c r="AD760" s="376">
        <v>0.44342117790000002</v>
      </c>
      <c r="AE760" s="377">
        <v>0.1033948245</v>
      </c>
      <c r="AF760" s="338">
        <v>77.743771870000003</v>
      </c>
      <c r="AG760" s="378">
        <v>661.92564169000002</v>
      </c>
      <c r="AH760" s="338">
        <v>296.74245657</v>
      </c>
      <c r="AI760" s="378">
        <v>350.35047451999998</v>
      </c>
      <c r="AJ760" s="338">
        <v>16.369431608999999</v>
      </c>
      <c r="AK760" s="379">
        <v>9.4671661731000007</v>
      </c>
      <c r="AL760" s="472">
        <v>111</v>
      </c>
    </row>
    <row r="761" spans="1:38" x14ac:dyDescent="0.2">
      <c r="A761" s="380" t="s">
        <v>1967</v>
      </c>
      <c r="B761" s="373" t="s">
        <v>2347</v>
      </c>
      <c r="C761" s="374">
        <v>0.71054224799999999</v>
      </c>
      <c r="D761" s="73">
        <v>7520</v>
      </c>
      <c r="E761" s="375">
        <v>1.29</v>
      </c>
      <c r="F761" s="376">
        <v>3471.2745344999998</v>
      </c>
      <c r="G761" s="338">
        <v>2628.5058832</v>
      </c>
      <c r="H761" s="377">
        <v>842.76865134000002</v>
      </c>
      <c r="I761" s="376">
        <v>323.43736747999998</v>
      </c>
      <c r="J761" s="377">
        <v>10.56810099</v>
      </c>
      <c r="K761" s="376">
        <v>349.40805465</v>
      </c>
      <c r="L761" s="377">
        <v>26.802406981000001</v>
      </c>
      <c r="M761" s="338">
        <v>167.01865597</v>
      </c>
      <c r="N761" s="376">
        <v>11.525536888</v>
      </c>
      <c r="O761" s="377">
        <v>1.4725032286999999</v>
      </c>
      <c r="P761" s="376">
        <v>11.795658075</v>
      </c>
      <c r="Q761" s="377">
        <v>1.6030555065000001</v>
      </c>
      <c r="R761" s="376">
        <v>18.28427009</v>
      </c>
      <c r="S761" s="377">
        <v>11.964112376999999</v>
      </c>
      <c r="T761" s="376">
        <v>33.339493161</v>
      </c>
      <c r="U761" s="377">
        <v>5.3361033014999997</v>
      </c>
      <c r="V761" s="376">
        <v>3.8936167193000002</v>
      </c>
      <c r="W761" s="377">
        <v>1.066066958</v>
      </c>
      <c r="X761" s="376">
        <v>1469.6430207000001</v>
      </c>
      <c r="Y761" s="377">
        <v>331.30430959</v>
      </c>
      <c r="Z761" s="376">
        <v>5.2049903699</v>
      </c>
      <c r="AA761" s="377">
        <v>2.8356993916</v>
      </c>
      <c r="AB761" s="376">
        <v>48.783317365999999</v>
      </c>
      <c r="AC761" s="377">
        <v>100.51069929000001</v>
      </c>
      <c r="AD761" s="376">
        <v>3.0562306596000002</v>
      </c>
      <c r="AE761" s="377">
        <v>0.81112696969999998</v>
      </c>
      <c r="AF761" s="338">
        <v>33.71551616</v>
      </c>
      <c r="AG761" s="378">
        <v>255.14603903</v>
      </c>
      <c r="AH761" s="338">
        <v>102.96975155</v>
      </c>
      <c r="AI761" s="378">
        <v>131.82602331000001</v>
      </c>
      <c r="AJ761" s="338">
        <v>4.3595998666</v>
      </c>
      <c r="AK761" s="379">
        <v>3.5932079161999999</v>
      </c>
      <c r="AL761" s="472">
        <v>147</v>
      </c>
    </row>
    <row r="762" spans="1:38" x14ac:dyDescent="0.2">
      <c r="A762" s="380" t="s">
        <v>1968</v>
      </c>
      <c r="B762" s="373" t="s">
        <v>2348</v>
      </c>
      <c r="C762" s="374">
        <v>4.9955852704000003</v>
      </c>
      <c r="D762" s="73">
        <v>2177</v>
      </c>
      <c r="E762" s="375">
        <v>11.26</v>
      </c>
      <c r="F762" s="376">
        <v>24405.372071999998</v>
      </c>
      <c r="G762" s="338">
        <v>18700.529707000002</v>
      </c>
      <c r="H762" s="377">
        <v>5704.8423647</v>
      </c>
      <c r="I762" s="376">
        <v>2634.2596008999999</v>
      </c>
      <c r="J762" s="377">
        <v>112.35539708</v>
      </c>
      <c r="K762" s="376">
        <v>4265.0540537999996</v>
      </c>
      <c r="L762" s="377">
        <v>276.29789406999998</v>
      </c>
      <c r="M762" s="338">
        <v>1552.5245906</v>
      </c>
      <c r="N762" s="376">
        <v>766.75890011000001</v>
      </c>
      <c r="O762" s="377">
        <v>98.176856627000006</v>
      </c>
      <c r="P762" s="376">
        <v>559.71091680999996</v>
      </c>
      <c r="Q762" s="377">
        <v>92.054048072000001</v>
      </c>
      <c r="R762" s="376">
        <v>515.25305549999996</v>
      </c>
      <c r="S762" s="377">
        <v>176.02268486</v>
      </c>
      <c r="T762" s="376">
        <v>633.08887622999998</v>
      </c>
      <c r="U762" s="377">
        <v>55.229780327</v>
      </c>
      <c r="V762" s="376">
        <v>1702.3242757</v>
      </c>
      <c r="W762" s="377">
        <v>402.71794677999998</v>
      </c>
      <c r="X762" s="376">
        <v>3866.9808054999999</v>
      </c>
      <c r="Y762" s="377">
        <v>847.72111128999995</v>
      </c>
      <c r="Z762" s="376">
        <v>20.212540361999999</v>
      </c>
      <c r="AA762" s="377">
        <v>6.2307025746000004</v>
      </c>
      <c r="AB762" s="376">
        <v>678.16280728000004</v>
      </c>
      <c r="AC762" s="377">
        <v>953.59384976000001</v>
      </c>
      <c r="AD762" s="376">
        <v>52.990328984000001</v>
      </c>
      <c r="AE762" s="377">
        <v>10.416733427</v>
      </c>
      <c r="AF762" s="338">
        <v>453.53920584999997</v>
      </c>
      <c r="AG762" s="378">
        <v>2024.3877649999999</v>
      </c>
      <c r="AH762" s="338">
        <v>749.91121069999997</v>
      </c>
      <c r="AI762" s="378">
        <v>817.01419309000005</v>
      </c>
      <c r="AJ762" s="338">
        <v>61.427615428000003</v>
      </c>
      <c r="AK762" s="379">
        <v>20.954324967000002</v>
      </c>
      <c r="AL762" s="472">
        <v>152</v>
      </c>
    </row>
    <row r="763" spans="1:38" x14ac:dyDescent="0.2">
      <c r="A763" s="380" t="s">
        <v>1969</v>
      </c>
      <c r="B763" s="373" t="s">
        <v>2349</v>
      </c>
      <c r="C763" s="374">
        <v>1.7683408813999999</v>
      </c>
      <c r="D763" s="73">
        <v>3259</v>
      </c>
      <c r="E763" s="375">
        <v>3.63</v>
      </c>
      <c r="F763" s="376">
        <v>8639.0312295999993</v>
      </c>
      <c r="G763" s="338">
        <v>6544.3411427000001</v>
      </c>
      <c r="H763" s="377">
        <v>2094.6900869000001</v>
      </c>
      <c r="I763" s="376">
        <v>909.74102019999998</v>
      </c>
      <c r="J763" s="377">
        <v>35.190036489999997</v>
      </c>
      <c r="K763" s="376">
        <v>1349.6946929999999</v>
      </c>
      <c r="L763" s="377">
        <v>93.299958153999995</v>
      </c>
      <c r="M763" s="338">
        <v>518.67426333000003</v>
      </c>
      <c r="N763" s="376">
        <v>162.57478395999999</v>
      </c>
      <c r="O763" s="377">
        <v>23.492182106000001</v>
      </c>
      <c r="P763" s="376">
        <v>107.96644747000001</v>
      </c>
      <c r="Q763" s="377">
        <v>18.293855439000001</v>
      </c>
      <c r="R763" s="376">
        <v>108.22959501</v>
      </c>
      <c r="S763" s="377">
        <v>48.680005340000001</v>
      </c>
      <c r="T763" s="376">
        <v>153.96833119999999</v>
      </c>
      <c r="U763" s="377">
        <v>17.036232145</v>
      </c>
      <c r="V763" s="376">
        <v>176.46510524999999</v>
      </c>
      <c r="W763" s="377">
        <v>43.687571536</v>
      </c>
      <c r="X763" s="376">
        <v>2299.4303114999998</v>
      </c>
      <c r="Y763" s="377">
        <v>534.70937490999995</v>
      </c>
      <c r="Z763" s="376">
        <v>10.515461681</v>
      </c>
      <c r="AA763" s="377">
        <v>4.1018380401999996</v>
      </c>
      <c r="AB763" s="376">
        <v>196.70030019000001</v>
      </c>
      <c r="AC763" s="377">
        <v>335.6341185</v>
      </c>
      <c r="AD763" s="376">
        <v>32.650223527000001</v>
      </c>
      <c r="AE763" s="377">
        <v>5.6093043774</v>
      </c>
      <c r="AF763" s="338">
        <v>192.93990486000001</v>
      </c>
      <c r="AG763" s="378">
        <v>677.80884474000004</v>
      </c>
      <c r="AH763" s="338">
        <v>257.52693009000001</v>
      </c>
      <c r="AI763" s="378">
        <v>302.24351831000001</v>
      </c>
      <c r="AJ763" s="338">
        <v>14.659386368</v>
      </c>
      <c r="AK763" s="379">
        <v>7.5076319456</v>
      </c>
      <c r="AL763" s="472">
        <v>177</v>
      </c>
    </row>
    <row r="764" spans="1:38" x14ac:dyDescent="0.2">
      <c r="A764" s="380" t="s">
        <v>1970</v>
      </c>
      <c r="B764" s="373" t="s">
        <v>2350</v>
      </c>
      <c r="C764" s="374">
        <v>0.92210286220000004</v>
      </c>
      <c r="D764" s="73">
        <v>11593</v>
      </c>
      <c r="E764" s="375">
        <v>1.7</v>
      </c>
      <c r="F764" s="376">
        <v>4504.8302095999998</v>
      </c>
      <c r="G764" s="338">
        <v>3405.2549972000002</v>
      </c>
      <c r="H764" s="377">
        <v>1099.5752124000001</v>
      </c>
      <c r="I764" s="376">
        <v>426.01726615000001</v>
      </c>
      <c r="J764" s="377">
        <v>16.729742637000001</v>
      </c>
      <c r="K764" s="376">
        <v>595.00473041999999</v>
      </c>
      <c r="L764" s="377">
        <v>41.811868736999998</v>
      </c>
      <c r="M764" s="338">
        <v>243.80116036999999</v>
      </c>
      <c r="N764" s="376">
        <v>33.344302925999997</v>
      </c>
      <c r="O764" s="377">
        <v>5.7786811689000004</v>
      </c>
      <c r="P764" s="376">
        <v>25.738646021000001</v>
      </c>
      <c r="Q764" s="377">
        <v>4.3113768164000001</v>
      </c>
      <c r="R764" s="376">
        <v>41.901683501000001</v>
      </c>
      <c r="S764" s="377">
        <v>20.466429991999998</v>
      </c>
      <c r="T764" s="376">
        <v>56.875309821000002</v>
      </c>
      <c r="U764" s="377">
        <v>7.7947565132000003</v>
      </c>
      <c r="V764" s="376">
        <v>17.62460531</v>
      </c>
      <c r="W764" s="377">
        <v>4.605629231</v>
      </c>
      <c r="X764" s="376">
        <v>1604.9817118000001</v>
      </c>
      <c r="Y764" s="377">
        <v>367.40218062999998</v>
      </c>
      <c r="Z764" s="376">
        <v>12.714275745</v>
      </c>
      <c r="AA764" s="377">
        <v>5.8141159871000001</v>
      </c>
      <c r="AB764" s="376">
        <v>91.601228344000006</v>
      </c>
      <c r="AC764" s="377">
        <v>151.22150436000001</v>
      </c>
      <c r="AD764" s="376">
        <v>10.287712390999999</v>
      </c>
      <c r="AE764" s="377">
        <v>2.3320937729</v>
      </c>
      <c r="AF764" s="338">
        <v>40.758533554000003</v>
      </c>
      <c r="AG764" s="378">
        <v>360.68435211000002</v>
      </c>
      <c r="AH764" s="338">
        <v>144.8093829</v>
      </c>
      <c r="AI764" s="378">
        <v>159.91626611000001</v>
      </c>
      <c r="AJ764" s="338">
        <v>6.3146489670000001</v>
      </c>
      <c r="AK764" s="379">
        <v>4.1860132807000001</v>
      </c>
      <c r="AL764" s="472">
        <v>200</v>
      </c>
    </row>
    <row r="765" spans="1:38" x14ac:dyDescent="0.2">
      <c r="A765" s="380" t="s">
        <v>1971</v>
      </c>
      <c r="B765" s="373" t="s">
        <v>2351</v>
      </c>
      <c r="C765" s="374">
        <v>8.3352389703000007</v>
      </c>
      <c r="D765" s="73">
        <v>372</v>
      </c>
      <c r="E765" s="375">
        <v>21.07</v>
      </c>
      <c r="F765" s="376">
        <v>40720.876006999999</v>
      </c>
      <c r="G765" s="338">
        <v>30392.818372000002</v>
      </c>
      <c r="H765" s="377">
        <v>10328.057634000001</v>
      </c>
      <c r="I765" s="376">
        <v>4528.1212413000003</v>
      </c>
      <c r="J765" s="377">
        <v>212.58381064</v>
      </c>
      <c r="K765" s="376">
        <v>8307.6237965</v>
      </c>
      <c r="L765" s="377">
        <v>497.96971310999999</v>
      </c>
      <c r="M765" s="338">
        <v>2713.9628962000002</v>
      </c>
      <c r="N765" s="376">
        <v>843.42300798999997</v>
      </c>
      <c r="O765" s="377">
        <v>111.59591349999999</v>
      </c>
      <c r="P765" s="376">
        <v>393.46251580000001</v>
      </c>
      <c r="Q765" s="377">
        <v>69.646203819999997</v>
      </c>
      <c r="R765" s="376">
        <v>926.58788115000004</v>
      </c>
      <c r="S765" s="377">
        <v>352.98170166</v>
      </c>
      <c r="T765" s="376">
        <v>1367.5241966999999</v>
      </c>
      <c r="U765" s="377">
        <v>143.46570881</v>
      </c>
      <c r="V765" s="376">
        <v>941.04239011000004</v>
      </c>
      <c r="W765" s="377">
        <v>218.39615243</v>
      </c>
      <c r="X765" s="376">
        <v>7142.7382657999997</v>
      </c>
      <c r="Y765" s="377">
        <v>1536.4288839999999</v>
      </c>
      <c r="Z765" s="376">
        <v>18.112367651</v>
      </c>
      <c r="AA765" s="377">
        <v>8.9260505242000008</v>
      </c>
      <c r="AB765" s="376">
        <v>1360.7106085</v>
      </c>
      <c r="AC765" s="377">
        <v>1934.3609154999999</v>
      </c>
      <c r="AD765" s="376">
        <v>48.464662363000002</v>
      </c>
      <c r="AE765" s="377">
        <v>9.5724255054</v>
      </c>
      <c r="AF765" s="338">
        <v>421.11400212000001</v>
      </c>
      <c r="AG765" s="378">
        <v>3179.2697889999999</v>
      </c>
      <c r="AH765" s="338">
        <v>1753.1897756000001</v>
      </c>
      <c r="AI765" s="378">
        <v>1597.1361597</v>
      </c>
      <c r="AJ765" s="338">
        <v>45.524317875999998</v>
      </c>
      <c r="AK765" s="379">
        <v>36.940652968000002</v>
      </c>
      <c r="AL765" s="472">
        <v>61</v>
      </c>
    </row>
    <row r="766" spans="1:38" x14ac:dyDescent="0.2">
      <c r="A766" s="380" t="s">
        <v>1972</v>
      </c>
      <c r="B766" s="373" t="s">
        <v>2352</v>
      </c>
      <c r="C766" s="374">
        <v>3.6368241693000001</v>
      </c>
      <c r="D766" s="73">
        <v>736</v>
      </c>
      <c r="E766" s="375">
        <v>8.77</v>
      </c>
      <c r="F766" s="376">
        <v>17767.296965000001</v>
      </c>
      <c r="G766" s="338">
        <v>13255.323159</v>
      </c>
      <c r="H766" s="377">
        <v>4511.9738058000003</v>
      </c>
      <c r="I766" s="376">
        <v>2009.7468804</v>
      </c>
      <c r="J766" s="377">
        <v>88.708162048999995</v>
      </c>
      <c r="K766" s="376">
        <v>3733.6321243000002</v>
      </c>
      <c r="L766" s="377">
        <v>224.92581723000001</v>
      </c>
      <c r="M766" s="338">
        <v>1220.3286889000001</v>
      </c>
      <c r="N766" s="376">
        <v>239.24850529</v>
      </c>
      <c r="O766" s="377">
        <v>33.547447120000001</v>
      </c>
      <c r="P766" s="376">
        <v>96.288225030999996</v>
      </c>
      <c r="Q766" s="377">
        <v>16.924864054</v>
      </c>
      <c r="R766" s="376">
        <v>340.17351581999998</v>
      </c>
      <c r="S766" s="377">
        <v>123.17971919</v>
      </c>
      <c r="T766" s="376">
        <v>282.84909313000003</v>
      </c>
      <c r="U766" s="377">
        <v>26.205638270000001</v>
      </c>
      <c r="V766" s="376">
        <v>98.309410593999999</v>
      </c>
      <c r="W766" s="377">
        <v>23.611894707000001</v>
      </c>
      <c r="X766" s="376">
        <v>3875.9111444</v>
      </c>
      <c r="Y766" s="377">
        <v>884.43746262000002</v>
      </c>
      <c r="Z766" s="376">
        <v>16.820363592</v>
      </c>
      <c r="AA766" s="377">
        <v>6.7645342446000001</v>
      </c>
      <c r="AB766" s="376">
        <v>516.04236519999995</v>
      </c>
      <c r="AC766" s="377">
        <v>798.77697567999996</v>
      </c>
      <c r="AD766" s="376">
        <v>13.971385010000001</v>
      </c>
      <c r="AE766" s="377">
        <v>3.1138685217000002</v>
      </c>
      <c r="AF766" s="338">
        <v>219.67201273000001</v>
      </c>
      <c r="AG766" s="378">
        <v>1430.8620848999999</v>
      </c>
      <c r="AH766" s="338">
        <v>730.13755612</v>
      </c>
      <c r="AI766" s="378">
        <v>658.45656687999997</v>
      </c>
      <c r="AJ766" s="338">
        <v>38.857301939999999</v>
      </c>
      <c r="AK766" s="379">
        <v>15.793356928</v>
      </c>
      <c r="AL766" s="472">
        <v>101</v>
      </c>
    </row>
    <row r="767" spans="1:38" x14ac:dyDescent="0.2">
      <c r="A767" s="380" t="s">
        <v>1973</v>
      </c>
      <c r="B767" s="373" t="s">
        <v>2353</v>
      </c>
      <c r="C767" s="374">
        <v>2.0581529869000001</v>
      </c>
      <c r="D767" s="73">
        <v>682</v>
      </c>
      <c r="E767" s="375">
        <v>4.55</v>
      </c>
      <c r="F767" s="376">
        <v>10054.875797000001</v>
      </c>
      <c r="G767" s="338">
        <v>7547.5414300000002</v>
      </c>
      <c r="H767" s="377">
        <v>2507.3343665000002</v>
      </c>
      <c r="I767" s="376">
        <v>1025.2562919</v>
      </c>
      <c r="J767" s="377">
        <v>45.290459794999997</v>
      </c>
      <c r="K767" s="376">
        <v>1798.8648238000001</v>
      </c>
      <c r="L767" s="377">
        <v>111.07547716000001</v>
      </c>
      <c r="M767" s="338">
        <v>609.42013269999995</v>
      </c>
      <c r="N767" s="376">
        <v>76.338892326999996</v>
      </c>
      <c r="O767" s="377">
        <v>12.528003877</v>
      </c>
      <c r="P767" s="376">
        <v>38.035993918999999</v>
      </c>
      <c r="Q767" s="377">
        <v>5.7903892741999998</v>
      </c>
      <c r="R767" s="376">
        <v>174.61092779000001</v>
      </c>
      <c r="S767" s="377">
        <v>60.661794792999999</v>
      </c>
      <c r="T767" s="376">
        <v>145.52047744999999</v>
      </c>
      <c r="U767" s="377">
        <v>14.073904625999999</v>
      </c>
      <c r="V767" s="376">
        <v>53.123472894000002</v>
      </c>
      <c r="W767" s="377">
        <v>13.911373393</v>
      </c>
      <c r="X767" s="376">
        <v>2833.5484634999998</v>
      </c>
      <c r="Y767" s="377">
        <v>634.12099964000004</v>
      </c>
      <c r="Z767" s="376">
        <v>18.090768035</v>
      </c>
      <c r="AA767" s="377">
        <v>6.1440035191</v>
      </c>
      <c r="AB767" s="376">
        <v>246.71514801000001</v>
      </c>
      <c r="AC767" s="377">
        <v>404.44736965999999</v>
      </c>
      <c r="AD767" s="376">
        <v>15.154187220000001</v>
      </c>
      <c r="AE767" s="377">
        <v>3.7178103534</v>
      </c>
      <c r="AF767" s="338">
        <v>80.495594714000006</v>
      </c>
      <c r="AG767" s="378">
        <v>874.58473547999995</v>
      </c>
      <c r="AH767" s="338">
        <v>384.31432873</v>
      </c>
      <c r="AI767" s="378">
        <v>345.05148131999999</v>
      </c>
      <c r="AJ767" s="338">
        <v>17.375360054000001</v>
      </c>
      <c r="AK767" s="379">
        <v>6.6131306994000001</v>
      </c>
      <c r="AL767" s="472">
        <v>102</v>
      </c>
    </row>
    <row r="768" spans="1:38" x14ac:dyDescent="0.2">
      <c r="A768" s="380" t="s">
        <v>1974</v>
      </c>
      <c r="B768" s="373" t="s">
        <v>2354</v>
      </c>
      <c r="C768" s="374">
        <v>6.6205619489999998</v>
      </c>
      <c r="D768" s="73">
        <v>489</v>
      </c>
      <c r="E768" s="375">
        <v>7.86</v>
      </c>
      <c r="F768" s="376">
        <v>32344.013552</v>
      </c>
      <c r="G768" s="338">
        <v>25279.043753000002</v>
      </c>
      <c r="H768" s="377">
        <v>7064.9697998000001</v>
      </c>
      <c r="I768" s="376">
        <v>1937.8303217</v>
      </c>
      <c r="J768" s="377">
        <v>72.645068843000004</v>
      </c>
      <c r="K768" s="376">
        <v>1933.8873054999999</v>
      </c>
      <c r="L768" s="377">
        <v>123.77753263</v>
      </c>
      <c r="M768" s="338">
        <v>936.83484280000005</v>
      </c>
      <c r="N768" s="376">
        <v>1145.2779046000001</v>
      </c>
      <c r="O768" s="377">
        <v>173.00420449000001</v>
      </c>
      <c r="P768" s="376">
        <v>575.99146923000001</v>
      </c>
      <c r="Q768" s="377">
        <v>92.146113771000003</v>
      </c>
      <c r="R768" s="376">
        <v>886.33672979000005</v>
      </c>
      <c r="S768" s="377">
        <v>232.39193022000001</v>
      </c>
      <c r="T768" s="376">
        <v>325.43634623999998</v>
      </c>
      <c r="U768" s="377">
        <v>25.930777495000001</v>
      </c>
      <c r="V768" s="376">
        <v>14454.648276</v>
      </c>
      <c r="W768" s="377">
        <v>3233.0321159999999</v>
      </c>
      <c r="X768" s="376">
        <v>497.34439650000002</v>
      </c>
      <c r="Y768" s="377">
        <v>70.769814694999994</v>
      </c>
      <c r="Z768" s="376">
        <v>12.116882143</v>
      </c>
      <c r="AA768" s="377">
        <v>5.6911301616000003</v>
      </c>
      <c r="AB768" s="376">
        <v>299.13984898000001</v>
      </c>
      <c r="AC768" s="377">
        <v>492.76619257999999</v>
      </c>
      <c r="AD768" s="376">
        <v>28.366523544</v>
      </c>
      <c r="AE768" s="377">
        <v>6.9485423681</v>
      </c>
      <c r="AF768" s="338">
        <v>43.090355176000003</v>
      </c>
      <c r="AG768" s="378">
        <v>2901.9323232000002</v>
      </c>
      <c r="AH768" s="338">
        <v>664.59709096999995</v>
      </c>
      <c r="AI768" s="378">
        <v>1051.8553617</v>
      </c>
      <c r="AJ768" s="338">
        <v>76.168395722</v>
      </c>
      <c r="AK768" s="379">
        <v>44.055755163999997</v>
      </c>
      <c r="AL768" s="472">
        <v>91</v>
      </c>
    </row>
    <row r="769" spans="1:50" x14ac:dyDescent="0.2">
      <c r="A769" s="380" t="s">
        <v>1975</v>
      </c>
      <c r="B769" s="373" t="s">
        <v>2355</v>
      </c>
      <c r="C769" s="374">
        <v>3.9430935685000001</v>
      </c>
      <c r="D769" s="73">
        <v>671</v>
      </c>
      <c r="E769" s="375">
        <v>3.89</v>
      </c>
      <c r="F769" s="376">
        <v>19263.541796000001</v>
      </c>
      <c r="G769" s="338">
        <v>14945.942885</v>
      </c>
      <c r="H769" s="377">
        <v>4317.5989106999996</v>
      </c>
      <c r="I769" s="376">
        <v>971.22570853000002</v>
      </c>
      <c r="J769" s="377">
        <v>31.666255279000001</v>
      </c>
      <c r="K769" s="376">
        <v>666.01507029000004</v>
      </c>
      <c r="L769" s="377">
        <v>44.918360708999998</v>
      </c>
      <c r="M769" s="338">
        <v>341.65035927999998</v>
      </c>
      <c r="N769" s="376">
        <v>655.63521409999998</v>
      </c>
      <c r="O769" s="377">
        <v>113.26143927</v>
      </c>
      <c r="P769" s="376">
        <v>238.56170071</v>
      </c>
      <c r="Q769" s="377">
        <v>41.408593312999997</v>
      </c>
      <c r="R769" s="376">
        <v>437.21691700999997</v>
      </c>
      <c r="S769" s="377">
        <v>116.33372553</v>
      </c>
      <c r="T769" s="376">
        <v>234.26324349000001</v>
      </c>
      <c r="U769" s="377">
        <v>12.234621428000001</v>
      </c>
      <c r="V769" s="376">
        <v>9588.8140875999998</v>
      </c>
      <c r="W769" s="377">
        <v>2280.1715844</v>
      </c>
      <c r="X769" s="376">
        <v>203.96122847999999</v>
      </c>
      <c r="Y769" s="377">
        <v>44.144660577000003</v>
      </c>
      <c r="Z769" s="376">
        <v>22.932470894000001</v>
      </c>
      <c r="AA769" s="377">
        <v>10.02851192</v>
      </c>
      <c r="AB769" s="376">
        <v>117.70303405999999</v>
      </c>
      <c r="AC769" s="377">
        <v>212.94151768</v>
      </c>
      <c r="AD769" s="376">
        <v>4.1622957049</v>
      </c>
      <c r="AE769" s="377">
        <v>1.16439838</v>
      </c>
      <c r="AF769" s="338">
        <v>4.3439012712</v>
      </c>
      <c r="AG769" s="378">
        <v>1776.7276741000001</v>
      </c>
      <c r="AH769" s="338">
        <v>393.31123545999998</v>
      </c>
      <c r="AI769" s="378">
        <v>630.19935782000005</v>
      </c>
      <c r="AJ769" s="338">
        <v>43.627524035999997</v>
      </c>
      <c r="AK769" s="379">
        <v>24.917104756000001</v>
      </c>
      <c r="AL769" s="472">
        <v>95</v>
      </c>
    </row>
    <row r="770" spans="1:50" x14ac:dyDescent="0.2">
      <c r="A770" s="380" t="s">
        <v>1976</v>
      </c>
      <c r="B770" s="373" t="s">
        <v>1977</v>
      </c>
      <c r="C770" s="374">
        <v>0.95148651080000002</v>
      </c>
      <c r="D770" s="73">
        <v>15543</v>
      </c>
      <c r="E770" s="375">
        <v>3.38</v>
      </c>
      <c r="F770" s="376">
        <v>4648.3807323000001</v>
      </c>
      <c r="G770" s="338">
        <v>3359.8217309000001</v>
      </c>
      <c r="H770" s="377">
        <v>1288.5590013000001</v>
      </c>
      <c r="I770" s="376">
        <v>659.40616534000003</v>
      </c>
      <c r="J770" s="377">
        <v>30.678307209</v>
      </c>
      <c r="K770" s="376">
        <v>1130.2045413000001</v>
      </c>
      <c r="L770" s="377">
        <v>80.694989411999998</v>
      </c>
      <c r="M770" s="338">
        <v>464.65835475</v>
      </c>
      <c r="N770" s="376">
        <v>99.969924187000004</v>
      </c>
      <c r="O770" s="377">
        <v>15.801639441000001</v>
      </c>
      <c r="P770" s="376">
        <v>123.04084349999999</v>
      </c>
      <c r="Q770" s="377">
        <v>19.439296439</v>
      </c>
      <c r="R770" s="376">
        <v>226.04673872000001</v>
      </c>
      <c r="S770" s="377">
        <v>67.074925125999997</v>
      </c>
      <c r="T770" s="376">
        <v>97.971263776000001</v>
      </c>
      <c r="U770" s="377">
        <v>14.412176025999999</v>
      </c>
      <c r="V770" s="376">
        <v>42.825614985000001</v>
      </c>
      <c r="W770" s="377">
        <v>9.9658553207999994</v>
      </c>
      <c r="X770" s="376">
        <v>195.10495236</v>
      </c>
      <c r="Y770" s="377">
        <v>47.184459357999998</v>
      </c>
      <c r="Z770" s="376">
        <v>54.8502966</v>
      </c>
      <c r="AA770" s="377">
        <v>20.349576922000001</v>
      </c>
      <c r="AB770" s="376">
        <v>144.27235988999999</v>
      </c>
      <c r="AC770" s="377">
        <v>281.70267525000003</v>
      </c>
      <c r="AD770" s="376">
        <v>10.096655148</v>
      </c>
      <c r="AE770" s="377">
        <v>3.9785417436000001</v>
      </c>
      <c r="AF770" s="338">
        <v>2.4635712922000002</v>
      </c>
      <c r="AG770" s="378">
        <v>389.57577941</v>
      </c>
      <c r="AH770" s="338">
        <v>189.22302725</v>
      </c>
      <c r="AI770" s="378">
        <v>169.95453011999999</v>
      </c>
      <c r="AJ770" s="338">
        <v>49.383428373999998</v>
      </c>
      <c r="AK770" s="379">
        <v>8.0502430794999995</v>
      </c>
      <c r="AL770" s="472">
        <v>283</v>
      </c>
    </row>
    <row r="771" spans="1:50" x14ac:dyDescent="0.2">
      <c r="A771" s="380" t="s">
        <v>1978</v>
      </c>
      <c r="B771" s="373" t="s">
        <v>1979</v>
      </c>
      <c r="C771" s="374">
        <v>0.2717488602</v>
      </c>
      <c r="D771" s="73">
        <v>50502</v>
      </c>
      <c r="E771" s="375">
        <v>1.23</v>
      </c>
      <c r="F771" s="376">
        <v>1327.5986064000001</v>
      </c>
      <c r="G771" s="338">
        <v>987.02946942999995</v>
      </c>
      <c r="H771" s="377">
        <v>340.56913695999998</v>
      </c>
      <c r="I771" s="376">
        <v>197.43189656000001</v>
      </c>
      <c r="J771" s="377">
        <v>8.6109945626000002</v>
      </c>
      <c r="K771" s="376">
        <v>240.36690050000001</v>
      </c>
      <c r="L771" s="377">
        <v>18.139842528999999</v>
      </c>
      <c r="M771" s="338">
        <v>121.24059962</v>
      </c>
      <c r="N771" s="376">
        <v>20.839180156000001</v>
      </c>
      <c r="O771" s="377">
        <v>3.2483902713999999</v>
      </c>
      <c r="P771" s="376">
        <v>62.226932392000002</v>
      </c>
      <c r="Q771" s="377">
        <v>10.041931179000001</v>
      </c>
      <c r="R771" s="376">
        <v>52.977422775000001</v>
      </c>
      <c r="S771" s="377">
        <v>15.451591422</v>
      </c>
      <c r="T771" s="376">
        <v>22.369560791000001</v>
      </c>
      <c r="U771" s="377">
        <v>4.0504781621000001</v>
      </c>
      <c r="V771" s="376">
        <v>5.4817459902000003</v>
      </c>
      <c r="W771" s="377">
        <v>1.4043968207999999</v>
      </c>
      <c r="X771" s="376">
        <v>80.514018543999995</v>
      </c>
      <c r="Y771" s="377">
        <v>18.500670844999998</v>
      </c>
      <c r="Z771" s="376">
        <v>74.053131704999998</v>
      </c>
      <c r="AA771" s="377">
        <v>23.081172921</v>
      </c>
      <c r="AB771" s="376">
        <v>40.567087897</v>
      </c>
      <c r="AC771" s="377">
        <v>68.746386870999999</v>
      </c>
      <c r="AD771" s="376">
        <v>1.2012091254999999</v>
      </c>
      <c r="AE771" s="377">
        <v>0.3378583966</v>
      </c>
      <c r="AF771" s="338">
        <v>0.92462726679999996</v>
      </c>
      <c r="AG771" s="378">
        <v>110.67956392000001</v>
      </c>
      <c r="AH771" s="338">
        <v>42.026422005999997</v>
      </c>
      <c r="AI771" s="378">
        <v>44.810573902000002</v>
      </c>
      <c r="AJ771" s="338">
        <v>35.557442176999999</v>
      </c>
      <c r="AK771" s="379">
        <v>2.7165770829999998</v>
      </c>
      <c r="AL771" s="472">
        <v>297</v>
      </c>
    </row>
    <row r="772" spans="1:50" x14ac:dyDescent="0.2">
      <c r="A772" s="380" t="s">
        <v>1980</v>
      </c>
      <c r="B772" s="373" t="s">
        <v>1981</v>
      </c>
      <c r="C772" s="374">
        <v>0.65468118829999999</v>
      </c>
      <c r="D772" s="73">
        <v>1431</v>
      </c>
      <c r="E772" s="375">
        <v>1.74</v>
      </c>
      <c r="F772" s="376">
        <v>3198.3715870999999</v>
      </c>
      <c r="G772" s="338">
        <v>2424.6015220999998</v>
      </c>
      <c r="H772" s="377">
        <v>773.77006503999996</v>
      </c>
      <c r="I772" s="376">
        <v>381.58278643</v>
      </c>
      <c r="J772" s="377">
        <v>15.143316154000001</v>
      </c>
      <c r="K772" s="376">
        <v>454.65144090000001</v>
      </c>
      <c r="L772" s="377">
        <v>33.989500577000001</v>
      </c>
      <c r="M772" s="338">
        <v>212.03104177</v>
      </c>
      <c r="N772" s="376">
        <v>110.377308</v>
      </c>
      <c r="O772" s="377">
        <v>18.789681206000001</v>
      </c>
      <c r="P772" s="376">
        <v>49.870616865999999</v>
      </c>
      <c r="Q772" s="377">
        <v>8.4188604340000008</v>
      </c>
      <c r="R772" s="376">
        <v>54.392582910000002</v>
      </c>
      <c r="S772" s="377">
        <v>18.922812584999999</v>
      </c>
      <c r="T772" s="376">
        <v>139.69378899</v>
      </c>
      <c r="U772" s="377">
        <v>13.368847849</v>
      </c>
      <c r="V772" s="376">
        <v>693.41039813999998</v>
      </c>
      <c r="W772" s="377">
        <v>162.81235588999999</v>
      </c>
      <c r="X772" s="376">
        <v>27.799624883</v>
      </c>
      <c r="Y772" s="377">
        <v>5.9798841222999997</v>
      </c>
      <c r="Z772" s="376">
        <v>63.666695015000002</v>
      </c>
      <c r="AA772" s="377">
        <v>21.175005138</v>
      </c>
      <c r="AB772" s="376">
        <v>60.596843771000003</v>
      </c>
      <c r="AC772" s="377">
        <v>125.60749891</v>
      </c>
      <c r="AD772" s="376">
        <v>8.0566567036999999</v>
      </c>
      <c r="AE772" s="377">
        <v>1.7194199965000001</v>
      </c>
      <c r="AF772" s="338">
        <v>0.76947561149999999</v>
      </c>
      <c r="AG772" s="378">
        <v>286.43212749999998</v>
      </c>
      <c r="AH772" s="338">
        <v>92.831283178000007</v>
      </c>
      <c r="AI772" s="378">
        <v>103.57603434000001</v>
      </c>
      <c r="AJ772" s="338">
        <v>28.302888405000001</v>
      </c>
      <c r="AK772" s="379">
        <v>4.4028108497999998</v>
      </c>
      <c r="AL772" s="472">
        <v>195</v>
      </c>
    </row>
    <row r="773" spans="1:50" x14ac:dyDescent="0.2">
      <c r="A773" s="380" t="s">
        <v>1982</v>
      </c>
      <c r="B773" s="373" t="s">
        <v>1983</v>
      </c>
      <c r="C773" s="374">
        <v>0.16519399600000001</v>
      </c>
      <c r="D773" s="73">
        <v>8792</v>
      </c>
      <c r="E773" s="375">
        <v>1.04</v>
      </c>
      <c r="F773" s="376">
        <v>807.03675723000003</v>
      </c>
      <c r="G773" s="338">
        <v>611.75249696000003</v>
      </c>
      <c r="H773" s="377">
        <v>195.28426027</v>
      </c>
      <c r="I773" s="376">
        <v>131.17348831000001</v>
      </c>
      <c r="J773" s="377">
        <v>4.6604325513999996</v>
      </c>
      <c r="K773" s="376">
        <v>128.16201978999999</v>
      </c>
      <c r="L773" s="377">
        <v>9.0881359241999995</v>
      </c>
      <c r="M773" s="338">
        <v>70.179667824999996</v>
      </c>
      <c r="N773" s="376">
        <v>16.068400699000001</v>
      </c>
      <c r="O773" s="377">
        <v>2.9201958585000001</v>
      </c>
      <c r="P773" s="376">
        <v>6.3006711495000003</v>
      </c>
      <c r="Q773" s="377">
        <v>1.1084787906</v>
      </c>
      <c r="R773" s="376">
        <v>10.928996109</v>
      </c>
      <c r="S773" s="377">
        <v>4.0947335951000001</v>
      </c>
      <c r="T773" s="376">
        <v>34.340027399999997</v>
      </c>
      <c r="U773" s="377">
        <v>4.7964331152000002</v>
      </c>
      <c r="V773" s="376">
        <v>79.334611467000002</v>
      </c>
      <c r="W773" s="377">
        <v>19.199915078</v>
      </c>
      <c r="X773" s="376">
        <v>3.2805734944</v>
      </c>
      <c r="Y773" s="377">
        <v>0.96326116780000004</v>
      </c>
      <c r="Z773" s="376">
        <v>79.591312259999995</v>
      </c>
      <c r="AA773" s="377">
        <v>22.216832</v>
      </c>
      <c r="AB773" s="376">
        <v>19.522353622000001</v>
      </c>
      <c r="AC773" s="377">
        <v>35.517826599000003</v>
      </c>
      <c r="AD773" s="376">
        <v>0.44248049900000003</v>
      </c>
      <c r="AE773" s="377">
        <v>0.12776276219999999</v>
      </c>
      <c r="AF773" s="338">
        <v>0.1600677969</v>
      </c>
      <c r="AG773" s="378">
        <v>69.021343846999997</v>
      </c>
      <c r="AH773" s="338">
        <v>21.985712679999999</v>
      </c>
      <c r="AI773" s="378">
        <v>23.425925361000001</v>
      </c>
      <c r="AJ773" s="338">
        <v>7.1921760755999999</v>
      </c>
      <c r="AK773" s="379">
        <v>1.232921409</v>
      </c>
      <c r="AL773" s="472">
        <v>244</v>
      </c>
    </row>
    <row r="774" spans="1:50" x14ac:dyDescent="0.2">
      <c r="A774" s="380" t="s">
        <v>1984</v>
      </c>
      <c r="B774" s="373" t="s">
        <v>1985</v>
      </c>
      <c r="C774" s="374">
        <v>1.3187103088000001</v>
      </c>
      <c r="D774" s="73">
        <v>10719</v>
      </c>
      <c r="E774" s="375">
        <v>3.03</v>
      </c>
      <c r="F774" s="376">
        <v>6442.4114492999997</v>
      </c>
      <c r="G774" s="338">
        <v>4853.4338531000003</v>
      </c>
      <c r="H774" s="377">
        <v>1588.9775962000001</v>
      </c>
      <c r="I774" s="376">
        <v>739.37261865000005</v>
      </c>
      <c r="J774" s="377">
        <v>31.652570180000001</v>
      </c>
      <c r="K774" s="376">
        <v>1046.8177214</v>
      </c>
      <c r="L774" s="377">
        <v>68.352965204</v>
      </c>
      <c r="M774" s="338">
        <v>414.72964898999999</v>
      </c>
      <c r="N774" s="376">
        <v>232.21496818</v>
      </c>
      <c r="O774" s="377">
        <v>46.009905218</v>
      </c>
      <c r="P774" s="376">
        <v>87.281744247999995</v>
      </c>
      <c r="Q774" s="377">
        <v>14.986595075</v>
      </c>
      <c r="R774" s="376">
        <v>183.89726979</v>
      </c>
      <c r="S774" s="377">
        <v>51.241532591000002</v>
      </c>
      <c r="T774" s="376">
        <v>101.63849272</v>
      </c>
      <c r="U774" s="377">
        <v>12.671891799000001</v>
      </c>
      <c r="V774" s="376">
        <v>1457.0661855999999</v>
      </c>
      <c r="W774" s="377">
        <v>335.65779494999998</v>
      </c>
      <c r="X774" s="376">
        <v>33.928176583000003</v>
      </c>
      <c r="Y774" s="377">
        <v>7.1373975352999999</v>
      </c>
      <c r="Z774" s="376">
        <v>105.73027055</v>
      </c>
      <c r="AA774" s="377">
        <v>41.101058403000003</v>
      </c>
      <c r="AB774" s="376">
        <v>136.49895461</v>
      </c>
      <c r="AC774" s="377">
        <v>257.74241140999999</v>
      </c>
      <c r="AD774" s="376">
        <v>8.4521992105999999</v>
      </c>
      <c r="AE774" s="377">
        <v>1.7906423683999999</v>
      </c>
      <c r="AF774" s="338">
        <v>2.1968305802999999</v>
      </c>
      <c r="AG774" s="378">
        <v>568.39173130999995</v>
      </c>
      <c r="AH774" s="338">
        <v>187.39324558000001</v>
      </c>
      <c r="AI774" s="378">
        <v>221.49367529</v>
      </c>
      <c r="AJ774" s="338">
        <v>37.112918624999999</v>
      </c>
      <c r="AK774" s="379">
        <v>9.8500327618999997</v>
      </c>
      <c r="AL774" s="472">
        <v>239</v>
      </c>
    </row>
    <row r="775" spans="1:50" x14ac:dyDescent="0.2">
      <c r="A775" s="380" t="s">
        <v>1986</v>
      </c>
      <c r="B775" s="373" t="s">
        <v>1987</v>
      </c>
      <c r="C775" s="374">
        <v>0.34040197030000002</v>
      </c>
      <c r="D775" s="73">
        <v>25088</v>
      </c>
      <c r="E775" s="375">
        <v>1.21</v>
      </c>
      <c r="F775" s="376">
        <v>1662.9956829</v>
      </c>
      <c r="G775" s="338">
        <v>1252.5702733000001</v>
      </c>
      <c r="H775" s="377">
        <v>410.42540958000001</v>
      </c>
      <c r="I775" s="376">
        <v>245.31847757</v>
      </c>
      <c r="J775" s="377">
        <v>9.5608115958000006</v>
      </c>
      <c r="K775" s="376">
        <v>281.00256739999998</v>
      </c>
      <c r="L775" s="377">
        <v>18.537881496000001</v>
      </c>
      <c r="M775" s="338">
        <v>132.61752867000001</v>
      </c>
      <c r="N775" s="376">
        <v>51.456263591999999</v>
      </c>
      <c r="O775" s="377">
        <v>10.652610210000001</v>
      </c>
      <c r="P775" s="376">
        <v>12.452283503</v>
      </c>
      <c r="Q775" s="377">
        <v>2.1227814494000001</v>
      </c>
      <c r="R775" s="376">
        <v>43.809203943</v>
      </c>
      <c r="S775" s="377">
        <v>11.392019847</v>
      </c>
      <c r="T775" s="376">
        <v>25.068267579</v>
      </c>
      <c r="U775" s="377">
        <v>3.6285441852</v>
      </c>
      <c r="V775" s="376">
        <v>225.76429124000001</v>
      </c>
      <c r="W775" s="377">
        <v>51.639296416000001</v>
      </c>
      <c r="X775" s="376">
        <v>4.8917870916000004</v>
      </c>
      <c r="Y775" s="377">
        <v>0.97976891109999997</v>
      </c>
      <c r="Z775" s="376">
        <v>114.98496555</v>
      </c>
      <c r="AA775" s="377">
        <v>38.873422521999998</v>
      </c>
      <c r="AB775" s="376">
        <v>42.245885719</v>
      </c>
      <c r="AC775" s="377">
        <v>73.593770411999998</v>
      </c>
      <c r="AD775" s="376">
        <v>0.65884581210000004</v>
      </c>
      <c r="AE775" s="377">
        <v>0.18757925380000001</v>
      </c>
      <c r="AF775" s="338">
        <v>0.8233771352</v>
      </c>
      <c r="AG775" s="378">
        <v>143.28656763999999</v>
      </c>
      <c r="AH775" s="338">
        <v>45.745366027999999</v>
      </c>
      <c r="AI775" s="378">
        <v>51.962555524000003</v>
      </c>
      <c r="AJ775" s="338">
        <v>17.103521400999998</v>
      </c>
      <c r="AK775" s="379">
        <v>2.6354411902999999</v>
      </c>
      <c r="AL775" s="472">
        <v>280</v>
      </c>
    </row>
    <row r="776" spans="1:50" x14ac:dyDescent="0.2">
      <c r="A776" s="380" t="s">
        <v>1988</v>
      </c>
      <c r="B776" s="373" t="s">
        <v>1989</v>
      </c>
      <c r="C776" s="374">
        <v>1.4764351187</v>
      </c>
      <c r="D776" s="73">
        <v>5168</v>
      </c>
      <c r="E776" s="375">
        <v>4.74</v>
      </c>
      <c r="F776" s="376">
        <v>7212.9583343000004</v>
      </c>
      <c r="G776" s="338">
        <v>5399.8712194999998</v>
      </c>
      <c r="H776" s="377">
        <v>1813.0871148000001</v>
      </c>
      <c r="I776" s="376">
        <v>1051.2932186</v>
      </c>
      <c r="J776" s="377">
        <v>42.216481776000002</v>
      </c>
      <c r="K776" s="376">
        <v>1720.4353883000001</v>
      </c>
      <c r="L776" s="377">
        <v>122.41355665</v>
      </c>
      <c r="M776" s="338">
        <v>650.71599674000004</v>
      </c>
      <c r="N776" s="376">
        <v>252.9731511</v>
      </c>
      <c r="O776" s="377">
        <v>35.365913390000003</v>
      </c>
      <c r="P776" s="376">
        <v>203.15244860999999</v>
      </c>
      <c r="Q776" s="377">
        <v>34.259011807</v>
      </c>
      <c r="R776" s="376">
        <v>162.11677897999999</v>
      </c>
      <c r="S776" s="377">
        <v>57.789787306000001</v>
      </c>
      <c r="T776" s="376">
        <v>254.26636525000001</v>
      </c>
      <c r="U776" s="377">
        <v>24.798728779000001</v>
      </c>
      <c r="V776" s="376">
        <v>225.08159659</v>
      </c>
      <c r="W776" s="377">
        <v>55.053833496999999</v>
      </c>
      <c r="X776" s="376">
        <v>290.85798172</v>
      </c>
      <c r="Y776" s="377">
        <v>64.626909737999995</v>
      </c>
      <c r="Z776" s="376">
        <v>25.905418990000001</v>
      </c>
      <c r="AA776" s="377">
        <v>9.9943027518999994</v>
      </c>
      <c r="AB776" s="376">
        <v>265.04294241999997</v>
      </c>
      <c r="AC776" s="377">
        <v>408.07263086</v>
      </c>
      <c r="AD776" s="376">
        <v>49.104441962000003</v>
      </c>
      <c r="AE776" s="377">
        <v>13.565903313</v>
      </c>
      <c r="AF776" s="338">
        <v>34.652520375999998</v>
      </c>
      <c r="AG776" s="378">
        <v>604.81595391999997</v>
      </c>
      <c r="AH776" s="338">
        <v>260.35454874999999</v>
      </c>
      <c r="AI776" s="378">
        <v>239.56889489</v>
      </c>
      <c r="AJ776" s="338">
        <v>45.343581616999998</v>
      </c>
      <c r="AK776" s="379">
        <v>9.1200456165000006</v>
      </c>
      <c r="AL776" s="472">
        <v>234</v>
      </c>
    </row>
    <row r="777" spans="1:50" x14ac:dyDescent="0.2">
      <c r="A777" s="380" t="s">
        <v>1990</v>
      </c>
      <c r="B777" s="373" t="s">
        <v>1991</v>
      </c>
      <c r="C777" s="374">
        <v>0.49144321320000001</v>
      </c>
      <c r="D777" s="73">
        <v>14958</v>
      </c>
      <c r="E777" s="375">
        <v>1.78</v>
      </c>
      <c r="F777" s="376">
        <v>2400.8907505000002</v>
      </c>
      <c r="G777" s="338">
        <v>1786.3361633</v>
      </c>
      <c r="H777" s="377">
        <v>614.55458719000001</v>
      </c>
      <c r="I777" s="376">
        <v>395.23827158</v>
      </c>
      <c r="J777" s="377">
        <v>15.570648690000001</v>
      </c>
      <c r="K777" s="376">
        <v>551.95966328999998</v>
      </c>
      <c r="L777" s="377">
        <v>38.479056995999997</v>
      </c>
      <c r="M777" s="338">
        <v>226.43859413000001</v>
      </c>
      <c r="N777" s="376">
        <v>76.550101831999996</v>
      </c>
      <c r="O777" s="377">
        <v>7.5727752274000002</v>
      </c>
      <c r="P777" s="376">
        <v>54.480712388999997</v>
      </c>
      <c r="Q777" s="377">
        <v>8.6930522775999997</v>
      </c>
      <c r="R777" s="376">
        <v>35.229834459999999</v>
      </c>
      <c r="S777" s="377">
        <v>15.529199484999999</v>
      </c>
      <c r="T777" s="376">
        <v>59.017105952000001</v>
      </c>
      <c r="U777" s="377">
        <v>7.7855538764999999</v>
      </c>
      <c r="V777" s="376">
        <v>26.028070455999998</v>
      </c>
      <c r="W777" s="377">
        <v>6.3666599349000004</v>
      </c>
      <c r="X777" s="376">
        <v>135.21483223999999</v>
      </c>
      <c r="Y777" s="377">
        <v>32.098515544999998</v>
      </c>
      <c r="Z777" s="376">
        <v>29.802534344000001</v>
      </c>
      <c r="AA777" s="377">
        <v>9.9695106462999998</v>
      </c>
      <c r="AB777" s="376">
        <v>92.944372908999995</v>
      </c>
      <c r="AC777" s="377">
        <v>139.48660595000001</v>
      </c>
      <c r="AD777" s="376">
        <v>39.515341507000002</v>
      </c>
      <c r="AE777" s="377">
        <v>10.542731295999999</v>
      </c>
      <c r="AF777" s="338">
        <v>7.5266645645999999</v>
      </c>
      <c r="AG777" s="378">
        <v>191.23985733999999</v>
      </c>
      <c r="AH777" s="338">
        <v>77.225303483999994</v>
      </c>
      <c r="AI777" s="378">
        <v>84.657540109999999</v>
      </c>
      <c r="AJ777" s="338">
        <v>22.126689087999999</v>
      </c>
      <c r="AK777" s="379">
        <v>3.6009509460000002</v>
      </c>
      <c r="AL777" s="472">
        <v>268</v>
      </c>
    </row>
    <row r="778" spans="1:50" x14ac:dyDescent="0.2">
      <c r="A778" s="380" t="s">
        <v>1992</v>
      </c>
      <c r="B778" s="373" t="s">
        <v>2356</v>
      </c>
      <c r="C778" s="374">
        <v>1.5828501161999999</v>
      </c>
      <c r="D778" s="73">
        <v>1430</v>
      </c>
      <c r="E778" s="375">
        <v>5.0599999999999996</v>
      </c>
      <c r="F778" s="376">
        <v>7732.8368805</v>
      </c>
      <c r="G778" s="338">
        <v>5679.6732394999999</v>
      </c>
      <c r="H778" s="377">
        <v>2053.1636410000001</v>
      </c>
      <c r="I778" s="376">
        <v>927.03428137000003</v>
      </c>
      <c r="J778" s="377">
        <v>45.611086936</v>
      </c>
      <c r="K778" s="376">
        <v>1840.2040065000001</v>
      </c>
      <c r="L778" s="377">
        <v>113.93809347</v>
      </c>
      <c r="M778" s="338">
        <v>677.30452552999998</v>
      </c>
      <c r="N778" s="376">
        <v>201.02721990000001</v>
      </c>
      <c r="O778" s="377">
        <v>28.310424773000001</v>
      </c>
      <c r="P778" s="376">
        <v>192.27184742</v>
      </c>
      <c r="Q778" s="377">
        <v>30.648268973</v>
      </c>
      <c r="R778" s="376">
        <v>493.72206698999997</v>
      </c>
      <c r="S778" s="377">
        <v>130.39349769</v>
      </c>
      <c r="T778" s="376">
        <v>137.67648772999999</v>
      </c>
      <c r="U778" s="377">
        <v>16.754378844000001</v>
      </c>
      <c r="V778" s="376">
        <v>685.53369687999998</v>
      </c>
      <c r="W778" s="377">
        <v>155.62464</v>
      </c>
      <c r="X778" s="376">
        <v>28.049661269000001</v>
      </c>
      <c r="Y778" s="377">
        <v>5.0077112796999996</v>
      </c>
      <c r="Z778" s="376">
        <v>42.639460446000001</v>
      </c>
      <c r="AA778" s="377">
        <v>19.033519544000001</v>
      </c>
      <c r="AB778" s="376">
        <v>196.20492757</v>
      </c>
      <c r="AC778" s="377">
        <v>423.11661944999997</v>
      </c>
      <c r="AD778" s="376">
        <v>44.428181629000001</v>
      </c>
      <c r="AE778" s="377">
        <v>9.4927274280000002</v>
      </c>
      <c r="AF778" s="338">
        <v>4.3577163063000004</v>
      </c>
      <c r="AG778" s="378">
        <v>656.73005178000005</v>
      </c>
      <c r="AH778" s="338">
        <v>286.58654772</v>
      </c>
      <c r="AI778" s="378">
        <v>276.27554785000001</v>
      </c>
      <c r="AJ778" s="338">
        <v>50.761005759</v>
      </c>
      <c r="AK778" s="379">
        <v>14.098679441</v>
      </c>
      <c r="AL778" s="472">
        <v>197</v>
      </c>
    </row>
    <row r="779" spans="1:50" x14ac:dyDescent="0.2">
      <c r="A779" s="380" t="s">
        <v>1993</v>
      </c>
      <c r="B779" s="373" t="s">
        <v>2357</v>
      </c>
      <c r="C779" s="374">
        <v>0.45097498380000001</v>
      </c>
      <c r="D779" s="73">
        <v>3741</v>
      </c>
      <c r="E779" s="375">
        <v>1.71</v>
      </c>
      <c r="F779" s="376">
        <v>2203.1877505000002</v>
      </c>
      <c r="G779" s="338">
        <v>1616.7971668</v>
      </c>
      <c r="H779" s="377">
        <v>586.39058374000001</v>
      </c>
      <c r="I779" s="376">
        <v>311.30814117</v>
      </c>
      <c r="J779" s="377">
        <v>12.374741885000001</v>
      </c>
      <c r="K779" s="376">
        <v>520.20872154999995</v>
      </c>
      <c r="L779" s="377">
        <v>34.689518841000002</v>
      </c>
      <c r="M779" s="338">
        <v>212.38391942999999</v>
      </c>
      <c r="N779" s="376">
        <v>38.751963257</v>
      </c>
      <c r="O779" s="377">
        <v>5.9731860157999996</v>
      </c>
      <c r="P779" s="376">
        <v>51.599870152000001</v>
      </c>
      <c r="Q779" s="377">
        <v>8.3281113526000006</v>
      </c>
      <c r="R779" s="376">
        <v>123.08312469000001</v>
      </c>
      <c r="S779" s="377">
        <v>32.726799749000001</v>
      </c>
      <c r="T779" s="376">
        <v>34.895361152</v>
      </c>
      <c r="U779" s="377">
        <v>5.5308789911999998</v>
      </c>
      <c r="V779" s="376">
        <v>54.856940152999996</v>
      </c>
      <c r="W779" s="377">
        <v>14.054986395</v>
      </c>
      <c r="X779" s="376">
        <v>5.4718780118000003</v>
      </c>
      <c r="Y779" s="377">
        <v>1.5934766361999999</v>
      </c>
      <c r="Z779" s="376">
        <v>67.250422607999994</v>
      </c>
      <c r="AA779" s="377">
        <v>23.219360506000001</v>
      </c>
      <c r="AB779" s="376">
        <v>63.310070488999997</v>
      </c>
      <c r="AC779" s="377">
        <v>127.83226625</v>
      </c>
      <c r="AD779" s="376">
        <v>56.32990006</v>
      </c>
      <c r="AE779" s="377">
        <v>13.679891521</v>
      </c>
      <c r="AF779" s="338">
        <v>0.54412256589999997</v>
      </c>
      <c r="AG779" s="378">
        <v>186.42866526</v>
      </c>
      <c r="AH779" s="338">
        <v>75.368144963000006</v>
      </c>
      <c r="AI779" s="378">
        <v>82.096707769999995</v>
      </c>
      <c r="AJ779" s="338">
        <v>35.203308919999998</v>
      </c>
      <c r="AK779" s="379">
        <v>4.0932701833999996</v>
      </c>
      <c r="AL779" s="472">
        <v>254</v>
      </c>
    </row>
    <row r="780" spans="1:50" x14ac:dyDescent="0.2">
      <c r="A780" s="380" t="s">
        <v>1994</v>
      </c>
      <c r="B780" s="373" t="s">
        <v>2358</v>
      </c>
      <c r="C780" s="374">
        <v>0.21733414700000001</v>
      </c>
      <c r="D780" s="73">
        <v>4817</v>
      </c>
      <c r="E780" s="375">
        <v>1.1200000000000001</v>
      </c>
      <c r="F780" s="376">
        <v>1061.7616226</v>
      </c>
      <c r="G780" s="338">
        <v>777.89137337</v>
      </c>
      <c r="H780" s="377">
        <v>283.87024919999999</v>
      </c>
      <c r="I780" s="376">
        <v>165.10257429000001</v>
      </c>
      <c r="J780" s="377">
        <v>7.3628513530999999</v>
      </c>
      <c r="K780" s="376">
        <v>230.88248586</v>
      </c>
      <c r="L780" s="377">
        <v>17.049427429000001</v>
      </c>
      <c r="M780" s="338">
        <v>113.06998179999999</v>
      </c>
      <c r="N780" s="376">
        <v>20.366425023000001</v>
      </c>
      <c r="O780" s="377">
        <v>3.3556557573000001</v>
      </c>
      <c r="P780" s="376">
        <v>42.776264746999999</v>
      </c>
      <c r="Q780" s="377">
        <v>7.3846885066999999</v>
      </c>
      <c r="R780" s="376">
        <v>43.548199832999998</v>
      </c>
      <c r="S780" s="377">
        <v>12.755384329</v>
      </c>
      <c r="T780" s="376">
        <v>14.315557546000001</v>
      </c>
      <c r="U780" s="377">
        <v>2.6433056006000002</v>
      </c>
      <c r="V780" s="376">
        <v>3.1149430809999998</v>
      </c>
      <c r="W780" s="377">
        <v>0.72513000729999999</v>
      </c>
      <c r="X780" s="376">
        <v>4.5565066862999997</v>
      </c>
      <c r="Y780" s="377">
        <v>1.0536564982000001</v>
      </c>
      <c r="Z780" s="376">
        <v>68.505745309000005</v>
      </c>
      <c r="AA780" s="377">
        <v>20.584548176999999</v>
      </c>
      <c r="AB780" s="376">
        <v>35.437897515000003</v>
      </c>
      <c r="AC780" s="377">
        <v>68.909514486999996</v>
      </c>
      <c r="AD780" s="376">
        <v>7.9952764400000001E-2</v>
      </c>
      <c r="AE780" s="377">
        <v>2.08309471E-2</v>
      </c>
      <c r="AF780" s="338">
        <v>0.24582792049999999</v>
      </c>
      <c r="AG780" s="378">
        <v>87.222152721</v>
      </c>
      <c r="AH780" s="338">
        <v>32.668613598</v>
      </c>
      <c r="AI780" s="378">
        <v>33.757129947000003</v>
      </c>
      <c r="AJ780" s="338">
        <v>21.494819965000001</v>
      </c>
      <c r="AK780" s="379">
        <v>2.7715508888999998</v>
      </c>
      <c r="AL780" s="472">
        <v>243</v>
      </c>
    </row>
    <row r="781" spans="1:50" x14ac:dyDescent="0.2">
      <c r="A781" s="380" t="s">
        <v>1995</v>
      </c>
      <c r="B781" s="373" t="s">
        <v>1996</v>
      </c>
      <c r="C781" s="374">
        <v>50.724487285000002</v>
      </c>
      <c r="D781" s="73">
        <v>113</v>
      </c>
      <c r="E781" s="375">
        <v>44.08</v>
      </c>
      <c r="F781" s="376">
        <v>247808.79884</v>
      </c>
      <c r="G781" s="338">
        <v>191039.31002999999</v>
      </c>
      <c r="H781" s="377">
        <v>56769.488807000002</v>
      </c>
      <c r="I781" s="376">
        <v>7810.3604281999997</v>
      </c>
      <c r="J781" s="377">
        <v>400.12749222000002</v>
      </c>
      <c r="K781" s="376">
        <v>21598.607126999999</v>
      </c>
      <c r="L781" s="377">
        <v>1256.0344192</v>
      </c>
      <c r="M781" s="338">
        <v>7897.0514018000003</v>
      </c>
      <c r="N781" s="376">
        <v>9691.0027322999995</v>
      </c>
      <c r="O781" s="377">
        <v>1125.3988440999999</v>
      </c>
      <c r="P781" s="376">
        <v>2430.8191050999999</v>
      </c>
      <c r="Q781" s="377">
        <v>435.93948241999999</v>
      </c>
      <c r="R781" s="376">
        <v>11129.859469999999</v>
      </c>
      <c r="S781" s="377">
        <v>3381.8916500999999</v>
      </c>
      <c r="T781" s="376">
        <v>5976.8230040999997</v>
      </c>
      <c r="U781" s="377">
        <v>340.17491631000001</v>
      </c>
      <c r="V781" s="376">
        <v>63760.505720000001</v>
      </c>
      <c r="W781" s="377">
        <v>13350.802086</v>
      </c>
      <c r="X781" s="376">
        <v>33048.017217000001</v>
      </c>
      <c r="Y781" s="377">
        <v>6040.8598075</v>
      </c>
      <c r="Z781" s="376">
        <v>20.829290265000001</v>
      </c>
      <c r="AA781" s="377">
        <v>4.2782672566000004</v>
      </c>
      <c r="AB781" s="376">
        <v>10865.671429</v>
      </c>
      <c r="AC781" s="377">
        <v>4770.9362952000001</v>
      </c>
      <c r="AD781" s="376">
        <v>4.7187389380999996</v>
      </c>
      <c r="AE781" s="377">
        <v>1.2006884955999999</v>
      </c>
      <c r="AF781" s="338">
        <v>4974.3337081999998</v>
      </c>
      <c r="AG781" s="378">
        <v>18149.334703</v>
      </c>
      <c r="AH781" s="338">
        <v>8244.7506998000008</v>
      </c>
      <c r="AI781" s="378">
        <v>10755.883096</v>
      </c>
      <c r="AJ781" s="338">
        <v>32.316065469000002</v>
      </c>
      <c r="AK781" s="379">
        <v>310.27095098000001</v>
      </c>
      <c r="AL781" s="472">
        <v>17</v>
      </c>
    </row>
    <row r="782" spans="1:50" x14ac:dyDescent="0.2">
      <c r="A782" s="380" t="s">
        <v>1997</v>
      </c>
      <c r="B782" s="373" t="s">
        <v>1998</v>
      </c>
      <c r="C782" s="374">
        <v>10.991875001</v>
      </c>
      <c r="D782" s="73">
        <v>358</v>
      </c>
      <c r="E782" s="375">
        <v>17.989999999999998</v>
      </c>
      <c r="F782" s="376">
        <v>53699.573650999999</v>
      </c>
      <c r="G782" s="338">
        <v>38934.496466999997</v>
      </c>
      <c r="H782" s="377">
        <v>14765.077184</v>
      </c>
      <c r="I782" s="376">
        <v>3872.4565536999999</v>
      </c>
      <c r="J782" s="377">
        <v>177.60709044000001</v>
      </c>
      <c r="K782" s="376">
        <v>11709.532703999999</v>
      </c>
      <c r="L782" s="377">
        <v>647.08490286000006</v>
      </c>
      <c r="M782" s="338">
        <v>3877.5717233999999</v>
      </c>
      <c r="N782" s="376">
        <v>951.18662936999999</v>
      </c>
      <c r="O782" s="377">
        <v>158.77361712999999</v>
      </c>
      <c r="P782" s="376">
        <v>335.74339973000002</v>
      </c>
      <c r="Q782" s="377">
        <v>61.935191422000003</v>
      </c>
      <c r="R782" s="376">
        <v>2246.8614121000001</v>
      </c>
      <c r="S782" s="377">
        <v>731.97515307000003</v>
      </c>
      <c r="T782" s="376">
        <v>1241.6048854999999</v>
      </c>
      <c r="U782" s="377">
        <v>75.679387223000006</v>
      </c>
      <c r="V782" s="376">
        <v>2041.8381810999999</v>
      </c>
      <c r="W782" s="377">
        <v>445.09385278000002</v>
      </c>
      <c r="X782" s="376">
        <v>6923.6124102000003</v>
      </c>
      <c r="Y782" s="377">
        <v>1430.8806609999999</v>
      </c>
      <c r="Z782" s="376">
        <v>13.46500752</v>
      </c>
      <c r="AA782" s="377">
        <v>3.5177863938999998</v>
      </c>
      <c r="AB782" s="376">
        <v>3822.6311845</v>
      </c>
      <c r="AC782" s="377">
        <v>2489.1300470000001</v>
      </c>
      <c r="AD782" s="376">
        <v>872.99534839</v>
      </c>
      <c r="AE782" s="377">
        <v>136.57259692</v>
      </c>
      <c r="AF782" s="338">
        <v>359.54388576000002</v>
      </c>
      <c r="AG782" s="378">
        <v>3831.0773313999998</v>
      </c>
      <c r="AH782" s="338">
        <v>2375.3771677</v>
      </c>
      <c r="AI782" s="378">
        <v>2748.9666846999999</v>
      </c>
      <c r="AJ782" s="338">
        <v>33.539703391000003</v>
      </c>
      <c r="AK782" s="379">
        <v>83.319152075000005</v>
      </c>
      <c r="AL782" s="472">
        <v>30</v>
      </c>
    </row>
    <row r="783" spans="1:50" s="382" customFormat="1" x14ac:dyDescent="0.2">
      <c r="A783" s="380" t="s">
        <v>1999</v>
      </c>
      <c r="B783" s="373" t="s">
        <v>2000</v>
      </c>
      <c r="C783" s="374">
        <v>4.4162605950999998</v>
      </c>
      <c r="D783" s="73">
        <v>770</v>
      </c>
      <c r="E783" s="375">
        <v>7.61</v>
      </c>
      <c r="F783" s="376">
        <v>21575.146284999999</v>
      </c>
      <c r="G783" s="338">
        <v>15678.749941</v>
      </c>
      <c r="H783" s="377">
        <v>5896.3963444999999</v>
      </c>
      <c r="I783" s="376">
        <v>2031.6242333</v>
      </c>
      <c r="J783" s="377">
        <v>81.711435305999998</v>
      </c>
      <c r="K783" s="376">
        <v>4596.2327594999997</v>
      </c>
      <c r="L783" s="377">
        <v>269.70816313</v>
      </c>
      <c r="M783" s="338">
        <v>1428.8264518000001</v>
      </c>
      <c r="N783" s="376">
        <v>220.05102966000001</v>
      </c>
      <c r="O783" s="377">
        <v>45.354355929</v>
      </c>
      <c r="P783" s="376">
        <v>53.497188737999998</v>
      </c>
      <c r="Q783" s="377">
        <v>10.192234204</v>
      </c>
      <c r="R783" s="376">
        <v>889.00327897</v>
      </c>
      <c r="S783" s="377">
        <v>308.85266467000002</v>
      </c>
      <c r="T783" s="376">
        <v>398.40162253</v>
      </c>
      <c r="U783" s="377">
        <v>28.725477137999999</v>
      </c>
      <c r="V783" s="376">
        <v>484.12699325</v>
      </c>
      <c r="W783" s="377">
        <v>112.39531253</v>
      </c>
      <c r="X783" s="376">
        <v>3617.7335649000001</v>
      </c>
      <c r="Y783" s="377">
        <v>800.05065393999996</v>
      </c>
      <c r="Z783" s="376">
        <v>10.181725714000001</v>
      </c>
      <c r="AA783" s="377">
        <v>3.9206337661999999</v>
      </c>
      <c r="AB783" s="376">
        <v>1320.7784521000001</v>
      </c>
      <c r="AC783" s="377">
        <v>1049.5497112999999</v>
      </c>
      <c r="AD783" s="376">
        <v>0</v>
      </c>
      <c r="AE783" s="377">
        <v>0</v>
      </c>
      <c r="AF783" s="338">
        <v>129.54535068000001</v>
      </c>
      <c r="AG783" s="378">
        <v>1575.1534885999999</v>
      </c>
      <c r="AH783" s="338">
        <v>913.70063641000002</v>
      </c>
      <c r="AI783" s="378">
        <v>1164.4204159999999</v>
      </c>
      <c r="AJ783" s="338">
        <v>8.7937832078000007</v>
      </c>
      <c r="AK783" s="379">
        <v>22.614667965999999</v>
      </c>
      <c r="AL783" s="473">
        <v>46</v>
      </c>
      <c r="AM783" s="381"/>
      <c r="AN783" s="381"/>
      <c r="AO783" s="381"/>
      <c r="AP783" s="381"/>
      <c r="AQ783" s="381"/>
      <c r="AR783" s="381"/>
      <c r="AS783" s="381"/>
      <c r="AT783" s="381"/>
      <c r="AU783" s="381"/>
      <c r="AV783" s="381"/>
      <c r="AW783" s="381"/>
      <c r="AX783" s="381"/>
    </row>
    <row r="784" spans="1:50" x14ac:dyDescent="0.2">
      <c r="A784" s="380" t="s">
        <v>2001</v>
      </c>
      <c r="B784" s="373" t="s">
        <v>2002</v>
      </c>
      <c r="C784" s="374">
        <v>1.8983386594</v>
      </c>
      <c r="D784" s="73">
        <v>1514</v>
      </c>
      <c r="E784" s="375">
        <v>3.09</v>
      </c>
      <c r="F784" s="376">
        <v>9274.1208071000001</v>
      </c>
      <c r="G784" s="338">
        <v>6613.6159719999996</v>
      </c>
      <c r="H784" s="377">
        <v>2660.5048351</v>
      </c>
      <c r="I784" s="376">
        <v>886.10000396999999</v>
      </c>
      <c r="J784" s="377">
        <v>35.915325107000001</v>
      </c>
      <c r="K784" s="376">
        <v>1751.2411059000001</v>
      </c>
      <c r="L784" s="377">
        <v>112.41778582000001</v>
      </c>
      <c r="M784" s="338">
        <v>578.26994095999999</v>
      </c>
      <c r="N784" s="376">
        <v>64.767614198999993</v>
      </c>
      <c r="O784" s="377">
        <v>15.729177014999999</v>
      </c>
      <c r="P784" s="376">
        <v>11.718219567</v>
      </c>
      <c r="Q784" s="377">
        <v>2.2780421598</v>
      </c>
      <c r="R784" s="376">
        <v>347.15509628000001</v>
      </c>
      <c r="S784" s="377">
        <v>126.42769349</v>
      </c>
      <c r="T784" s="376">
        <v>123.39182126999999</v>
      </c>
      <c r="U784" s="377">
        <v>10.980877319999999</v>
      </c>
      <c r="V784" s="376">
        <v>126.41900266</v>
      </c>
      <c r="W784" s="377">
        <v>33.442011376000004</v>
      </c>
      <c r="X784" s="376">
        <v>1872.5744563000001</v>
      </c>
      <c r="Y784" s="377">
        <v>474.3153198</v>
      </c>
      <c r="Z784" s="376">
        <v>11.837961030000001</v>
      </c>
      <c r="AA784" s="377">
        <v>4.1090623514000004</v>
      </c>
      <c r="AB784" s="376">
        <v>543.48864879999996</v>
      </c>
      <c r="AC784" s="377">
        <v>466.47365731000002</v>
      </c>
      <c r="AD784" s="376">
        <v>0.2068922061</v>
      </c>
      <c r="AE784" s="377">
        <v>5.0373051500000002E-2</v>
      </c>
      <c r="AF784" s="338">
        <v>69.339093343000002</v>
      </c>
      <c r="AG784" s="378">
        <v>655.00224614000001</v>
      </c>
      <c r="AH784" s="338">
        <v>401.03226332000003</v>
      </c>
      <c r="AI784" s="378">
        <v>538.55486237000002</v>
      </c>
      <c r="AJ784" s="338">
        <v>2.6334846922000001</v>
      </c>
      <c r="AK784" s="379">
        <v>8.2487693652999994</v>
      </c>
      <c r="AL784" s="472">
        <v>48</v>
      </c>
    </row>
    <row r="785" spans="1:38" x14ac:dyDescent="0.2">
      <c r="A785" s="380" t="s">
        <v>2003</v>
      </c>
      <c r="B785" s="373" t="s">
        <v>2359</v>
      </c>
      <c r="C785" s="374">
        <v>2.3907153419</v>
      </c>
      <c r="D785" s="73">
        <v>617</v>
      </c>
      <c r="E785" s="375">
        <v>4.47</v>
      </c>
      <c r="F785" s="376">
        <v>11679.571918</v>
      </c>
      <c r="G785" s="338">
        <v>8585.7802104000002</v>
      </c>
      <c r="H785" s="377">
        <v>3093.7917074000002</v>
      </c>
      <c r="I785" s="376">
        <v>1081.9110908</v>
      </c>
      <c r="J785" s="377">
        <v>44.116180254</v>
      </c>
      <c r="K785" s="376">
        <v>2115.0656536000001</v>
      </c>
      <c r="L785" s="377">
        <v>140.18394948</v>
      </c>
      <c r="M785" s="338">
        <v>851.05551565999997</v>
      </c>
      <c r="N785" s="376">
        <v>138.19299910000001</v>
      </c>
      <c r="O785" s="377">
        <v>25.700755241</v>
      </c>
      <c r="P785" s="376">
        <v>77.983156945000005</v>
      </c>
      <c r="Q785" s="377">
        <v>11.612383227</v>
      </c>
      <c r="R785" s="376">
        <v>370.14684127999999</v>
      </c>
      <c r="S785" s="377">
        <v>123.09539171999999</v>
      </c>
      <c r="T785" s="376">
        <v>145.41309156</v>
      </c>
      <c r="U785" s="377">
        <v>14.402055681</v>
      </c>
      <c r="V785" s="376">
        <v>122.55899562</v>
      </c>
      <c r="W785" s="377">
        <v>25.823386124999999</v>
      </c>
      <c r="X785" s="376">
        <v>2831.1101604</v>
      </c>
      <c r="Y785" s="377">
        <v>690.41865327000005</v>
      </c>
      <c r="Z785" s="376">
        <v>4.0127455867000004</v>
      </c>
      <c r="AA785" s="377">
        <v>1.2864005122</v>
      </c>
      <c r="AB785" s="376">
        <v>449.23028483000002</v>
      </c>
      <c r="AC785" s="377">
        <v>548.73652249999998</v>
      </c>
      <c r="AD785" s="376">
        <v>11.692808704999999</v>
      </c>
      <c r="AE785" s="377">
        <v>0.89899407779999996</v>
      </c>
      <c r="AF785" s="338">
        <v>115.50834426</v>
      </c>
      <c r="AG785" s="378">
        <v>836.64013365000005</v>
      </c>
      <c r="AH785" s="338">
        <v>352.46396893000002</v>
      </c>
      <c r="AI785" s="378">
        <v>523.44908420000002</v>
      </c>
      <c r="AJ785" s="338">
        <v>15.097072643000001</v>
      </c>
      <c r="AK785" s="379">
        <v>11.76529781</v>
      </c>
      <c r="AL785" s="472">
        <v>74</v>
      </c>
    </row>
    <row r="786" spans="1:38" x14ac:dyDescent="0.2">
      <c r="A786" s="380" t="s">
        <v>2004</v>
      </c>
      <c r="B786" s="373" t="s">
        <v>2360</v>
      </c>
      <c r="C786" s="374">
        <v>0.93448549749999998</v>
      </c>
      <c r="D786" s="73">
        <v>1041</v>
      </c>
      <c r="E786" s="375">
        <v>1.81</v>
      </c>
      <c r="F786" s="376">
        <v>4565.3241866999997</v>
      </c>
      <c r="G786" s="338">
        <v>3378.6187294000001</v>
      </c>
      <c r="H786" s="377">
        <v>1186.7054573</v>
      </c>
      <c r="I786" s="376">
        <v>425.66138304999998</v>
      </c>
      <c r="J786" s="377">
        <v>17.716417970999998</v>
      </c>
      <c r="K786" s="376">
        <v>713.82517486999996</v>
      </c>
      <c r="L786" s="377">
        <v>49.592396895999997</v>
      </c>
      <c r="M786" s="338">
        <v>260.68819396999999</v>
      </c>
      <c r="N786" s="376">
        <v>24.554166291000001</v>
      </c>
      <c r="O786" s="377">
        <v>5.9869731566000004</v>
      </c>
      <c r="P786" s="376">
        <v>7.3513175610000001</v>
      </c>
      <c r="Q786" s="377">
        <v>1.5432854149999999</v>
      </c>
      <c r="R786" s="376">
        <v>142.05490438000001</v>
      </c>
      <c r="S786" s="377">
        <v>47.171345987000002</v>
      </c>
      <c r="T786" s="376">
        <v>40.521137938000003</v>
      </c>
      <c r="U786" s="377">
        <v>3.5838931009000001</v>
      </c>
      <c r="V786" s="376">
        <v>48.254109266</v>
      </c>
      <c r="W786" s="377">
        <v>10.554187067999999</v>
      </c>
      <c r="X786" s="376">
        <v>1329.7798261</v>
      </c>
      <c r="Y786" s="377">
        <v>331.10908975000001</v>
      </c>
      <c r="Z786" s="376">
        <v>4.1382373036000004</v>
      </c>
      <c r="AA786" s="377">
        <v>1.8937543093</v>
      </c>
      <c r="AB786" s="376">
        <v>175.11178959</v>
      </c>
      <c r="AC786" s="377">
        <v>192.68993502000001</v>
      </c>
      <c r="AD786" s="376">
        <v>4.6034824496000004</v>
      </c>
      <c r="AE786" s="377">
        <v>0.87159269930000005</v>
      </c>
      <c r="AF786" s="338">
        <v>14.188975872</v>
      </c>
      <c r="AG786" s="378">
        <v>335.20022341999999</v>
      </c>
      <c r="AH786" s="338">
        <v>162.03832123000001</v>
      </c>
      <c r="AI786" s="378">
        <v>203.62130758999999</v>
      </c>
      <c r="AJ786" s="338">
        <v>7.4131879346999998</v>
      </c>
      <c r="AK786" s="379">
        <v>3.6055765071999999</v>
      </c>
      <c r="AL786" s="472">
        <v>95</v>
      </c>
    </row>
    <row r="787" spans="1:38" x14ac:dyDescent="0.2">
      <c r="A787" s="380" t="s">
        <v>2005</v>
      </c>
      <c r="B787" s="373" t="s">
        <v>2006</v>
      </c>
      <c r="C787" s="374">
        <v>0.74761114200000001</v>
      </c>
      <c r="D787" s="73">
        <v>489</v>
      </c>
      <c r="E787" s="375">
        <v>1.24</v>
      </c>
      <c r="F787" s="376">
        <v>3652.3704625</v>
      </c>
      <c r="G787" s="338">
        <v>2985.8825459999998</v>
      </c>
      <c r="H787" s="377">
        <v>666.48791644999994</v>
      </c>
      <c r="I787" s="376">
        <v>253.29795268999999</v>
      </c>
      <c r="J787" s="377">
        <v>14.094725603000001</v>
      </c>
      <c r="K787" s="376">
        <v>328.22168640000001</v>
      </c>
      <c r="L787" s="377">
        <v>37.802222094000001</v>
      </c>
      <c r="M787" s="338">
        <v>212.89510643</v>
      </c>
      <c r="N787" s="376">
        <v>39.116101770999997</v>
      </c>
      <c r="O787" s="377">
        <v>10.786276259999999</v>
      </c>
      <c r="P787" s="376">
        <v>15.352065617999999</v>
      </c>
      <c r="Q787" s="377">
        <v>2.4799157198000001</v>
      </c>
      <c r="R787" s="376">
        <v>59.485204715999998</v>
      </c>
      <c r="S787" s="377">
        <v>22.815201091999999</v>
      </c>
      <c r="T787" s="376">
        <v>26.586465494999999</v>
      </c>
      <c r="U787" s="377">
        <v>5.5536113925999997</v>
      </c>
      <c r="V787" s="376">
        <v>168.36813785999999</v>
      </c>
      <c r="W787" s="377">
        <v>31.759545622000001</v>
      </c>
      <c r="X787" s="376">
        <v>162.50030547</v>
      </c>
      <c r="Y787" s="377">
        <v>34.652833936999997</v>
      </c>
      <c r="Z787" s="376">
        <v>73.636998122999998</v>
      </c>
      <c r="AA787" s="377">
        <v>21.687657086000002</v>
      </c>
      <c r="AB787" s="376">
        <v>225.74287742000001</v>
      </c>
      <c r="AC787" s="377">
        <v>173.37026402000001</v>
      </c>
      <c r="AD787" s="376">
        <v>1.689571E-4</v>
      </c>
      <c r="AE787" s="377">
        <v>0</v>
      </c>
      <c r="AF787" s="338">
        <v>6.0007193415</v>
      </c>
      <c r="AG787" s="378">
        <v>161.45265361</v>
      </c>
      <c r="AH787" s="338">
        <v>59.419443923999999</v>
      </c>
      <c r="AI787" s="378">
        <v>88.949415360000003</v>
      </c>
      <c r="AJ787" s="338">
        <v>1406.7789646000001</v>
      </c>
      <c r="AK787" s="379">
        <v>9.5639419325000006</v>
      </c>
      <c r="AL787" s="472">
        <v>160</v>
      </c>
    </row>
    <row r="788" spans="1:38" x14ac:dyDescent="0.2">
      <c r="A788" s="380" t="s">
        <v>2007</v>
      </c>
      <c r="B788" s="373" t="s">
        <v>2008</v>
      </c>
      <c r="C788" s="374">
        <v>1.4173028914000001</v>
      </c>
      <c r="D788" s="73">
        <v>436</v>
      </c>
      <c r="E788" s="375">
        <v>3.54</v>
      </c>
      <c r="F788" s="376">
        <v>6924.0744636999998</v>
      </c>
      <c r="G788" s="338">
        <v>4866.1204113000003</v>
      </c>
      <c r="H788" s="377">
        <v>2057.9540523999999</v>
      </c>
      <c r="I788" s="376">
        <v>776.59979849000001</v>
      </c>
      <c r="J788" s="377">
        <v>37.616739162999998</v>
      </c>
      <c r="K788" s="376">
        <v>1756.5865564999999</v>
      </c>
      <c r="L788" s="377">
        <v>119.58872776</v>
      </c>
      <c r="M788" s="338">
        <v>648.67901184000004</v>
      </c>
      <c r="N788" s="376">
        <v>137.4669734</v>
      </c>
      <c r="O788" s="377">
        <v>23.744592584999999</v>
      </c>
      <c r="P788" s="376">
        <v>46.978457061999997</v>
      </c>
      <c r="Q788" s="377">
        <v>6.9450984059999996</v>
      </c>
      <c r="R788" s="376">
        <v>336.19660773999999</v>
      </c>
      <c r="S788" s="377">
        <v>119.32397757</v>
      </c>
      <c r="T788" s="376">
        <v>113.18193006</v>
      </c>
      <c r="U788" s="377">
        <v>14.533342789000001</v>
      </c>
      <c r="V788" s="376">
        <v>358.45966362000001</v>
      </c>
      <c r="W788" s="377">
        <v>90.398098571000006</v>
      </c>
      <c r="X788" s="376">
        <v>313.50816960999998</v>
      </c>
      <c r="Y788" s="377">
        <v>64.770143864999994</v>
      </c>
      <c r="Z788" s="376">
        <v>33.054639989000002</v>
      </c>
      <c r="AA788" s="377">
        <v>19.382322217999999</v>
      </c>
      <c r="AB788" s="376">
        <v>303.17148630999998</v>
      </c>
      <c r="AC788" s="377">
        <v>425.58421458999999</v>
      </c>
      <c r="AD788" s="376">
        <v>1.4188253601</v>
      </c>
      <c r="AE788" s="377">
        <v>0.27547194270000003</v>
      </c>
      <c r="AF788" s="338">
        <v>12.638872167000001</v>
      </c>
      <c r="AG788" s="378">
        <v>504.24647942000001</v>
      </c>
      <c r="AH788" s="338">
        <v>264.84915504000003</v>
      </c>
      <c r="AI788" s="378">
        <v>359.78886725000001</v>
      </c>
      <c r="AJ788" s="338">
        <v>24.354390944999999</v>
      </c>
      <c r="AK788" s="379">
        <v>10.731849367000001</v>
      </c>
      <c r="AL788" s="472">
        <v>107</v>
      </c>
    </row>
    <row r="789" spans="1:38" x14ac:dyDescent="0.2">
      <c r="A789" s="380" t="s">
        <v>2009</v>
      </c>
      <c r="B789" s="373" t="s">
        <v>2010</v>
      </c>
      <c r="C789" s="374">
        <v>1.6174598013000001</v>
      </c>
      <c r="D789" s="73">
        <v>733</v>
      </c>
      <c r="E789" s="375">
        <v>4.13</v>
      </c>
      <c r="F789" s="376">
        <v>7901.9186190999999</v>
      </c>
      <c r="G789" s="338">
        <v>5685.9167651999996</v>
      </c>
      <c r="H789" s="377">
        <v>2216.0018538999998</v>
      </c>
      <c r="I789" s="376">
        <v>1111.8570804999999</v>
      </c>
      <c r="J789" s="377">
        <v>50.033922959999998</v>
      </c>
      <c r="K789" s="376">
        <v>2065.4888777000001</v>
      </c>
      <c r="L789" s="377">
        <v>147.00858457000001</v>
      </c>
      <c r="M789" s="338">
        <v>746.11565825000002</v>
      </c>
      <c r="N789" s="376">
        <v>158.37446424999999</v>
      </c>
      <c r="O789" s="377">
        <v>24.936383191000001</v>
      </c>
      <c r="P789" s="376">
        <v>57.788057389999999</v>
      </c>
      <c r="Q789" s="377">
        <v>8.8550791022999995</v>
      </c>
      <c r="R789" s="376">
        <v>363.94993664999998</v>
      </c>
      <c r="S789" s="377">
        <v>128.89308912999999</v>
      </c>
      <c r="T789" s="376">
        <v>156.65465132</v>
      </c>
      <c r="U789" s="377">
        <v>18.691923482</v>
      </c>
      <c r="V789" s="376">
        <v>299.10693622999997</v>
      </c>
      <c r="W789" s="377">
        <v>60.430633262999997</v>
      </c>
      <c r="X789" s="376">
        <v>227.21735100000001</v>
      </c>
      <c r="Y789" s="377">
        <v>40.913005970999997</v>
      </c>
      <c r="Z789" s="376">
        <v>52.837877919999997</v>
      </c>
      <c r="AA789" s="377">
        <v>15.252275158</v>
      </c>
      <c r="AB789" s="376">
        <v>393.93479669999999</v>
      </c>
      <c r="AC789" s="377">
        <v>491.73189898999999</v>
      </c>
      <c r="AD789" s="376">
        <v>5.8759287722</v>
      </c>
      <c r="AE789" s="377">
        <v>0.97598090039999996</v>
      </c>
      <c r="AF789" s="338">
        <v>9.2247094747999991</v>
      </c>
      <c r="AG789" s="378">
        <v>600.34049386000004</v>
      </c>
      <c r="AH789" s="338">
        <v>301.79362484000001</v>
      </c>
      <c r="AI789" s="378">
        <v>332.71158352999998</v>
      </c>
      <c r="AJ789" s="338">
        <v>18.353654942999999</v>
      </c>
      <c r="AK789" s="379">
        <v>12.570159009999999</v>
      </c>
      <c r="AL789" s="472">
        <v>151</v>
      </c>
    </row>
    <row r="790" spans="1:38" x14ac:dyDescent="0.2">
      <c r="A790" s="380" t="s">
        <v>2011</v>
      </c>
      <c r="B790" s="373" t="s">
        <v>2012</v>
      </c>
      <c r="C790" s="374">
        <v>0.51820741960000005</v>
      </c>
      <c r="D790" s="73">
        <v>2299</v>
      </c>
      <c r="E790" s="375">
        <v>1.68</v>
      </c>
      <c r="F790" s="376">
        <v>2531.6442823000002</v>
      </c>
      <c r="G790" s="338">
        <v>1851.2857844</v>
      </c>
      <c r="H790" s="377">
        <v>680.35849785000005</v>
      </c>
      <c r="I790" s="376">
        <v>421.75569072000002</v>
      </c>
      <c r="J790" s="377">
        <v>17.047790411000001</v>
      </c>
      <c r="K790" s="376">
        <v>630.94433328000002</v>
      </c>
      <c r="L790" s="377">
        <v>48.721703714</v>
      </c>
      <c r="M790" s="338">
        <v>231.22786941999999</v>
      </c>
      <c r="N790" s="376">
        <v>21.443399391</v>
      </c>
      <c r="O790" s="377">
        <v>4.5675563619000004</v>
      </c>
      <c r="P790" s="376">
        <v>8.0576597315999994</v>
      </c>
      <c r="Q790" s="377">
        <v>1.3048718151000001</v>
      </c>
      <c r="R790" s="376">
        <v>104.73805638</v>
      </c>
      <c r="S790" s="377">
        <v>36.436258168000002</v>
      </c>
      <c r="T790" s="376">
        <v>41.247720030000004</v>
      </c>
      <c r="U790" s="377">
        <v>4.8372398921000004</v>
      </c>
      <c r="V790" s="376">
        <v>46.737648157000002</v>
      </c>
      <c r="W790" s="377">
        <v>9.6763017747000006</v>
      </c>
      <c r="X790" s="376">
        <v>120.16547018999999</v>
      </c>
      <c r="Y790" s="377">
        <v>29.885668328000001</v>
      </c>
      <c r="Z790" s="376">
        <v>35.792997618999998</v>
      </c>
      <c r="AA790" s="377">
        <v>10.344650594999999</v>
      </c>
      <c r="AB790" s="376">
        <v>131.78344088</v>
      </c>
      <c r="AC790" s="377">
        <v>152.43255631</v>
      </c>
      <c r="AD790" s="376">
        <v>20.945630559000001</v>
      </c>
      <c r="AE790" s="377">
        <v>4.0170115372000001</v>
      </c>
      <c r="AF790" s="338">
        <v>1.9264604424</v>
      </c>
      <c r="AG790" s="378">
        <v>193.36959017999999</v>
      </c>
      <c r="AH790" s="338">
        <v>94.095844190999998</v>
      </c>
      <c r="AI790" s="378">
        <v>99.156604082000001</v>
      </c>
      <c r="AJ790" s="338">
        <v>6.2163866284999996</v>
      </c>
      <c r="AK790" s="379">
        <v>2.7678714662999999</v>
      </c>
      <c r="AL790" s="472">
        <v>196</v>
      </c>
    </row>
    <row r="791" spans="1:38" x14ac:dyDescent="0.2">
      <c r="A791" s="380" t="s">
        <v>2013</v>
      </c>
      <c r="B791" s="373" t="s">
        <v>2014</v>
      </c>
      <c r="C791" s="374">
        <v>3.3726437643999998</v>
      </c>
      <c r="D791" s="73">
        <v>652</v>
      </c>
      <c r="E791" s="375">
        <v>7.01</v>
      </c>
      <c r="F791" s="376">
        <v>16476.673198</v>
      </c>
      <c r="G791" s="338">
        <v>12549.82007</v>
      </c>
      <c r="H791" s="377">
        <v>3926.8531284000001</v>
      </c>
      <c r="I791" s="376">
        <v>1673.8071726000001</v>
      </c>
      <c r="J791" s="377">
        <v>63.529325706999998</v>
      </c>
      <c r="K791" s="376">
        <v>2600.037851</v>
      </c>
      <c r="L791" s="377">
        <v>182.34634804000001</v>
      </c>
      <c r="M791" s="338">
        <v>1030.6473699000001</v>
      </c>
      <c r="N791" s="376">
        <v>455.28705201000002</v>
      </c>
      <c r="O791" s="377">
        <v>68.952688073999994</v>
      </c>
      <c r="P791" s="376">
        <v>429.70904208000002</v>
      </c>
      <c r="Q791" s="377">
        <v>76.155215244999994</v>
      </c>
      <c r="R791" s="376">
        <v>376.57640961999999</v>
      </c>
      <c r="S791" s="377">
        <v>154.96358132</v>
      </c>
      <c r="T791" s="376">
        <v>295.05400202999999</v>
      </c>
      <c r="U791" s="377">
        <v>31.095613821000001</v>
      </c>
      <c r="V791" s="376">
        <v>692.15566108999997</v>
      </c>
      <c r="W791" s="377">
        <v>173.65547563000001</v>
      </c>
      <c r="X791" s="376">
        <v>3006.3928190000001</v>
      </c>
      <c r="Y791" s="377">
        <v>667.48437659000001</v>
      </c>
      <c r="Z791" s="376">
        <v>4.6420946088999999</v>
      </c>
      <c r="AA791" s="377">
        <v>1.1006527975</v>
      </c>
      <c r="AB791" s="376">
        <v>428.10863799999998</v>
      </c>
      <c r="AC791" s="377">
        <v>681.38713496000003</v>
      </c>
      <c r="AD791" s="376">
        <v>53.699603617000001</v>
      </c>
      <c r="AE791" s="377">
        <v>12.687133359000001</v>
      </c>
      <c r="AF791" s="338">
        <v>946.32214641999997</v>
      </c>
      <c r="AG791" s="378">
        <v>1238.6212298999999</v>
      </c>
      <c r="AH791" s="338">
        <v>443.36224136999999</v>
      </c>
      <c r="AI791" s="378">
        <v>621.46036457000002</v>
      </c>
      <c r="AJ791" s="338">
        <v>51.800863415999999</v>
      </c>
      <c r="AK791" s="379">
        <v>15.631091729</v>
      </c>
      <c r="AL791" s="472">
        <v>148</v>
      </c>
    </row>
    <row r="792" spans="1:38" x14ac:dyDescent="0.2">
      <c r="A792" s="380" t="s">
        <v>2015</v>
      </c>
      <c r="B792" s="373" t="s">
        <v>2016</v>
      </c>
      <c r="C792" s="374">
        <v>0.80633833479999995</v>
      </c>
      <c r="D792" s="73">
        <v>4420</v>
      </c>
      <c r="E792" s="375">
        <v>1.1599999999999999</v>
      </c>
      <c r="F792" s="376">
        <v>3939.2755825999998</v>
      </c>
      <c r="G792" s="338">
        <v>3061.8904692000001</v>
      </c>
      <c r="H792" s="377">
        <v>877.38511344000005</v>
      </c>
      <c r="I792" s="376">
        <v>317.77332152000002</v>
      </c>
      <c r="J792" s="377">
        <v>11.284311402</v>
      </c>
      <c r="K792" s="376">
        <v>280.68546429999998</v>
      </c>
      <c r="L792" s="377">
        <v>24.849542313000001</v>
      </c>
      <c r="M792" s="338">
        <v>153.0641541</v>
      </c>
      <c r="N792" s="376">
        <v>98.986834373999997</v>
      </c>
      <c r="O792" s="377">
        <v>16.672299851999998</v>
      </c>
      <c r="P792" s="376">
        <v>42.197954033000002</v>
      </c>
      <c r="Q792" s="377">
        <v>7.0901388696999996</v>
      </c>
      <c r="R792" s="376">
        <v>18.721221289999999</v>
      </c>
      <c r="S792" s="377">
        <v>17.606266252000001</v>
      </c>
      <c r="T792" s="376">
        <v>33.497900215999998</v>
      </c>
      <c r="U792" s="377">
        <v>5.4915396854000003</v>
      </c>
      <c r="V792" s="376">
        <v>6.9979067635999996</v>
      </c>
      <c r="W792" s="377">
        <v>1.4551895389</v>
      </c>
      <c r="X792" s="376">
        <v>1500.3184220999999</v>
      </c>
      <c r="Y792" s="377">
        <v>361.60506839999999</v>
      </c>
      <c r="Z792" s="376">
        <v>0.29838382349999998</v>
      </c>
      <c r="AA792" s="377">
        <v>7.4487624399999994E-2</v>
      </c>
      <c r="AB792" s="376">
        <v>57.107821604999998</v>
      </c>
      <c r="AC792" s="377">
        <v>95.340140495</v>
      </c>
      <c r="AD792" s="376">
        <v>19.051801584</v>
      </c>
      <c r="AE792" s="377">
        <v>3.4644021389000001</v>
      </c>
      <c r="AF792" s="338">
        <v>374.29299368</v>
      </c>
      <c r="AG792" s="378">
        <v>262.73609223</v>
      </c>
      <c r="AH792" s="338">
        <v>88.650328971999997</v>
      </c>
      <c r="AI792" s="378">
        <v>133.76476403000001</v>
      </c>
      <c r="AJ792" s="338">
        <v>2.8184474228999998</v>
      </c>
      <c r="AK792" s="379">
        <v>3.3783840098</v>
      </c>
      <c r="AL792" s="472">
        <v>198</v>
      </c>
    </row>
    <row r="793" spans="1:38" x14ac:dyDescent="0.2">
      <c r="A793" s="380" t="s">
        <v>2017</v>
      </c>
      <c r="B793" s="373" t="s">
        <v>2018</v>
      </c>
      <c r="C793" s="374">
        <v>0.33510270790000002</v>
      </c>
      <c r="D793" s="73">
        <v>50991</v>
      </c>
      <c r="E793" s="375">
        <v>1.05</v>
      </c>
      <c r="F793" s="376">
        <v>1637.1067304999999</v>
      </c>
      <c r="G793" s="338">
        <v>1250.2585804</v>
      </c>
      <c r="H793" s="377">
        <v>386.84815012000001</v>
      </c>
      <c r="I793" s="376">
        <v>211.36068911000001</v>
      </c>
      <c r="J793" s="377">
        <v>6.5741330967999998</v>
      </c>
      <c r="K793" s="376">
        <v>94.529011173000001</v>
      </c>
      <c r="L793" s="377">
        <v>8.0487640051000007</v>
      </c>
      <c r="M793" s="338">
        <v>70.085492200000004</v>
      </c>
      <c r="N793" s="376">
        <v>46.7718773</v>
      </c>
      <c r="O793" s="377">
        <v>8.7233762525999996</v>
      </c>
      <c r="P793" s="376">
        <v>13.978551051</v>
      </c>
      <c r="Q793" s="377">
        <v>2.1520109144999999</v>
      </c>
      <c r="R793" s="376">
        <v>11.558069931</v>
      </c>
      <c r="S793" s="377">
        <v>4.7540835666000003</v>
      </c>
      <c r="T793" s="376">
        <v>20.393542179000001</v>
      </c>
      <c r="U793" s="377">
        <v>2.9062502684</v>
      </c>
      <c r="V793" s="376">
        <v>3.3697024720000002</v>
      </c>
      <c r="W793" s="377">
        <v>0.75592697529999997</v>
      </c>
      <c r="X793" s="376">
        <v>555.49940724999999</v>
      </c>
      <c r="Y793" s="377">
        <v>145.97345892000001</v>
      </c>
      <c r="Z793" s="376">
        <v>3.7497001699999997E-2</v>
      </c>
      <c r="AA793" s="377">
        <v>6.3129935999999996E-3</v>
      </c>
      <c r="AB793" s="376">
        <v>34.078120380000001</v>
      </c>
      <c r="AC793" s="377">
        <v>45.872229458</v>
      </c>
      <c r="AD793" s="376">
        <v>88.108576661000001</v>
      </c>
      <c r="AE793" s="377">
        <v>22.310102424</v>
      </c>
      <c r="AF793" s="338">
        <v>7.4311739339000003</v>
      </c>
      <c r="AG793" s="378">
        <v>126.57517833999999</v>
      </c>
      <c r="AH793" s="338">
        <v>40.170689011</v>
      </c>
      <c r="AI793" s="378">
        <v>58.704064205000002</v>
      </c>
      <c r="AJ793" s="338">
        <v>4.6895712816000001</v>
      </c>
      <c r="AK793" s="379">
        <v>1.6888681538000001</v>
      </c>
      <c r="AL793" s="472">
        <v>226</v>
      </c>
    </row>
    <row r="794" spans="1:38" x14ac:dyDescent="0.2">
      <c r="A794" s="380" t="s">
        <v>2019</v>
      </c>
      <c r="B794" s="373" t="s">
        <v>2020</v>
      </c>
      <c r="C794" s="374">
        <v>1.5078173338</v>
      </c>
      <c r="D794" s="73">
        <v>5880</v>
      </c>
      <c r="E794" s="375">
        <v>5.27</v>
      </c>
      <c r="F794" s="376">
        <v>7366.2726297999998</v>
      </c>
      <c r="G794" s="338">
        <v>5428.6254711000001</v>
      </c>
      <c r="H794" s="377">
        <v>1937.6471587000001</v>
      </c>
      <c r="I794" s="376">
        <v>1077.5008382999999</v>
      </c>
      <c r="J794" s="377">
        <v>53.465884213000002</v>
      </c>
      <c r="K794" s="376">
        <v>1811.0125422000001</v>
      </c>
      <c r="L794" s="377">
        <v>136.13584757000001</v>
      </c>
      <c r="M794" s="338">
        <v>740.60910047000004</v>
      </c>
      <c r="N794" s="376">
        <v>274.43631291000003</v>
      </c>
      <c r="O794" s="377">
        <v>37.665493802999997</v>
      </c>
      <c r="P794" s="376">
        <v>190.83919527</v>
      </c>
      <c r="Q794" s="377">
        <v>28.733558976000001</v>
      </c>
      <c r="R794" s="376">
        <v>403.00104854</v>
      </c>
      <c r="S794" s="377">
        <v>111.11408144000001</v>
      </c>
      <c r="T794" s="376">
        <v>217.64139925999999</v>
      </c>
      <c r="U794" s="377">
        <v>19.626951821999999</v>
      </c>
      <c r="V794" s="376">
        <v>140.99557565999999</v>
      </c>
      <c r="W794" s="377">
        <v>33.598328721999998</v>
      </c>
      <c r="X794" s="376">
        <v>22.083285603</v>
      </c>
      <c r="Y794" s="377">
        <v>6.7879824448999999</v>
      </c>
      <c r="Z794" s="376">
        <v>42.129883452000001</v>
      </c>
      <c r="AA794" s="377">
        <v>14.530721245000001</v>
      </c>
      <c r="AB794" s="376">
        <v>228.55585805999999</v>
      </c>
      <c r="AC794" s="377">
        <v>439.49750098999999</v>
      </c>
      <c r="AD794" s="376">
        <v>21.313291031999999</v>
      </c>
      <c r="AE794" s="377">
        <v>5.2709231891000004</v>
      </c>
      <c r="AF794" s="338">
        <v>4.9358795946000003</v>
      </c>
      <c r="AG794" s="378">
        <v>756.48995950000005</v>
      </c>
      <c r="AH794" s="338">
        <v>286.49609007999999</v>
      </c>
      <c r="AI794" s="378">
        <v>219.95334369</v>
      </c>
      <c r="AJ794" s="338">
        <v>32.514506419999996</v>
      </c>
      <c r="AK794" s="379">
        <v>9.3372453628999992</v>
      </c>
      <c r="AL794" s="472">
        <v>255</v>
      </c>
    </row>
    <row r="795" spans="1:38" x14ac:dyDescent="0.2">
      <c r="A795" s="380" t="s">
        <v>2021</v>
      </c>
      <c r="B795" s="373" t="s">
        <v>2022</v>
      </c>
      <c r="C795" s="374">
        <v>0.39889705390000002</v>
      </c>
      <c r="D795" s="73">
        <v>12131</v>
      </c>
      <c r="E795" s="375">
        <v>1.47</v>
      </c>
      <c r="F795" s="376">
        <v>1948.7668596999999</v>
      </c>
      <c r="G795" s="338">
        <v>1483.7144059</v>
      </c>
      <c r="H795" s="377">
        <v>465.05245385000001</v>
      </c>
      <c r="I795" s="376">
        <v>276.07410259</v>
      </c>
      <c r="J795" s="377">
        <v>11.423137786</v>
      </c>
      <c r="K795" s="376">
        <v>355.84042211000002</v>
      </c>
      <c r="L795" s="377">
        <v>26.253973935000001</v>
      </c>
      <c r="M795" s="338">
        <v>174.62860817000001</v>
      </c>
      <c r="N795" s="376">
        <v>165.67473361</v>
      </c>
      <c r="O795" s="377">
        <v>14.586896450999999</v>
      </c>
      <c r="P795" s="376">
        <v>125.51440447</v>
      </c>
      <c r="Q795" s="377">
        <v>19.659300292000001</v>
      </c>
      <c r="R795" s="376">
        <v>60.008689177000001</v>
      </c>
      <c r="S795" s="377">
        <v>17.719266942000001</v>
      </c>
      <c r="T795" s="376">
        <v>47.010814017000001</v>
      </c>
      <c r="U795" s="377">
        <v>5.1263554291000002</v>
      </c>
      <c r="V795" s="376">
        <v>10.821351024</v>
      </c>
      <c r="W795" s="377">
        <v>3.1183532939999998</v>
      </c>
      <c r="X795" s="376">
        <v>54.193519893000001</v>
      </c>
      <c r="Y795" s="377">
        <v>15.852944026999999</v>
      </c>
      <c r="Z795" s="376">
        <v>37.906135186999997</v>
      </c>
      <c r="AA795" s="377">
        <v>11.302785179000001</v>
      </c>
      <c r="AB795" s="376">
        <v>69.991161449000003</v>
      </c>
      <c r="AC795" s="377">
        <v>99.532997746000007</v>
      </c>
      <c r="AD795" s="376">
        <v>34.236768851999997</v>
      </c>
      <c r="AE795" s="377">
        <v>7.4574549440000002</v>
      </c>
      <c r="AF795" s="338">
        <v>6.0110244227000003</v>
      </c>
      <c r="AG795" s="378">
        <v>165.92916500999999</v>
      </c>
      <c r="AH795" s="338">
        <v>55.043130951000002</v>
      </c>
      <c r="AI795" s="378">
        <v>64.296458709999996</v>
      </c>
      <c r="AJ795" s="338">
        <v>10.863205209</v>
      </c>
      <c r="AK795" s="379">
        <v>2.6896988360999998</v>
      </c>
      <c r="AL795" s="472">
        <v>265</v>
      </c>
    </row>
    <row r="796" spans="1:38" x14ac:dyDescent="0.2">
      <c r="A796" s="380" t="s">
        <v>2023</v>
      </c>
      <c r="B796" s="373" t="s">
        <v>2361</v>
      </c>
      <c r="C796" s="374">
        <v>2.2110173639999999</v>
      </c>
      <c r="D796" s="73">
        <v>4979</v>
      </c>
      <c r="E796" s="375">
        <v>8.1300000000000008</v>
      </c>
      <c r="F796" s="376">
        <v>10801.677582</v>
      </c>
      <c r="G796" s="338">
        <v>7548.9125683000002</v>
      </c>
      <c r="H796" s="377">
        <v>3252.7650140000001</v>
      </c>
      <c r="I796" s="376">
        <v>1417.4257252</v>
      </c>
      <c r="J796" s="377">
        <v>53.659520673999999</v>
      </c>
      <c r="K796" s="376">
        <v>2928.7458081</v>
      </c>
      <c r="L796" s="377">
        <v>235.06789506999999</v>
      </c>
      <c r="M796" s="338">
        <v>1155.307652</v>
      </c>
      <c r="N796" s="376">
        <v>160.08125835000001</v>
      </c>
      <c r="O796" s="377">
        <v>24.101648417</v>
      </c>
      <c r="P796" s="376">
        <v>116.07233142</v>
      </c>
      <c r="Q796" s="377">
        <v>19.248754313999999</v>
      </c>
      <c r="R796" s="376">
        <v>473.37571452999998</v>
      </c>
      <c r="S796" s="377">
        <v>140.72782294000001</v>
      </c>
      <c r="T796" s="376">
        <v>282.19593729000002</v>
      </c>
      <c r="U796" s="377">
        <v>36.630935567999998</v>
      </c>
      <c r="V796" s="376">
        <v>123.78767058</v>
      </c>
      <c r="W796" s="377">
        <v>33.726505920999998</v>
      </c>
      <c r="X796" s="376">
        <v>41.43951148</v>
      </c>
      <c r="Y796" s="377">
        <v>11.350201976999999</v>
      </c>
      <c r="Z796" s="376">
        <v>2.1158961978000002</v>
      </c>
      <c r="AA796" s="377">
        <v>0.63554481979999999</v>
      </c>
      <c r="AB796" s="376">
        <v>549.98243840999999</v>
      </c>
      <c r="AC796" s="377">
        <v>874.48135472000001</v>
      </c>
      <c r="AD796" s="376">
        <v>14.651285845</v>
      </c>
      <c r="AE796" s="377">
        <v>1.8555478843</v>
      </c>
      <c r="AF796" s="338">
        <v>10.188797879999999</v>
      </c>
      <c r="AG796" s="378">
        <v>746.16575619000002</v>
      </c>
      <c r="AH796" s="338">
        <v>665.57157643000005</v>
      </c>
      <c r="AI796" s="378">
        <v>448.00173412999999</v>
      </c>
      <c r="AJ796" s="338">
        <v>212.60209791</v>
      </c>
      <c r="AK796" s="379">
        <v>22.480658011999999</v>
      </c>
      <c r="AL796" s="472">
        <v>269</v>
      </c>
    </row>
    <row r="797" spans="1:38" x14ac:dyDescent="0.2">
      <c r="A797" s="380" t="s">
        <v>2024</v>
      </c>
      <c r="B797" s="373" t="s">
        <v>2362</v>
      </c>
      <c r="C797" s="374">
        <v>0.92962026460000002</v>
      </c>
      <c r="D797" s="73">
        <v>4818</v>
      </c>
      <c r="E797" s="375">
        <v>3.59</v>
      </c>
      <c r="F797" s="376">
        <v>4541.5556365000002</v>
      </c>
      <c r="G797" s="338">
        <v>3259.5225211000002</v>
      </c>
      <c r="H797" s="377">
        <v>1282.0331154</v>
      </c>
      <c r="I797" s="376">
        <v>676.89217900999995</v>
      </c>
      <c r="J797" s="377">
        <v>22.460757222000002</v>
      </c>
      <c r="K797" s="376">
        <v>1022.6799471</v>
      </c>
      <c r="L797" s="377">
        <v>89.129443284000004</v>
      </c>
      <c r="M797" s="338">
        <v>469.77590882999999</v>
      </c>
      <c r="N797" s="376">
        <v>65.095141111999993</v>
      </c>
      <c r="O797" s="377">
        <v>9.4834375328</v>
      </c>
      <c r="P797" s="376">
        <v>52.201803986000002</v>
      </c>
      <c r="Q797" s="377">
        <v>8.4367006274000005</v>
      </c>
      <c r="R797" s="376">
        <v>172.68164494000001</v>
      </c>
      <c r="S797" s="377">
        <v>56.447728111000004</v>
      </c>
      <c r="T797" s="376">
        <v>125.7432063</v>
      </c>
      <c r="U797" s="377">
        <v>15.868321774</v>
      </c>
      <c r="V797" s="376">
        <v>59.247329938999997</v>
      </c>
      <c r="W797" s="377">
        <v>23.280896954999999</v>
      </c>
      <c r="X797" s="376">
        <v>70.039656987000001</v>
      </c>
      <c r="Y797" s="377">
        <v>20.610694470999999</v>
      </c>
      <c r="Z797" s="376">
        <v>2.2085140853</v>
      </c>
      <c r="AA797" s="377">
        <v>0.66463247530000003</v>
      </c>
      <c r="AB797" s="376">
        <v>242.73570083999999</v>
      </c>
      <c r="AC797" s="377">
        <v>341.66883395000002</v>
      </c>
      <c r="AD797" s="376">
        <v>35.783755884000001</v>
      </c>
      <c r="AE797" s="377">
        <v>6.3245535328000004</v>
      </c>
      <c r="AF797" s="338">
        <v>76.753295773000005</v>
      </c>
      <c r="AG797" s="378">
        <v>328.89782924999997</v>
      </c>
      <c r="AH797" s="338">
        <v>207.09443542</v>
      </c>
      <c r="AI797" s="378">
        <v>184.04841635</v>
      </c>
      <c r="AJ797" s="338">
        <v>148.08353761999999</v>
      </c>
      <c r="AK797" s="379">
        <v>7.2173331328000003</v>
      </c>
      <c r="AL797" s="472">
        <v>273</v>
      </c>
    </row>
    <row r="798" spans="1:38" x14ac:dyDescent="0.2">
      <c r="A798" s="380" t="s">
        <v>2025</v>
      </c>
      <c r="B798" s="373" t="s">
        <v>2026</v>
      </c>
      <c r="C798" s="374">
        <v>0.93620950930000002</v>
      </c>
      <c r="D798" s="73">
        <v>5400</v>
      </c>
      <c r="E798" s="375">
        <v>2.98</v>
      </c>
      <c r="F798" s="376">
        <v>4573.7466532999997</v>
      </c>
      <c r="G798" s="338">
        <v>3381.4745862</v>
      </c>
      <c r="H798" s="377">
        <v>1192.2720672</v>
      </c>
      <c r="I798" s="376">
        <v>621.47162715000002</v>
      </c>
      <c r="J798" s="377">
        <v>25.088901899</v>
      </c>
      <c r="K798" s="376">
        <v>1137.8997916999999</v>
      </c>
      <c r="L798" s="377">
        <v>108.84890672</v>
      </c>
      <c r="M798" s="338">
        <v>447.65246685</v>
      </c>
      <c r="N798" s="376">
        <v>162.94188119</v>
      </c>
      <c r="O798" s="377">
        <v>14.928301501</v>
      </c>
      <c r="P798" s="376">
        <v>80.724781231999998</v>
      </c>
      <c r="Q798" s="377">
        <v>14.234527919</v>
      </c>
      <c r="R798" s="376">
        <v>195.9510405</v>
      </c>
      <c r="S798" s="377">
        <v>47.321147961999998</v>
      </c>
      <c r="T798" s="376">
        <v>135.09810632</v>
      </c>
      <c r="U798" s="377">
        <v>13.736961020000001</v>
      </c>
      <c r="V798" s="376">
        <v>32.768702115000004</v>
      </c>
      <c r="W798" s="377">
        <v>8.0219114536999996</v>
      </c>
      <c r="X798" s="376">
        <v>173.31760299999999</v>
      </c>
      <c r="Y798" s="377">
        <v>41.430063546</v>
      </c>
      <c r="Z798" s="376">
        <v>44.396881608999998</v>
      </c>
      <c r="AA798" s="377">
        <v>15.875617720999999</v>
      </c>
      <c r="AB798" s="376">
        <v>151.61013297</v>
      </c>
      <c r="AC798" s="377">
        <v>292.63625768999998</v>
      </c>
      <c r="AD798" s="376">
        <v>63.672560998000002</v>
      </c>
      <c r="AE798" s="377">
        <v>11.777677005999999</v>
      </c>
      <c r="AF798" s="338">
        <v>17.734179614999999</v>
      </c>
      <c r="AG798" s="378">
        <v>362.46670133999999</v>
      </c>
      <c r="AH798" s="338">
        <v>137.01644372000001</v>
      </c>
      <c r="AI798" s="378">
        <v>161.15500702</v>
      </c>
      <c r="AJ798" s="338">
        <v>47.429468141999997</v>
      </c>
      <c r="AK798" s="379">
        <v>6.5390033944999999</v>
      </c>
      <c r="AL798" s="472">
        <v>269</v>
      </c>
    </row>
    <row r="799" spans="1:38" x14ac:dyDescent="0.2">
      <c r="A799" s="380" t="s">
        <v>2027</v>
      </c>
      <c r="B799" s="373" t="s">
        <v>2028</v>
      </c>
      <c r="C799" s="374">
        <v>0.32619752159999998</v>
      </c>
      <c r="D799" s="73">
        <v>54943</v>
      </c>
      <c r="E799" s="375">
        <v>1.2</v>
      </c>
      <c r="F799" s="376">
        <v>1593.6014405999999</v>
      </c>
      <c r="G799" s="338">
        <v>1235.5801322</v>
      </c>
      <c r="H799" s="377">
        <v>358.02130844999999</v>
      </c>
      <c r="I799" s="376">
        <v>210.81754427000001</v>
      </c>
      <c r="J799" s="377">
        <v>8.8687403766999999</v>
      </c>
      <c r="K799" s="376">
        <v>245.69478798</v>
      </c>
      <c r="L799" s="377">
        <v>22.962006160000001</v>
      </c>
      <c r="M799" s="338">
        <v>141.60343012000001</v>
      </c>
      <c r="N799" s="376">
        <v>46.018925062000001</v>
      </c>
      <c r="O799" s="377">
        <v>6.7976130908999997</v>
      </c>
      <c r="P799" s="376">
        <v>88.205759552999993</v>
      </c>
      <c r="Q799" s="377">
        <v>16.188526366000001</v>
      </c>
      <c r="R799" s="376">
        <v>40.196501998999999</v>
      </c>
      <c r="S799" s="377">
        <v>10.558252810999999</v>
      </c>
      <c r="T799" s="376">
        <v>86.385413646999993</v>
      </c>
      <c r="U799" s="377">
        <v>6.5424793702999997</v>
      </c>
      <c r="V799" s="376">
        <v>4.8562720340999999</v>
      </c>
      <c r="W799" s="377">
        <v>1.0327580984</v>
      </c>
      <c r="X799" s="376">
        <v>162.16750497000001</v>
      </c>
      <c r="Y799" s="377">
        <v>36.528821593000004</v>
      </c>
      <c r="Z799" s="376">
        <v>13.674582209</v>
      </c>
      <c r="AA799" s="377">
        <v>4.8120411981000002</v>
      </c>
      <c r="AB799" s="376">
        <v>50.412816608999997</v>
      </c>
      <c r="AC799" s="377">
        <v>71.131480255</v>
      </c>
      <c r="AD799" s="376">
        <v>54.86525279</v>
      </c>
      <c r="AE799" s="377">
        <v>11.204070460000001</v>
      </c>
      <c r="AF799" s="338">
        <v>31.843847768</v>
      </c>
      <c r="AG799" s="378">
        <v>114.97717595</v>
      </c>
      <c r="AH799" s="338">
        <v>40.372936807999999</v>
      </c>
      <c r="AI799" s="378">
        <v>57.740688806000001</v>
      </c>
      <c r="AJ799" s="338">
        <v>5.4969650582999998</v>
      </c>
      <c r="AK799" s="379">
        <v>1.6442452242000001</v>
      </c>
      <c r="AL799" s="472">
        <v>302</v>
      </c>
    </row>
    <row r="800" spans="1:38" x14ac:dyDescent="0.2">
      <c r="A800" s="380" t="s">
        <v>2029</v>
      </c>
      <c r="B800" s="373" t="s">
        <v>2030</v>
      </c>
      <c r="C800" s="374">
        <v>1.1131886165</v>
      </c>
      <c r="D800" s="73">
        <v>340</v>
      </c>
      <c r="E800" s="375">
        <v>2.36</v>
      </c>
      <c r="F800" s="376">
        <v>5438.3582503999996</v>
      </c>
      <c r="G800" s="338">
        <v>4142.5404808000003</v>
      </c>
      <c r="H800" s="377">
        <v>1295.8177696</v>
      </c>
      <c r="I800" s="376">
        <v>782.80056301000002</v>
      </c>
      <c r="J800" s="377">
        <v>31.871127985000001</v>
      </c>
      <c r="K800" s="376">
        <v>997.48789557999999</v>
      </c>
      <c r="L800" s="377">
        <v>69.972884229000002</v>
      </c>
      <c r="M800" s="338">
        <v>406.18196784000003</v>
      </c>
      <c r="N800" s="376">
        <v>202.96003417</v>
      </c>
      <c r="O800" s="377">
        <v>26.829818626000002</v>
      </c>
      <c r="P800" s="376">
        <v>286.80405722</v>
      </c>
      <c r="Q800" s="377">
        <v>56.829751356000003</v>
      </c>
      <c r="R800" s="376">
        <v>226.19057475</v>
      </c>
      <c r="S800" s="377">
        <v>78.236928399999996</v>
      </c>
      <c r="T800" s="376">
        <v>69.261745774000005</v>
      </c>
      <c r="U800" s="377">
        <v>10.835748229</v>
      </c>
      <c r="V800" s="376">
        <v>549.86028820000001</v>
      </c>
      <c r="W800" s="377">
        <v>100.27769153</v>
      </c>
      <c r="X800" s="376">
        <v>322.80158659</v>
      </c>
      <c r="Y800" s="377">
        <v>69.914897815000003</v>
      </c>
      <c r="Z800" s="376">
        <v>1.3760338941000001</v>
      </c>
      <c r="AA800" s="377">
        <v>0.35913986180000002</v>
      </c>
      <c r="AB800" s="376">
        <v>144.78603945</v>
      </c>
      <c r="AC800" s="377">
        <v>251.26393572000001</v>
      </c>
      <c r="AD800" s="376">
        <v>4.4591326470999997</v>
      </c>
      <c r="AE800" s="377">
        <v>1.8389350558999999</v>
      </c>
      <c r="AF800" s="338">
        <v>5.2132692175999997</v>
      </c>
      <c r="AG800" s="378">
        <v>384.73733909999999</v>
      </c>
      <c r="AH800" s="338">
        <v>140.26163260999999</v>
      </c>
      <c r="AI800" s="378">
        <v>207.71783169</v>
      </c>
      <c r="AJ800" s="338">
        <v>2.8071918087999999</v>
      </c>
      <c r="AK800" s="379">
        <v>4.4202080440999998</v>
      </c>
      <c r="AL800" s="472">
        <v>72</v>
      </c>
    </row>
    <row r="801" spans="1:38" x14ac:dyDescent="0.2">
      <c r="A801" s="380" t="s">
        <v>2031</v>
      </c>
      <c r="B801" s="373" t="s">
        <v>2363</v>
      </c>
      <c r="C801" s="374">
        <v>0.58061171320000005</v>
      </c>
      <c r="D801" s="73">
        <v>1761</v>
      </c>
      <c r="E801" s="375">
        <v>2.34</v>
      </c>
      <c r="F801" s="376">
        <v>2836.5134658000002</v>
      </c>
      <c r="G801" s="338">
        <v>2314.1513808</v>
      </c>
      <c r="H801" s="377">
        <v>522.36208504000001</v>
      </c>
      <c r="I801" s="376">
        <v>191.45040397</v>
      </c>
      <c r="J801" s="377">
        <v>11.211574710000001</v>
      </c>
      <c r="K801" s="376">
        <v>902.30501237999999</v>
      </c>
      <c r="L801" s="377">
        <v>54.937924658999997</v>
      </c>
      <c r="M801" s="338">
        <v>372.29570133999999</v>
      </c>
      <c r="N801" s="376">
        <v>14.796227605</v>
      </c>
      <c r="O801" s="377">
        <v>1.7014761874</v>
      </c>
      <c r="P801" s="376">
        <v>7.0811277303000004</v>
      </c>
      <c r="Q801" s="377">
        <v>1.0947012726000001</v>
      </c>
      <c r="R801" s="376">
        <v>59.073001695000002</v>
      </c>
      <c r="S801" s="377">
        <v>16.058389270999999</v>
      </c>
      <c r="T801" s="376">
        <v>12.004620060000001</v>
      </c>
      <c r="U801" s="377">
        <v>1.9519888472</v>
      </c>
      <c r="V801" s="376">
        <v>12.051487076000001</v>
      </c>
      <c r="W801" s="377">
        <v>3.6378323765</v>
      </c>
      <c r="X801" s="376">
        <v>4.1158576905000004</v>
      </c>
      <c r="Y801" s="377">
        <v>1.2231760539000001</v>
      </c>
      <c r="Z801" s="376">
        <v>3.6697089205000002</v>
      </c>
      <c r="AA801" s="377">
        <v>1.2802388966</v>
      </c>
      <c r="AB801" s="376">
        <v>168.26909466999999</v>
      </c>
      <c r="AC801" s="377">
        <v>143.86816607</v>
      </c>
      <c r="AD801" s="376">
        <v>253.14420568</v>
      </c>
      <c r="AE801" s="377">
        <v>68.753093183000004</v>
      </c>
      <c r="AF801" s="338">
        <v>0.1883055639</v>
      </c>
      <c r="AG801" s="378">
        <v>235.18754758</v>
      </c>
      <c r="AH801" s="338">
        <v>257.93336167000001</v>
      </c>
      <c r="AI801" s="378">
        <v>35.340086941000003</v>
      </c>
      <c r="AJ801" s="338">
        <v>1.1281057848</v>
      </c>
      <c r="AK801" s="379">
        <v>0.76104791370000002</v>
      </c>
      <c r="AL801" s="472">
        <v>120</v>
      </c>
    </row>
    <row r="802" spans="1:38" x14ac:dyDescent="0.2">
      <c r="A802" s="474"/>
      <c r="B802" s="307" t="s">
        <v>39</v>
      </c>
      <c r="C802" s="475">
        <v>1</v>
      </c>
      <c r="D802" s="434">
        <v>6019172</v>
      </c>
      <c r="E802" s="476">
        <v>2.4</v>
      </c>
      <c r="F802" s="477">
        <v>4885.3879477</v>
      </c>
      <c r="G802" s="478">
        <v>3734.9199601999999</v>
      </c>
      <c r="H802" s="479">
        <v>1150.4679876</v>
      </c>
      <c r="I802" s="477">
        <v>534.08774270000004</v>
      </c>
      <c r="J802" s="479">
        <v>25.496792091</v>
      </c>
      <c r="K802" s="477">
        <v>841.92413036999994</v>
      </c>
      <c r="L802" s="479">
        <v>61.393955126000002</v>
      </c>
      <c r="M802" s="478">
        <v>319.78594584000001</v>
      </c>
      <c r="N802" s="477">
        <v>154.63541508</v>
      </c>
      <c r="O802" s="479">
        <v>21.299896372999999</v>
      </c>
      <c r="P802" s="477">
        <v>100.72520537</v>
      </c>
      <c r="Q802" s="479">
        <v>16.543104756999998</v>
      </c>
      <c r="R802" s="477">
        <v>114.03052429</v>
      </c>
      <c r="S802" s="479">
        <v>39.293382839000003</v>
      </c>
      <c r="T802" s="477">
        <v>177.68452622000001</v>
      </c>
      <c r="U802" s="479">
        <v>14.373067014</v>
      </c>
      <c r="V802" s="477">
        <v>322.51331357999999</v>
      </c>
      <c r="W802" s="479">
        <v>75.590430318000003</v>
      </c>
      <c r="X802" s="477">
        <v>607.34383151999998</v>
      </c>
      <c r="Y802" s="479">
        <v>140.55838055000001</v>
      </c>
      <c r="Z802" s="477">
        <v>21.047162978999999</v>
      </c>
      <c r="AA802" s="479">
        <v>6.9621829345000004</v>
      </c>
      <c r="AB802" s="477">
        <v>155.73831197999999</v>
      </c>
      <c r="AC802" s="479">
        <v>206.47578818</v>
      </c>
      <c r="AD802" s="477">
        <v>49.266544965000001</v>
      </c>
      <c r="AE802" s="479">
        <v>9.3517389091999998</v>
      </c>
      <c r="AF802" s="478">
        <v>155.51002990000001</v>
      </c>
      <c r="AG802" s="480">
        <v>372.27169399000002</v>
      </c>
      <c r="AH802" s="478">
        <v>150.32396396999999</v>
      </c>
      <c r="AI802" s="480">
        <v>159.43787366000001</v>
      </c>
      <c r="AJ802" s="478">
        <v>25.806135102999999</v>
      </c>
      <c r="AK802" s="481">
        <v>5.9168771078000004</v>
      </c>
      <c r="AL802" s="482">
        <v>342</v>
      </c>
    </row>
  </sheetData>
  <autoFilter ref="A6:AL802"/>
  <pageMargins left="0.70866141732283472" right="0.70866141732283472" top="0.74803149606299213" bottom="0.74803149606299213" header="0.31496062992125984" footer="0.31496062992125984"/>
  <pageSetup paperSize="9" scale="29" fitToHeight="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B27"/>
  <sheetViews>
    <sheetView showGridLines="0" zoomScale="80" zoomScaleNormal="80" zoomScaleSheetLayoutView="80" workbookViewId="0">
      <pane xSplit="1" ySplit="6" topLeftCell="B7" activePane="bottomRight" state="frozen"/>
      <selection activeCell="A2" sqref="A2"/>
      <selection pane="topRight" activeCell="A2" sqref="A2"/>
      <selection pane="bottomLeft" activeCell="A2" sqref="A2"/>
      <selection pane="bottomRight" activeCell="B7" sqref="B7"/>
    </sheetView>
  </sheetViews>
  <sheetFormatPr defaultColWidth="9.109375" defaultRowHeight="12" customHeight="1" x14ac:dyDescent="0.2"/>
  <cols>
    <col min="1" max="1" width="42.33203125" style="2" customWidth="1"/>
    <col min="2" max="28" width="13.88671875" style="2" customWidth="1"/>
    <col min="29" max="16384" width="9.109375" style="2"/>
  </cols>
  <sheetData>
    <row r="1" spans="1:28" s="21" customFormat="1" ht="12" customHeight="1" x14ac:dyDescent="0.2"/>
    <row r="2" spans="1:28" ht="12" customHeight="1" x14ac:dyDescent="0.25">
      <c r="A2" s="562">
        <f>'2 Direct-Overhead'!A1+2</f>
        <v>2</v>
      </c>
      <c r="B2" s="1" t="s">
        <v>2669</v>
      </c>
      <c r="C2" s="1"/>
      <c r="E2" s="1"/>
      <c r="G2" s="1"/>
      <c r="I2" s="1"/>
      <c r="K2" s="1"/>
      <c r="M2" s="1"/>
      <c r="O2" s="1"/>
      <c r="Q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2" customHeight="1" x14ac:dyDescent="0.3">
      <c r="A3"/>
      <c r="B3" s="1"/>
      <c r="C3" s="1"/>
      <c r="E3" s="1"/>
      <c r="G3" s="1"/>
      <c r="I3" s="1"/>
      <c r="K3" s="1"/>
      <c r="M3" s="1"/>
      <c r="O3" s="1"/>
      <c r="Q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s="4" customFormat="1" ht="15" customHeight="1" x14ac:dyDescent="0.3">
      <c r="A4"/>
      <c r="B4" s="105" t="s">
        <v>749</v>
      </c>
      <c r="C4" s="61" t="s">
        <v>749</v>
      </c>
      <c r="D4" s="61" t="s">
        <v>749</v>
      </c>
      <c r="E4" s="61" t="s">
        <v>749</v>
      </c>
      <c r="F4" s="61" t="s">
        <v>749</v>
      </c>
      <c r="G4" s="61" t="s">
        <v>749</v>
      </c>
      <c r="H4" s="61" t="s">
        <v>749</v>
      </c>
      <c r="I4" s="61" t="s">
        <v>749</v>
      </c>
      <c r="J4" s="61" t="s">
        <v>749</v>
      </c>
      <c r="K4" s="61" t="s">
        <v>749</v>
      </c>
      <c r="L4" s="61" t="s">
        <v>749</v>
      </c>
      <c r="M4" s="61" t="s">
        <v>749</v>
      </c>
      <c r="N4" s="61" t="s">
        <v>33</v>
      </c>
      <c r="O4" s="61" t="s">
        <v>749</v>
      </c>
      <c r="P4" s="61" t="s">
        <v>749</v>
      </c>
      <c r="Q4" s="61" t="s">
        <v>749</v>
      </c>
      <c r="R4" s="61" t="s">
        <v>749</v>
      </c>
      <c r="S4" s="61" t="s">
        <v>749</v>
      </c>
      <c r="T4" s="61" t="s">
        <v>749</v>
      </c>
      <c r="U4" s="61" t="s">
        <v>749</v>
      </c>
      <c r="V4" s="61" t="s">
        <v>749</v>
      </c>
      <c r="W4" s="61" t="s">
        <v>749</v>
      </c>
      <c r="X4" s="61" t="s">
        <v>749</v>
      </c>
      <c r="Y4" s="61" t="s">
        <v>749</v>
      </c>
      <c r="Z4" s="61" t="s">
        <v>749</v>
      </c>
      <c r="AA4" s="61" t="s">
        <v>749</v>
      </c>
      <c r="AB4" s="80" t="s">
        <v>749</v>
      </c>
    </row>
    <row r="5" spans="1:28" s="5" customFormat="1" ht="12" customHeight="1" x14ac:dyDescent="0.3">
      <c r="A5"/>
      <c r="B5" s="163" t="s">
        <v>2</v>
      </c>
      <c r="C5" s="164" t="s">
        <v>749</v>
      </c>
      <c r="D5" s="165" t="s">
        <v>749</v>
      </c>
      <c r="E5" s="163" t="s">
        <v>3</v>
      </c>
      <c r="F5" s="164" t="s">
        <v>749</v>
      </c>
      <c r="G5" s="165" t="s">
        <v>749</v>
      </c>
      <c r="H5" s="163" t="s">
        <v>10</v>
      </c>
      <c r="I5" s="164" t="s">
        <v>749</v>
      </c>
      <c r="J5" s="165" t="s">
        <v>749</v>
      </c>
      <c r="K5" s="163" t="s">
        <v>4</v>
      </c>
      <c r="L5" s="164" t="s">
        <v>749</v>
      </c>
      <c r="M5" s="165" t="s">
        <v>749</v>
      </c>
      <c r="N5" s="163" t="s">
        <v>5</v>
      </c>
      <c r="O5" s="164" t="s">
        <v>749</v>
      </c>
      <c r="P5" s="165" t="s">
        <v>749</v>
      </c>
      <c r="Q5" s="163" t="s">
        <v>6</v>
      </c>
      <c r="R5" s="164" t="s">
        <v>749</v>
      </c>
      <c r="S5" s="165" t="s">
        <v>749</v>
      </c>
      <c r="T5" s="163" t="s">
        <v>7</v>
      </c>
      <c r="U5" s="164" t="s">
        <v>749</v>
      </c>
      <c r="V5" s="165" t="s">
        <v>749</v>
      </c>
      <c r="W5" s="163" t="s">
        <v>8</v>
      </c>
      <c r="X5" s="164" t="s">
        <v>749</v>
      </c>
      <c r="Y5" s="165" t="s">
        <v>749</v>
      </c>
      <c r="Z5" s="163" t="s">
        <v>9</v>
      </c>
      <c r="AA5" s="164" t="s">
        <v>749</v>
      </c>
      <c r="AB5" s="165" t="s">
        <v>749</v>
      </c>
    </row>
    <row r="6" spans="1:28" ht="15" customHeight="1" x14ac:dyDescent="0.3">
      <c r="A6"/>
      <c r="B6" s="162" t="s">
        <v>29</v>
      </c>
      <c r="C6" s="168" t="s">
        <v>30</v>
      </c>
      <c r="D6" s="81" t="s">
        <v>31</v>
      </c>
      <c r="E6" s="162" t="s">
        <v>29</v>
      </c>
      <c r="F6" s="168" t="s">
        <v>30</v>
      </c>
      <c r="G6" s="81" t="s">
        <v>31</v>
      </c>
      <c r="H6" s="162" t="s">
        <v>29</v>
      </c>
      <c r="I6" s="168" t="s">
        <v>30</v>
      </c>
      <c r="J6" s="81" t="s">
        <v>31</v>
      </c>
      <c r="K6" s="162" t="s">
        <v>29</v>
      </c>
      <c r="L6" s="168" t="s">
        <v>30</v>
      </c>
      <c r="M6" s="81" t="s">
        <v>31</v>
      </c>
      <c r="N6" s="162" t="s">
        <v>29</v>
      </c>
      <c r="O6" s="168" t="s">
        <v>30</v>
      </c>
      <c r="P6" s="81" t="s">
        <v>31</v>
      </c>
      <c r="Q6" s="162" t="s">
        <v>29</v>
      </c>
      <c r="R6" s="168" t="s">
        <v>30</v>
      </c>
      <c r="S6" s="81" t="s">
        <v>31</v>
      </c>
      <c r="T6" s="162" t="s">
        <v>29</v>
      </c>
      <c r="U6" s="168" t="s">
        <v>30</v>
      </c>
      <c r="V6" s="81" t="s">
        <v>31</v>
      </c>
      <c r="W6" s="162" t="s">
        <v>29</v>
      </c>
      <c r="X6" s="168" t="s">
        <v>30</v>
      </c>
      <c r="Y6" s="81" t="s">
        <v>31</v>
      </c>
      <c r="Z6" s="162" t="s">
        <v>29</v>
      </c>
      <c r="AA6" s="168" t="s">
        <v>30</v>
      </c>
      <c r="AB6" s="81" t="s">
        <v>31</v>
      </c>
    </row>
    <row r="7" spans="1:28" ht="12" customHeight="1" x14ac:dyDescent="0.2">
      <c r="A7" s="124" t="s">
        <v>97</v>
      </c>
      <c r="B7" s="106">
        <v>91</v>
      </c>
      <c r="C7" s="98">
        <v>88</v>
      </c>
      <c r="D7" s="99">
        <v>88</v>
      </c>
      <c r="E7" s="106">
        <v>67</v>
      </c>
      <c r="F7" s="98">
        <v>70</v>
      </c>
      <c r="G7" s="99">
        <v>68</v>
      </c>
      <c r="H7" s="106">
        <v>109</v>
      </c>
      <c r="I7" s="98">
        <v>105</v>
      </c>
      <c r="J7" s="99">
        <v>104</v>
      </c>
      <c r="K7" s="106">
        <v>15</v>
      </c>
      <c r="L7" s="98">
        <v>19</v>
      </c>
      <c r="M7" s="99">
        <v>19</v>
      </c>
      <c r="N7" s="106">
        <v>34</v>
      </c>
      <c r="O7" s="98">
        <v>33</v>
      </c>
      <c r="P7" s="99">
        <v>33</v>
      </c>
      <c r="Q7" s="106">
        <v>4</v>
      </c>
      <c r="R7" s="98">
        <v>22</v>
      </c>
      <c r="S7" s="99">
        <v>23</v>
      </c>
      <c r="T7" s="106">
        <v>5</v>
      </c>
      <c r="U7" s="98">
        <v>5</v>
      </c>
      <c r="V7" s="99">
        <v>5</v>
      </c>
      <c r="W7" s="106">
        <v>2</v>
      </c>
      <c r="X7" s="98">
        <v>2</v>
      </c>
      <c r="Y7" s="99">
        <v>2</v>
      </c>
      <c r="Z7" s="106">
        <v>327</v>
      </c>
      <c r="AA7" s="98">
        <v>344</v>
      </c>
      <c r="AB7" s="99">
        <v>342</v>
      </c>
    </row>
    <row r="8" spans="1:28" ht="12" customHeight="1" x14ac:dyDescent="0.2">
      <c r="A8" s="125" t="s">
        <v>81</v>
      </c>
      <c r="B8" s="77">
        <v>1567654</v>
      </c>
      <c r="C8" s="8">
        <v>1589586</v>
      </c>
      <c r="D8" s="76">
        <v>1635575</v>
      </c>
      <c r="E8" s="77">
        <v>1424276</v>
      </c>
      <c r="F8" s="8">
        <v>1607259</v>
      </c>
      <c r="G8" s="76">
        <v>1675397</v>
      </c>
      <c r="H8" s="77">
        <v>1203912</v>
      </c>
      <c r="I8" s="8">
        <v>1307683</v>
      </c>
      <c r="J8" s="76">
        <v>1400536</v>
      </c>
      <c r="K8" s="77">
        <v>348643</v>
      </c>
      <c r="L8" s="8">
        <v>376885</v>
      </c>
      <c r="M8" s="76">
        <v>379772</v>
      </c>
      <c r="N8" s="77">
        <v>504594</v>
      </c>
      <c r="O8" s="8">
        <v>508829</v>
      </c>
      <c r="P8" s="76">
        <v>531540</v>
      </c>
      <c r="Q8" s="77">
        <v>111879</v>
      </c>
      <c r="R8" s="8">
        <v>117360</v>
      </c>
      <c r="S8" s="76">
        <v>121513</v>
      </c>
      <c r="T8" s="77">
        <v>146383</v>
      </c>
      <c r="U8" s="8">
        <v>156866</v>
      </c>
      <c r="V8" s="76">
        <v>165704</v>
      </c>
      <c r="W8" s="77">
        <v>101876</v>
      </c>
      <c r="X8" s="8">
        <v>108634</v>
      </c>
      <c r="Y8" s="76">
        <v>109135</v>
      </c>
      <c r="Z8" s="77">
        <v>5409217</v>
      </c>
      <c r="AA8" s="8">
        <v>5773102</v>
      </c>
      <c r="AB8" s="76">
        <v>6019172</v>
      </c>
    </row>
    <row r="9" spans="1:28" ht="12" customHeight="1" x14ac:dyDescent="0.2">
      <c r="A9" s="125" t="s">
        <v>98</v>
      </c>
      <c r="B9" s="77">
        <v>8252.6682624999994</v>
      </c>
      <c r="C9" s="8">
        <v>8100.2934077999998</v>
      </c>
      <c r="D9" s="76">
        <v>8614.3016592999993</v>
      </c>
      <c r="E9" s="77">
        <v>5902.2360017000001</v>
      </c>
      <c r="F9" s="8">
        <v>6679.2857137999999</v>
      </c>
      <c r="G9" s="76">
        <v>7174.3084208999999</v>
      </c>
      <c r="H9" s="77">
        <v>5338.9972799999996</v>
      </c>
      <c r="I9" s="8">
        <v>5929.0552834</v>
      </c>
      <c r="J9" s="76">
        <v>6334.7590031999998</v>
      </c>
      <c r="K9" s="77">
        <v>2058.1084589000002</v>
      </c>
      <c r="L9" s="8">
        <v>2120.5641062</v>
      </c>
      <c r="M9" s="76">
        <v>2290.7399909000001</v>
      </c>
      <c r="N9" s="77">
        <v>2928.2735612000001</v>
      </c>
      <c r="O9" s="8">
        <v>3058.8155216</v>
      </c>
      <c r="P9" s="76">
        <v>3097.4006561000001</v>
      </c>
      <c r="Q9" s="77">
        <v>574.40405793000002</v>
      </c>
      <c r="R9" s="8">
        <v>624.73512153000001</v>
      </c>
      <c r="S9" s="76">
        <v>701.40934837999998</v>
      </c>
      <c r="T9" s="77">
        <v>541.99920311000005</v>
      </c>
      <c r="U9" s="8">
        <v>575.05276306999997</v>
      </c>
      <c r="V9" s="76">
        <v>612.52931670999999</v>
      </c>
      <c r="W9" s="77">
        <v>595.02453641</v>
      </c>
      <c r="X9" s="8">
        <v>578.45602344999998</v>
      </c>
      <c r="Y9" s="76">
        <v>580.54194864999999</v>
      </c>
      <c r="Z9" s="77">
        <v>26191.711361999998</v>
      </c>
      <c r="AA9" s="8">
        <v>27666.257941</v>
      </c>
      <c r="AB9" s="76">
        <v>29405.990344000002</v>
      </c>
    </row>
    <row r="10" spans="1:28" ht="12" customHeight="1" x14ac:dyDescent="0.2">
      <c r="A10" s="125" t="s">
        <v>99</v>
      </c>
      <c r="B10" s="120">
        <v>3.1768349392999999</v>
      </c>
      <c r="C10" s="50">
        <v>2.8795944353</v>
      </c>
      <c r="D10" s="121">
        <v>2.8579747183999999</v>
      </c>
      <c r="E10" s="120">
        <v>2.2805355141999999</v>
      </c>
      <c r="F10" s="50">
        <v>2.2467436797999998</v>
      </c>
      <c r="G10" s="121">
        <v>2.2265057176999998</v>
      </c>
      <c r="H10" s="120">
        <v>2.2120968973999999</v>
      </c>
      <c r="I10" s="50">
        <v>2.1357385544</v>
      </c>
      <c r="J10" s="121">
        <v>2.0867475024000002</v>
      </c>
      <c r="K10" s="120">
        <v>2.8138955895</v>
      </c>
      <c r="L10" s="50">
        <v>2.7272669382000001</v>
      </c>
      <c r="M10" s="121">
        <v>2.6757554532999999</v>
      </c>
      <c r="N10" s="120">
        <v>2.2866958386</v>
      </c>
      <c r="O10" s="50">
        <v>2.2258008092999999</v>
      </c>
      <c r="P10" s="121">
        <v>2.1605128494999999</v>
      </c>
      <c r="Q10" s="120">
        <v>2.5317709311000001</v>
      </c>
      <c r="R10" s="50">
        <v>2.7070552147</v>
      </c>
      <c r="S10" s="121">
        <v>2.6645708689999998</v>
      </c>
      <c r="T10" s="120">
        <v>2.0084982546000001</v>
      </c>
      <c r="U10" s="50">
        <v>1.9743284077000001</v>
      </c>
      <c r="V10" s="121">
        <v>1.9272437600000001</v>
      </c>
      <c r="W10" s="120">
        <v>2.6562389571999998</v>
      </c>
      <c r="X10" s="50">
        <v>2.5656332272000002</v>
      </c>
      <c r="Y10" s="121">
        <v>2.5764878362000001</v>
      </c>
      <c r="Z10" s="120">
        <v>2.5649233521000001</v>
      </c>
      <c r="AA10" s="50">
        <v>2.4333311623</v>
      </c>
      <c r="AB10" s="121">
        <v>2.3950422085</v>
      </c>
    </row>
    <row r="11" spans="1:28" ht="12" customHeight="1" x14ac:dyDescent="0.2">
      <c r="A11" s="125" t="s">
        <v>100</v>
      </c>
      <c r="B11" s="77">
        <v>1657.1030719</v>
      </c>
      <c r="C11" s="8">
        <v>1769.6419112999999</v>
      </c>
      <c r="D11" s="76">
        <v>1842.8552729999999</v>
      </c>
      <c r="E11" s="77">
        <v>1817.1282275999999</v>
      </c>
      <c r="F11" s="8">
        <v>1849.6545550000001</v>
      </c>
      <c r="G11" s="76">
        <v>1923.2621942000001</v>
      </c>
      <c r="H11" s="77">
        <v>2004.752712</v>
      </c>
      <c r="I11" s="8">
        <v>2122.9263827</v>
      </c>
      <c r="J11" s="76">
        <v>2167.5339994999999</v>
      </c>
      <c r="K11" s="77">
        <v>2097.873654</v>
      </c>
      <c r="L11" s="8">
        <v>2063.0744728999998</v>
      </c>
      <c r="M11" s="76">
        <v>2254.2726226</v>
      </c>
      <c r="N11" s="77">
        <v>2537.8220286000001</v>
      </c>
      <c r="O11" s="8">
        <v>2700.8168469000002</v>
      </c>
      <c r="P11" s="76">
        <v>2697.1467722000002</v>
      </c>
      <c r="Q11" s="77">
        <v>2027.8905636</v>
      </c>
      <c r="R11" s="8">
        <v>1966.4309774000001</v>
      </c>
      <c r="S11" s="76">
        <v>2166.3146222</v>
      </c>
      <c r="T11" s="77">
        <v>1843.4720013000001</v>
      </c>
      <c r="U11" s="8">
        <v>1856.7758449999999</v>
      </c>
      <c r="V11" s="76">
        <v>1918.0381420000001</v>
      </c>
      <c r="W11" s="77">
        <v>2198.851236</v>
      </c>
      <c r="X11" s="8">
        <v>2075.4391526999998</v>
      </c>
      <c r="Y11" s="76">
        <v>2064.6263088999999</v>
      </c>
      <c r="Z11" s="77">
        <v>1887.7960813</v>
      </c>
      <c r="AA11" s="8">
        <v>1969.4273872000001</v>
      </c>
      <c r="AB11" s="76">
        <v>2039.7920047</v>
      </c>
    </row>
    <row r="12" spans="1:28" ht="12" customHeight="1" x14ac:dyDescent="0.2">
      <c r="A12" s="125" t="s">
        <v>101</v>
      </c>
      <c r="B12" s="77">
        <v>5264.3429370000003</v>
      </c>
      <c r="C12" s="8">
        <v>5095.8510001000004</v>
      </c>
      <c r="D12" s="76">
        <v>5266.8337797000004</v>
      </c>
      <c r="E12" s="77">
        <v>4144.0254569999997</v>
      </c>
      <c r="F12" s="8">
        <v>4155.6996811999998</v>
      </c>
      <c r="G12" s="76">
        <v>4282.1542719999998</v>
      </c>
      <c r="H12" s="77">
        <v>4434.7072544000002</v>
      </c>
      <c r="I12" s="8">
        <v>4534.0157234999997</v>
      </c>
      <c r="J12" s="76">
        <v>4523.0961596999996</v>
      </c>
      <c r="K12" s="77">
        <v>5903.1974222999997</v>
      </c>
      <c r="L12" s="8">
        <v>5626.5548011000001</v>
      </c>
      <c r="M12" s="76">
        <v>6031.8822632000001</v>
      </c>
      <c r="N12" s="77">
        <v>5803.2270719999997</v>
      </c>
      <c r="O12" s="8">
        <v>6011.4803236999996</v>
      </c>
      <c r="P12" s="76">
        <v>5827.2202582999998</v>
      </c>
      <c r="Q12" s="77">
        <v>5134.1543804000003</v>
      </c>
      <c r="R12" s="8">
        <v>5323.2372318999996</v>
      </c>
      <c r="S12" s="76">
        <v>5772.2988353999999</v>
      </c>
      <c r="T12" s="77">
        <v>3702.6102970000002</v>
      </c>
      <c r="U12" s="8">
        <v>3665.8852975</v>
      </c>
      <c r="V12" s="76">
        <v>3696.5270403999998</v>
      </c>
      <c r="W12" s="77">
        <v>5840.6743139999999</v>
      </c>
      <c r="X12" s="8">
        <v>5324.8156510999997</v>
      </c>
      <c r="Y12" s="76">
        <v>5319.484571</v>
      </c>
      <c r="Z12" s="77">
        <v>4842.0522529999998</v>
      </c>
      <c r="AA12" s="8">
        <v>4792.2690333</v>
      </c>
      <c r="AB12" s="76">
        <v>4885.3879477</v>
      </c>
    </row>
    <row r="13" spans="1:28" ht="12" customHeight="1" x14ac:dyDescent="0.2">
      <c r="A13" s="125" t="s">
        <v>102</v>
      </c>
      <c r="B13" s="77">
        <v>4759.2854041999999</v>
      </c>
      <c r="C13" s="8">
        <v>4688.6409326000003</v>
      </c>
      <c r="D13" s="76">
        <v>4737.0671988000004</v>
      </c>
      <c r="E13" s="77">
        <v>4377.4952377999998</v>
      </c>
      <c r="F13" s="8">
        <v>4328.8259283999996</v>
      </c>
      <c r="G13" s="76">
        <v>4562.9689189999999</v>
      </c>
      <c r="H13" s="77">
        <v>4698.4834355000003</v>
      </c>
      <c r="I13" s="8">
        <v>4730.6775332999996</v>
      </c>
      <c r="J13" s="76">
        <v>4720.1775447</v>
      </c>
      <c r="K13" s="8">
        <v>5395.2582786000003</v>
      </c>
      <c r="L13" s="8">
        <v>5229.8071167999997</v>
      </c>
      <c r="M13" s="76">
        <v>5643.6864863000001</v>
      </c>
      <c r="N13" s="77">
        <v>5874.6371337</v>
      </c>
      <c r="O13" s="8">
        <v>6036.4768418000003</v>
      </c>
      <c r="P13" s="76">
        <v>5820.5893390000001</v>
      </c>
      <c r="Q13" s="77">
        <v>4721.3601718</v>
      </c>
      <c r="R13" s="8">
        <v>4753.8610695999996</v>
      </c>
      <c r="S13" s="76">
        <v>5188.1219502000004</v>
      </c>
      <c r="T13" s="77">
        <v>6429.7524635</v>
      </c>
      <c r="U13" s="8">
        <v>6149.5602109000001</v>
      </c>
      <c r="V13" s="76">
        <v>6231.3902111999996</v>
      </c>
      <c r="W13" s="77">
        <v>5684.0558437</v>
      </c>
      <c r="X13" s="8">
        <v>5163.1860178999996</v>
      </c>
      <c r="Y13" s="76">
        <v>5056.8904245000003</v>
      </c>
      <c r="Z13" s="77">
        <v>4842.0522529999998</v>
      </c>
      <c r="AA13" s="8">
        <v>4792.2690333</v>
      </c>
      <c r="AB13" s="76">
        <v>4885.3879477</v>
      </c>
    </row>
    <row r="14" spans="1:28" ht="12" customHeight="1" x14ac:dyDescent="0.2">
      <c r="A14" s="126" t="s">
        <v>103</v>
      </c>
      <c r="B14" s="107">
        <v>4559.1450979000001</v>
      </c>
      <c r="C14" s="51">
        <v>4485.9429872000001</v>
      </c>
      <c r="D14" s="100">
        <v>4536.6239944999998</v>
      </c>
      <c r="E14" s="107">
        <v>4333.0583678000003</v>
      </c>
      <c r="F14" s="51">
        <v>4287.3832873000001</v>
      </c>
      <c r="G14" s="100">
        <v>4518.4784716000004</v>
      </c>
      <c r="H14" s="107">
        <v>4543.3939824999998</v>
      </c>
      <c r="I14" s="51">
        <v>4595.4610008999998</v>
      </c>
      <c r="J14" s="100">
        <v>4573.5159686999996</v>
      </c>
      <c r="K14" s="107">
        <v>5182.7873522999998</v>
      </c>
      <c r="L14" s="51">
        <v>5026.9023496999998</v>
      </c>
      <c r="M14" s="100">
        <v>5364.5633330999999</v>
      </c>
      <c r="N14" s="107">
        <v>5539.6309754000004</v>
      </c>
      <c r="O14" s="51">
        <v>5724.3252825999998</v>
      </c>
      <c r="P14" s="100">
        <v>5503.9676067999999</v>
      </c>
      <c r="Q14" s="107">
        <v>4598.5891634999998</v>
      </c>
      <c r="R14" s="51">
        <v>4603.9012979999998</v>
      </c>
      <c r="S14" s="100">
        <v>5042.4239863000003</v>
      </c>
      <c r="T14" s="107">
        <v>6184.2898630999998</v>
      </c>
      <c r="U14" s="51">
        <v>5883.1616964000004</v>
      </c>
      <c r="V14" s="100">
        <v>5962.0696150000003</v>
      </c>
      <c r="W14" s="107">
        <v>5516.3849145000004</v>
      </c>
      <c r="X14" s="51">
        <v>5148.5683322000004</v>
      </c>
      <c r="Y14" s="100">
        <v>5055.8876756999998</v>
      </c>
      <c r="Z14" s="107">
        <v>4678.4784896000001</v>
      </c>
      <c r="AA14" s="51">
        <v>4641.4516258000003</v>
      </c>
      <c r="AB14" s="100">
        <v>4725.9500741000002</v>
      </c>
    </row>
    <row r="15" spans="1:28" ht="12" customHeight="1" x14ac:dyDescent="0.25">
      <c r="A15" s="10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7" spans="1:10" ht="12" customHeight="1" x14ac:dyDescent="0.2">
      <c r="B17" s="863" t="s">
        <v>499</v>
      </c>
      <c r="C17" s="864"/>
      <c r="D17" s="864"/>
      <c r="E17" s="864"/>
      <c r="F17" s="864"/>
      <c r="G17" s="864"/>
      <c r="H17" s="864"/>
      <c r="I17" s="864"/>
      <c r="J17" s="865"/>
    </row>
    <row r="18" spans="1:10" ht="12" customHeight="1" x14ac:dyDescent="0.2">
      <c r="B18" s="74" t="s">
        <v>2</v>
      </c>
      <c r="C18" s="187" t="s">
        <v>3</v>
      </c>
      <c r="D18" s="187" t="s">
        <v>10</v>
      </c>
      <c r="E18" s="187" t="s">
        <v>4</v>
      </c>
      <c r="F18" s="187" t="s">
        <v>5</v>
      </c>
      <c r="G18" s="187" t="s">
        <v>6</v>
      </c>
      <c r="H18" s="187" t="s">
        <v>7</v>
      </c>
      <c r="I18" s="187" t="s">
        <v>8</v>
      </c>
      <c r="J18" s="75" t="s">
        <v>9</v>
      </c>
    </row>
    <row r="19" spans="1:10" ht="12" customHeight="1" x14ac:dyDescent="0.2">
      <c r="B19" s="860" t="s">
        <v>2661</v>
      </c>
      <c r="C19" s="861"/>
      <c r="D19" s="861"/>
      <c r="E19" s="861"/>
      <c r="F19" s="861"/>
      <c r="G19" s="861"/>
      <c r="H19" s="861"/>
      <c r="I19" s="861"/>
      <c r="J19" s="862"/>
    </row>
    <row r="20" spans="1:10" ht="12" customHeight="1" x14ac:dyDescent="0.2">
      <c r="A20" s="39" t="s">
        <v>97</v>
      </c>
      <c r="B20" s="153">
        <v>0</v>
      </c>
      <c r="C20" s="194">
        <v>-2.8571428571428581</v>
      </c>
      <c r="D20" s="194">
        <v>-0.952380952380949</v>
      </c>
      <c r="E20" s="194">
        <v>0</v>
      </c>
      <c r="F20" s="194">
        <v>0</v>
      </c>
      <c r="G20" s="194">
        <v>4.5454545454545414</v>
      </c>
      <c r="H20" s="194">
        <v>0</v>
      </c>
      <c r="I20" s="194">
        <v>0</v>
      </c>
      <c r="J20" s="195">
        <v>-0.58139534883721034</v>
      </c>
    </row>
    <row r="21" spans="1:10" ht="12" customHeight="1" x14ac:dyDescent="0.2">
      <c r="A21" s="45" t="s">
        <v>81</v>
      </c>
      <c r="B21" s="196">
        <v>2.8931432461030804</v>
      </c>
      <c r="C21" s="197">
        <v>4.2393914110917974</v>
      </c>
      <c r="D21" s="197">
        <v>7.1005740687918983</v>
      </c>
      <c r="E21" s="197">
        <v>0.76601615877522899</v>
      </c>
      <c r="F21" s="197">
        <v>4.4633855381670529</v>
      </c>
      <c r="G21" s="197">
        <v>3.538684389911384</v>
      </c>
      <c r="H21" s="197">
        <v>5.6341080922570841</v>
      </c>
      <c r="I21" s="197">
        <v>0.4611815821934151</v>
      </c>
      <c r="J21" s="198">
        <v>4.2623532374796103</v>
      </c>
    </row>
    <row r="22" spans="1:10" ht="12" customHeight="1" x14ac:dyDescent="0.2">
      <c r="A22" s="45" t="s">
        <v>98</v>
      </c>
      <c r="B22" s="196">
        <v>6.3455510266461124</v>
      </c>
      <c r="C22" s="197">
        <v>7.4113120520842291</v>
      </c>
      <c r="D22" s="197">
        <v>6.8426368183119646</v>
      </c>
      <c r="E22" s="197">
        <v>8.0250290100850172</v>
      </c>
      <c r="F22" s="197">
        <v>1.261440391796409</v>
      </c>
      <c r="G22" s="197">
        <v>12.273077694467037</v>
      </c>
      <c r="H22" s="197">
        <v>6.5170634847359299</v>
      </c>
      <c r="I22" s="197">
        <v>0.36060220923264108</v>
      </c>
      <c r="J22" s="198">
        <v>6.2882823065919746</v>
      </c>
    </row>
    <row r="23" spans="1:10" ht="12" customHeight="1" x14ac:dyDescent="0.2">
      <c r="A23" s="45" t="s">
        <v>99</v>
      </c>
      <c r="B23" s="196">
        <v>-0.75079034168739067</v>
      </c>
      <c r="C23" s="197">
        <v>-0.90076862269404812</v>
      </c>
      <c r="D23" s="197">
        <v>-2.2938693455277881</v>
      </c>
      <c r="E23" s="197">
        <v>-1.8887584555253634</v>
      </c>
      <c r="F23" s="197">
        <v>-2.9332346150297561</v>
      </c>
      <c r="G23" s="197">
        <v>-1.5693933935776117</v>
      </c>
      <c r="H23" s="197">
        <v>-2.3848437532665301</v>
      </c>
      <c r="I23" s="197">
        <v>0.42307719142873346</v>
      </c>
      <c r="J23" s="198">
        <v>-1.5735200532182803</v>
      </c>
    </row>
    <row r="24" spans="1:10" ht="12" customHeight="1" x14ac:dyDescent="0.2">
      <c r="A24" s="45" t="s">
        <v>100</v>
      </c>
      <c r="B24" s="196">
        <v>4.137185112564179</v>
      </c>
      <c r="C24" s="197">
        <v>3.9795343947345962</v>
      </c>
      <c r="D24" s="197">
        <v>2.1012323914532782</v>
      </c>
      <c r="E24" s="197">
        <v>9.2676319837954768</v>
      </c>
      <c r="F24" s="197">
        <v>-0.13588758172227156</v>
      </c>
      <c r="G24" s="197">
        <v>10.164793328484102</v>
      </c>
      <c r="H24" s="197">
        <v>3.2993911012451971</v>
      </c>
      <c r="I24" s="197">
        <v>-0.52099064363959613</v>
      </c>
      <c r="J24" s="198">
        <v>3.5728465013396438</v>
      </c>
    </row>
    <row r="25" spans="1:10" ht="12" customHeight="1" x14ac:dyDescent="0.2">
      <c r="A25" s="45" t="s">
        <v>101</v>
      </c>
      <c r="B25" s="196">
        <v>3.3553331837340661</v>
      </c>
      <c r="C25" s="197">
        <v>3.0429193758169992</v>
      </c>
      <c r="D25" s="197">
        <v>-0.24083647843132772</v>
      </c>
      <c r="E25" s="197">
        <v>7.2038303442944818</v>
      </c>
      <c r="F25" s="197">
        <v>-3.0651362971872764</v>
      </c>
      <c r="G25" s="197">
        <v>8.4358743361831792</v>
      </c>
      <c r="H25" s="197">
        <v>0.83586202003909094</v>
      </c>
      <c r="I25" s="197">
        <v>-0.10011764630571962</v>
      </c>
      <c r="J25" s="198">
        <v>1.9431069865432304</v>
      </c>
    </row>
    <row r="26" spans="1:10" ht="12" customHeight="1" x14ac:dyDescent="0.2">
      <c r="A26" s="45" t="s">
        <v>102</v>
      </c>
      <c r="B26" s="196">
        <v>1.0328422862005304</v>
      </c>
      <c r="C26" s="197">
        <v>5.408925987618618</v>
      </c>
      <c r="D26" s="197">
        <v>-0.22195528074125948</v>
      </c>
      <c r="E26" s="197">
        <v>7.9138553345585727</v>
      </c>
      <c r="F26" s="197">
        <v>-3.5763825234128688</v>
      </c>
      <c r="G26" s="197">
        <v>9.1349089559434873</v>
      </c>
      <c r="H26" s="197">
        <v>1.330664266933379</v>
      </c>
      <c r="I26" s="197">
        <v>-2.0587209725058897</v>
      </c>
      <c r="J26" s="198">
        <v>1.9431069865432304</v>
      </c>
    </row>
    <row r="27" spans="1:10" ht="12" customHeight="1" x14ac:dyDescent="0.2">
      <c r="A27" s="49" t="s">
        <v>103</v>
      </c>
      <c r="B27" s="199">
        <v>1.1297737720833867</v>
      </c>
      <c r="C27" s="200">
        <v>5.3901218718780175</v>
      </c>
      <c r="D27" s="200">
        <v>-0.47753712186225927</v>
      </c>
      <c r="E27" s="200">
        <v>6.7170786283555106</v>
      </c>
      <c r="F27" s="200">
        <v>-3.8494960527455047</v>
      </c>
      <c r="G27" s="200">
        <v>9.5250236683071634</v>
      </c>
      <c r="H27" s="200">
        <v>1.3412502098707479</v>
      </c>
      <c r="I27" s="200">
        <v>-1.8001248215034904</v>
      </c>
      <c r="J27" s="201">
        <v>1.8205176981767046</v>
      </c>
    </row>
  </sheetData>
  <mergeCells count="2">
    <mergeCell ref="B19:J19"/>
    <mergeCell ref="B17:J17"/>
  </mergeCells>
  <conditionalFormatting sqref="B4:AB4">
    <cfRule type="expression" dxfId="398" priority="6">
      <formula>(B1+1)&lt;=(9*rounds_bucket)</formula>
    </cfRule>
  </conditionalFormatting>
  <conditionalFormatting sqref="B1:AB1">
    <cfRule type="expression" dxfId="397" priority="2">
      <formula>(B1+1)&gt;(9*rounds_bucket)</formula>
    </cfRule>
  </conditionalFormatting>
  <conditionalFormatting sqref="B15:AB15">
    <cfRule type="expression" dxfId="396" priority="1">
      <formula>(B1+1)&lt;=(9*rounds_bucket)</formula>
    </cfRule>
  </conditionalFormatting>
  <pageMargins left="0.39370078740157483" right="0.39370078740157483" top="0.51181102362204722" bottom="0.39370078740157483" header="0.31496062992125984" footer="0.31496062992125984"/>
  <pageSetup paperSize="9" scale="33" pageOrder="overThenDown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AB28"/>
  <sheetViews>
    <sheetView showGridLines="0" zoomScale="80" zoomScaleNormal="80" zoomScaleSheetLayoutView="80" workbookViewId="0">
      <pane xSplit="1" ySplit="6" topLeftCell="B7" activePane="bottomRight" state="frozen"/>
      <selection activeCell="A2" sqref="A2"/>
      <selection pane="topRight" activeCell="A2" sqref="A2"/>
      <selection pane="bottomLeft" activeCell="A2" sqref="A2"/>
      <selection pane="bottomRight" activeCell="B7" sqref="B7"/>
    </sheetView>
  </sheetViews>
  <sheetFormatPr defaultColWidth="9.109375" defaultRowHeight="12" customHeight="1" x14ac:dyDescent="0.2"/>
  <cols>
    <col min="1" max="1" width="42.33203125" style="304" customWidth="1"/>
    <col min="2" max="7" width="13.88671875" style="304" customWidth="1"/>
    <col min="8" max="8" width="17.44140625" style="304" customWidth="1"/>
    <col min="9" max="27" width="13.88671875" style="304" customWidth="1"/>
    <col min="28" max="28" width="15.44140625" style="304" customWidth="1"/>
    <col min="29" max="16384" width="9.109375" style="304"/>
  </cols>
  <sheetData>
    <row r="1" spans="1:28" s="301" customFormat="1" ht="12" customHeight="1" x14ac:dyDescent="0.2"/>
    <row r="2" spans="1:28" ht="12" customHeight="1" x14ac:dyDescent="0.25">
      <c r="A2" s="825">
        <f>'4 Acute by Jurisdiction'!A2+1</f>
        <v>3</v>
      </c>
      <c r="B2" s="302" t="s">
        <v>2673</v>
      </c>
      <c r="C2" s="302"/>
      <c r="E2" s="302"/>
      <c r="G2" s="302"/>
      <c r="I2" s="302"/>
      <c r="K2" s="302"/>
      <c r="M2" s="302"/>
      <c r="O2" s="302"/>
      <c r="Q2" s="302"/>
      <c r="S2" s="302"/>
      <c r="T2" s="302"/>
      <c r="U2" s="302"/>
      <c r="V2" s="302"/>
      <c r="W2" s="302"/>
      <c r="X2" s="302"/>
      <c r="Y2" s="302"/>
      <c r="Z2" s="302"/>
      <c r="AA2" s="302"/>
      <c r="AB2" s="302"/>
    </row>
    <row r="3" spans="1:28" ht="12" customHeight="1" x14ac:dyDescent="0.25">
      <c r="A3" s="302"/>
      <c r="B3" s="302"/>
      <c r="C3" s="302"/>
      <c r="E3" s="302"/>
      <c r="G3" s="302"/>
      <c r="I3" s="302"/>
      <c r="K3" s="302"/>
      <c r="M3" s="302"/>
      <c r="O3" s="302"/>
      <c r="Q3" s="302"/>
      <c r="S3" s="302"/>
      <c r="T3" s="302"/>
      <c r="U3" s="302"/>
      <c r="V3" s="302"/>
      <c r="W3" s="302"/>
      <c r="X3" s="302"/>
      <c r="Y3" s="302"/>
      <c r="Z3" s="302"/>
      <c r="AA3" s="302"/>
      <c r="AB3" s="302"/>
    </row>
    <row r="4" spans="1:28" s="386" customFormat="1" ht="15" customHeight="1" x14ac:dyDescent="0.2">
      <c r="A4" s="866"/>
      <c r="B4" s="385" t="s">
        <v>749</v>
      </c>
      <c r="C4" s="305" t="s">
        <v>749</v>
      </c>
      <c r="D4" s="305" t="s">
        <v>749</v>
      </c>
      <c r="E4" s="305" t="s">
        <v>749</v>
      </c>
      <c r="F4" s="305" t="s">
        <v>749</v>
      </c>
      <c r="G4" s="305" t="s">
        <v>749</v>
      </c>
      <c r="H4" s="305" t="s">
        <v>749</v>
      </c>
      <c r="I4" s="305" t="s">
        <v>749</v>
      </c>
      <c r="J4" s="305" t="s">
        <v>749</v>
      </c>
      <c r="K4" s="305" t="s">
        <v>749</v>
      </c>
      <c r="L4" s="305" t="s">
        <v>749</v>
      </c>
      <c r="M4" s="305" t="s">
        <v>749</v>
      </c>
      <c r="N4" s="305" t="s">
        <v>2668</v>
      </c>
      <c r="O4" s="305" t="s">
        <v>749</v>
      </c>
      <c r="P4" s="305" t="s">
        <v>749</v>
      </c>
      <c r="Q4" s="305" t="s">
        <v>749</v>
      </c>
      <c r="R4" s="305" t="s">
        <v>749</v>
      </c>
      <c r="S4" s="305" t="s">
        <v>749</v>
      </c>
      <c r="T4" s="305" t="s">
        <v>749</v>
      </c>
      <c r="U4" s="305" t="s">
        <v>749</v>
      </c>
      <c r="V4" s="305" t="s">
        <v>749</v>
      </c>
      <c r="W4" s="305" t="s">
        <v>749</v>
      </c>
      <c r="X4" s="305" t="s">
        <v>749</v>
      </c>
      <c r="Y4" s="305" t="s">
        <v>749</v>
      </c>
      <c r="Z4" s="305" t="s">
        <v>749</v>
      </c>
      <c r="AA4" s="305" t="s">
        <v>749</v>
      </c>
      <c r="AB4" s="306" t="s">
        <v>749</v>
      </c>
    </row>
    <row r="5" spans="1:28" s="387" customFormat="1" ht="12" customHeight="1" x14ac:dyDescent="0.25">
      <c r="A5" s="867"/>
      <c r="B5" s="401" t="s">
        <v>760</v>
      </c>
      <c r="C5" s="402"/>
      <c r="D5" s="402"/>
      <c r="E5" s="401" t="s">
        <v>766</v>
      </c>
      <c r="F5" s="402"/>
      <c r="G5" s="403"/>
      <c r="H5" s="402" t="s">
        <v>761</v>
      </c>
      <c r="I5" s="402"/>
      <c r="J5" s="402"/>
      <c r="K5" s="401" t="s">
        <v>762</v>
      </c>
      <c r="L5" s="402"/>
      <c r="M5" s="403"/>
      <c r="N5" s="402" t="s">
        <v>763</v>
      </c>
      <c r="O5" s="402"/>
      <c r="P5" s="402"/>
      <c r="Q5" s="401" t="s">
        <v>2627</v>
      </c>
      <c r="R5" s="402"/>
      <c r="S5" s="403"/>
      <c r="T5" s="402" t="s">
        <v>765</v>
      </c>
      <c r="U5" s="402"/>
      <c r="V5" s="402"/>
      <c r="W5" s="401" t="s">
        <v>38</v>
      </c>
      <c r="X5" s="402"/>
      <c r="Y5" s="403"/>
      <c r="Z5" s="402" t="s">
        <v>9</v>
      </c>
      <c r="AA5" s="402"/>
      <c r="AB5" s="403"/>
    </row>
    <row r="6" spans="1:28" ht="15" customHeight="1" x14ac:dyDescent="0.2">
      <c r="A6" s="868"/>
      <c r="B6" s="67" t="s">
        <v>29</v>
      </c>
      <c r="C6" s="404" t="s">
        <v>30</v>
      </c>
      <c r="D6" s="404" t="s">
        <v>31</v>
      </c>
      <c r="E6" s="573" t="s">
        <v>29</v>
      </c>
      <c r="F6" s="404" t="s">
        <v>30</v>
      </c>
      <c r="G6" s="578" t="s">
        <v>31</v>
      </c>
      <c r="H6" s="404" t="s">
        <v>29</v>
      </c>
      <c r="I6" s="404" t="s">
        <v>30</v>
      </c>
      <c r="J6" s="404" t="s">
        <v>31</v>
      </c>
      <c r="K6" s="573" t="s">
        <v>29</v>
      </c>
      <c r="L6" s="404" t="s">
        <v>30</v>
      </c>
      <c r="M6" s="578" t="s">
        <v>31</v>
      </c>
      <c r="N6" s="404" t="s">
        <v>29</v>
      </c>
      <c r="O6" s="404" t="s">
        <v>30</v>
      </c>
      <c r="P6" s="404" t="s">
        <v>31</v>
      </c>
      <c r="Q6" s="573" t="s">
        <v>29</v>
      </c>
      <c r="R6" s="404" t="s">
        <v>30</v>
      </c>
      <c r="S6" s="578" t="s">
        <v>31</v>
      </c>
      <c r="T6" s="404" t="s">
        <v>29</v>
      </c>
      <c r="U6" s="404" t="s">
        <v>30</v>
      </c>
      <c r="V6" s="404" t="s">
        <v>31</v>
      </c>
      <c r="W6" s="573" t="s">
        <v>29</v>
      </c>
      <c r="X6" s="404" t="s">
        <v>30</v>
      </c>
      <c r="Y6" s="578" t="s">
        <v>31</v>
      </c>
      <c r="Z6" s="404" t="s">
        <v>29</v>
      </c>
      <c r="AA6" s="404" t="s">
        <v>30</v>
      </c>
      <c r="AB6" s="68" t="s">
        <v>31</v>
      </c>
    </row>
    <row r="7" spans="1:28" ht="12" customHeight="1" x14ac:dyDescent="0.2">
      <c r="A7" s="405" t="s">
        <v>97</v>
      </c>
      <c r="B7" s="98">
        <v>30</v>
      </c>
      <c r="C7" s="98">
        <v>31</v>
      </c>
      <c r="D7" s="98">
        <v>31</v>
      </c>
      <c r="E7" s="106">
        <v>59</v>
      </c>
      <c r="F7" s="98">
        <v>60</v>
      </c>
      <c r="G7" s="99">
        <v>60</v>
      </c>
      <c r="H7" s="98">
        <v>39</v>
      </c>
      <c r="I7" s="98">
        <v>41</v>
      </c>
      <c r="J7" s="98">
        <v>41</v>
      </c>
      <c r="K7" s="106">
        <v>80</v>
      </c>
      <c r="L7" s="98">
        <v>88</v>
      </c>
      <c r="M7" s="99">
        <v>67</v>
      </c>
      <c r="N7" s="98">
        <v>53</v>
      </c>
      <c r="O7" s="98">
        <v>62</v>
      </c>
      <c r="P7" s="98">
        <v>6</v>
      </c>
      <c r="Q7" s="106">
        <v>12</v>
      </c>
      <c r="R7" s="98">
        <v>12</v>
      </c>
      <c r="S7" s="99">
        <v>12</v>
      </c>
      <c r="T7" s="98">
        <v>3</v>
      </c>
      <c r="U7" s="98">
        <v>3</v>
      </c>
      <c r="V7" s="98">
        <v>3</v>
      </c>
      <c r="W7" s="106">
        <v>51</v>
      </c>
      <c r="X7" s="98">
        <v>47</v>
      </c>
      <c r="Y7" s="99">
        <v>122</v>
      </c>
      <c r="Z7" s="98">
        <v>327</v>
      </c>
      <c r="AA7" s="98">
        <v>344</v>
      </c>
      <c r="AB7" s="99">
        <v>342</v>
      </c>
    </row>
    <row r="8" spans="1:28" ht="12" customHeight="1" x14ac:dyDescent="0.2">
      <c r="A8" s="406" t="s">
        <v>81</v>
      </c>
      <c r="B8" s="77">
        <v>2136560</v>
      </c>
      <c r="C8" s="8">
        <v>2254156</v>
      </c>
      <c r="D8" s="8">
        <v>2404287</v>
      </c>
      <c r="E8" s="77">
        <v>1832620</v>
      </c>
      <c r="F8" s="8">
        <v>1981099</v>
      </c>
      <c r="G8" s="76">
        <v>2030465</v>
      </c>
      <c r="H8" s="8">
        <v>658625</v>
      </c>
      <c r="I8" s="8">
        <v>692303</v>
      </c>
      <c r="J8" s="8">
        <v>712885</v>
      </c>
      <c r="K8" s="77">
        <v>356377</v>
      </c>
      <c r="L8" s="8">
        <v>408688</v>
      </c>
      <c r="M8" s="76">
        <v>392100</v>
      </c>
      <c r="N8" s="8">
        <v>34711</v>
      </c>
      <c r="O8" s="8">
        <v>37430</v>
      </c>
      <c r="P8" s="8">
        <v>7095</v>
      </c>
      <c r="Q8" s="77">
        <v>266203</v>
      </c>
      <c r="R8" s="8">
        <v>276598</v>
      </c>
      <c r="S8" s="76">
        <v>274242</v>
      </c>
      <c r="T8" s="8">
        <v>40304</v>
      </c>
      <c r="U8" s="8">
        <v>51430</v>
      </c>
      <c r="V8" s="8">
        <v>57455</v>
      </c>
      <c r="W8" s="77">
        <v>48756</v>
      </c>
      <c r="X8" s="8">
        <v>49777</v>
      </c>
      <c r="Y8" s="76">
        <v>62037</v>
      </c>
      <c r="Z8" s="8">
        <v>5409217</v>
      </c>
      <c r="AA8" s="8">
        <v>5773102</v>
      </c>
      <c r="AB8" s="76">
        <v>6019172</v>
      </c>
    </row>
    <row r="9" spans="1:28" ht="12" customHeight="1" x14ac:dyDescent="0.2">
      <c r="A9" s="406" t="s">
        <v>114</v>
      </c>
      <c r="B9" s="77">
        <v>6147662</v>
      </c>
      <c r="C9" s="8">
        <v>6161804</v>
      </c>
      <c r="D9" s="8">
        <v>6423263</v>
      </c>
      <c r="E9" s="77">
        <v>4502579</v>
      </c>
      <c r="F9" s="8">
        <v>4607566</v>
      </c>
      <c r="G9" s="76">
        <v>4674590</v>
      </c>
      <c r="H9" s="8">
        <v>1370810</v>
      </c>
      <c r="I9" s="8">
        <v>1399114</v>
      </c>
      <c r="J9" s="8">
        <v>1422670</v>
      </c>
      <c r="K9" s="77">
        <v>701541</v>
      </c>
      <c r="L9" s="8">
        <v>789345</v>
      </c>
      <c r="M9" s="76">
        <v>735629</v>
      </c>
      <c r="N9" s="8">
        <v>86380</v>
      </c>
      <c r="O9" s="8">
        <v>103360</v>
      </c>
      <c r="P9" s="8">
        <v>15084</v>
      </c>
      <c r="Q9" s="77">
        <v>783466</v>
      </c>
      <c r="R9" s="8">
        <v>785536</v>
      </c>
      <c r="S9" s="76">
        <v>777016</v>
      </c>
      <c r="T9" s="8">
        <v>71694</v>
      </c>
      <c r="U9" s="8">
        <v>88568</v>
      </c>
      <c r="V9" s="8">
        <v>95591</v>
      </c>
      <c r="W9" s="77">
        <v>210095</v>
      </c>
      <c r="X9" s="8">
        <v>112576</v>
      </c>
      <c r="Y9" s="76">
        <v>272328</v>
      </c>
      <c r="Z9" s="8">
        <v>13874227</v>
      </c>
      <c r="AA9" s="8">
        <v>14047869</v>
      </c>
      <c r="AB9" s="76">
        <v>14416171</v>
      </c>
    </row>
    <row r="10" spans="1:28" ht="12" customHeight="1" x14ac:dyDescent="0.2">
      <c r="A10" s="406" t="s">
        <v>98</v>
      </c>
      <c r="B10" s="120">
        <v>12462.739212</v>
      </c>
      <c r="C10" s="50">
        <v>13009.067402000001</v>
      </c>
      <c r="D10" s="50">
        <v>14111.179963</v>
      </c>
      <c r="E10" s="120">
        <v>7799.7394243999997</v>
      </c>
      <c r="F10" s="50">
        <v>8325.9658921999999</v>
      </c>
      <c r="G10" s="121">
        <v>8612.3994949999997</v>
      </c>
      <c r="H10" s="50">
        <v>2154.1694557999999</v>
      </c>
      <c r="I10" s="50">
        <v>2310.3095130000002</v>
      </c>
      <c r="J10" s="50">
        <v>2440.9435979</v>
      </c>
      <c r="K10" s="120">
        <v>1169.3870296</v>
      </c>
      <c r="L10" s="50">
        <v>1334.9182000000001</v>
      </c>
      <c r="M10" s="121">
        <v>1242.4078629999999</v>
      </c>
      <c r="N10" s="50">
        <v>115.15712924</v>
      </c>
      <c r="O10" s="50">
        <v>147.67576446999999</v>
      </c>
      <c r="P10" s="50">
        <v>23.993816938999998</v>
      </c>
      <c r="Q10" s="120">
        <v>2017.8844790999999</v>
      </c>
      <c r="R10" s="50">
        <v>2147.9163150999998</v>
      </c>
      <c r="S10" s="121">
        <v>2261.9025451000002</v>
      </c>
      <c r="T10" s="50">
        <v>194.39062987</v>
      </c>
      <c r="U10" s="50">
        <v>241.77993064</v>
      </c>
      <c r="V10" s="50">
        <v>246.24395715</v>
      </c>
      <c r="W10" s="120">
        <v>142.05237683999999</v>
      </c>
      <c r="X10" s="50">
        <v>101.00552623</v>
      </c>
      <c r="Y10" s="121">
        <v>104.48353188999999</v>
      </c>
      <c r="Z10" s="50">
        <v>26191.711361999998</v>
      </c>
      <c r="AA10" s="50">
        <v>27666.257941</v>
      </c>
      <c r="AB10" s="121">
        <v>29405.990344000002</v>
      </c>
    </row>
    <row r="11" spans="1:28" s="410" customFormat="1" ht="12" customHeight="1" x14ac:dyDescent="0.2">
      <c r="A11" s="407" t="s">
        <v>99</v>
      </c>
      <c r="B11" s="122">
        <v>2.8773645486000001</v>
      </c>
      <c r="C11" s="20">
        <v>2.7335304211000002</v>
      </c>
      <c r="D11" s="20">
        <v>2.6715874602</v>
      </c>
      <c r="E11" s="122">
        <v>2.4569081424000001</v>
      </c>
      <c r="F11" s="20">
        <v>2.3257626195999999</v>
      </c>
      <c r="G11" s="96">
        <v>2.3022263373</v>
      </c>
      <c r="H11" s="20">
        <v>2.0813209337999998</v>
      </c>
      <c r="I11" s="20">
        <v>2.0209561420000002</v>
      </c>
      <c r="J11" s="20">
        <v>1.9956514725000001</v>
      </c>
      <c r="K11" s="122">
        <v>1.9685361289000001</v>
      </c>
      <c r="L11" s="20">
        <v>1.9314122264</v>
      </c>
      <c r="M11" s="96">
        <v>1.8761259883000001</v>
      </c>
      <c r="N11" s="20">
        <v>2.4885482988000001</v>
      </c>
      <c r="O11" s="20">
        <v>2.7614213198000002</v>
      </c>
      <c r="P11" s="20">
        <v>2.1260042282999998</v>
      </c>
      <c r="Q11" s="122">
        <v>2.9431148408999999</v>
      </c>
      <c r="R11" s="20">
        <v>2.8399916124</v>
      </c>
      <c r="S11" s="96">
        <v>2.8333223941000001</v>
      </c>
      <c r="T11" s="20">
        <v>1.7788308853000001</v>
      </c>
      <c r="U11" s="20">
        <v>1.7221077192000001</v>
      </c>
      <c r="V11" s="20">
        <v>1.6637542425</v>
      </c>
      <c r="W11" s="122">
        <v>2.5065917414999999</v>
      </c>
      <c r="X11" s="20">
        <v>1.5767388442000001</v>
      </c>
      <c r="Y11" s="96">
        <v>1.9363068193999999</v>
      </c>
      <c r="Z11" s="20">
        <v>2.5649233521000001</v>
      </c>
      <c r="AA11" s="20">
        <v>2.4333311623</v>
      </c>
      <c r="AB11" s="96">
        <v>2.3950422085</v>
      </c>
    </row>
    <row r="12" spans="1:28" ht="12" customHeight="1" x14ac:dyDescent="0.2">
      <c r="A12" s="406" t="s">
        <v>100</v>
      </c>
      <c r="B12" s="77">
        <v>2027.2323385</v>
      </c>
      <c r="C12" s="8">
        <v>2111.2432985999999</v>
      </c>
      <c r="D12" s="8">
        <v>2196.8865298999999</v>
      </c>
      <c r="E12" s="77">
        <v>1732.2826372</v>
      </c>
      <c r="F12" s="8">
        <v>1807.0204295000001</v>
      </c>
      <c r="G12" s="76">
        <v>1842.3860691</v>
      </c>
      <c r="H12" s="8">
        <v>1571.4573542999999</v>
      </c>
      <c r="I12" s="8">
        <v>1651.2660963000001</v>
      </c>
      <c r="J12" s="8">
        <v>1715.7482746000001</v>
      </c>
      <c r="K12" s="77">
        <v>1666.8833748</v>
      </c>
      <c r="L12" s="8">
        <v>1691.1720476999999</v>
      </c>
      <c r="M12" s="76">
        <v>1688.9054986000001</v>
      </c>
      <c r="N12" s="8">
        <v>1333.1457425999999</v>
      </c>
      <c r="O12" s="8">
        <v>1428.7515911999999</v>
      </c>
      <c r="P12" s="8">
        <v>1590.6799880000001</v>
      </c>
      <c r="Q12" s="77">
        <v>2575.5865336000002</v>
      </c>
      <c r="R12" s="8">
        <v>2734.3321185999998</v>
      </c>
      <c r="S12" s="76">
        <v>2911.0115430000001</v>
      </c>
      <c r="T12" s="8">
        <v>2711.3932807000001</v>
      </c>
      <c r="U12" s="8">
        <v>2729.8790832</v>
      </c>
      <c r="V12" s="8">
        <v>2576.0161223</v>
      </c>
      <c r="W12" s="77">
        <v>1324.3723144000001</v>
      </c>
      <c r="X12" s="8">
        <v>1320.2185457999999</v>
      </c>
      <c r="Y12" s="76">
        <v>1714.5468192000001</v>
      </c>
      <c r="Z12" s="8">
        <v>1887.7960813</v>
      </c>
      <c r="AA12" s="8">
        <v>1969.4273872000001</v>
      </c>
      <c r="AB12" s="76">
        <v>2039.7920047</v>
      </c>
    </row>
    <row r="13" spans="1:28" ht="12" customHeight="1" x14ac:dyDescent="0.2">
      <c r="A13" s="406" t="s">
        <v>115</v>
      </c>
      <c r="B13" s="77">
        <v>5833.0864625000004</v>
      </c>
      <c r="C13" s="8">
        <v>5771.1477832</v>
      </c>
      <c r="D13" s="8">
        <v>5869.1745049000001</v>
      </c>
      <c r="E13" s="77">
        <v>4256.0593164000002</v>
      </c>
      <c r="F13" s="8">
        <v>4202.7005677999996</v>
      </c>
      <c r="G13" s="76">
        <v>4241.5897318999996</v>
      </c>
      <c r="H13" s="8">
        <v>3270.7070880000001</v>
      </c>
      <c r="I13" s="8">
        <v>3337.1363593999999</v>
      </c>
      <c r="J13" s="8">
        <v>3424.0355708000002</v>
      </c>
      <c r="K13" s="77">
        <v>3281.3201459000002</v>
      </c>
      <c r="L13" s="8">
        <v>3266.3503698999998</v>
      </c>
      <c r="M13" s="76">
        <v>3168.5994977</v>
      </c>
      <c r="N13" s="8">
        <v>3317.5975698000002</v>
      </c>
      <c r="O13" s="8">
        <v>3945.3851046999998</v>
      </c>
      <c r="P13" s="8">
        <v>3381.7923804000002</v>
      </c>
      <c r="Q13" s="77">
        <v>7580.2469510999999</v>
      </c>
      <c r="R13" s="8">
        <v>7765.4802822000001</v>
      </c>
      <c r="S13" s="76">
        <v>8247.8341942000006</v>
      </c>
      <c r="T13" s="8">
        <v>4823.1101098999998</v>
      </c>
      <c r="U13" s="8">
        <v>4701.1458417000003</v>
      </c>
      <c r="V13" s="8">
        <v>4285.8577521999996</v>
      </c>
      <c r="W13" s="77">
        <v>2913.5363204</v>
      </c>
      <c r="X13" s="8">
        <v>2029.1605809</v>
      </c>
      <c r="Y13" s="76">
        <v>1684.2131612999999</v>
      </c>
      <c r="Z13" s="8">
        <v>4842.0522529999998</v>
      </c>
      <c r="AA13" s="8">
        <v>4792.2690333</v>
      </c>
      <c r="AB13" s="76">
        <v>4885.3879477</v>
      </c>
    </row>
    <row r="14" spans="1:28" ht="12" customHeight="1" x14ac:dyDescent="0.2">
      <c r="A14" s="411" t="s">
        <v>116</v>
      </c>
      <c r="B14" s="107">
        <v>5047.1678632000003</v>
      </c>
      <c r="C14" s="51">
        <v>4971.3690514999998</v>
      </c>
      <c r="D14" s="51">
        <v>5062.3158617999998</v>
      </c>
      <c r="E14" s="107">
        <v>4628.7625428000001</v>
      </c>
      <c r="F14" s="51">
        <v>4547.6623632999999</v>
      </c>
      <c r="G14" s="100">
        <v>4605.8784290000003</v>
      </c>
      <c r="H14" s="51">
        <v>4208.7192180000002</v>
      </c>
      <c r="I14" s="51">
        <v>4270.2113952</v>
      </c>
      <c r="J14" s="51">
        <v>4391.5766476999997</v>
      </c>
      <c r="K14" s="107">
        <v>4932.3103792000002</v>
      </c>
      <c r="L14" s="51">
        <v>4874.0885101000003</v>
      </c>
      <c r="M14" s="100">
        <v>4767.4024400999997</v>
      </c>
      <c r="N14" s="51">
        <v>5049.9078197999997</v>
      </c>
      <c r="O14" s="51">
        <v>5781.6958824000003</v>
      </c>
      <c r="P14" s="51">
        <v>4851.5107792999997</v>
      </c>
      <c r="Q14" s="107">
        <v>5215.9164355000003</v>
      </c>
      <c r="R14" s="51">
        <v>5273.3689354999997</v>
      </c>
      <c r="S14" s="100">
        <v>5500.5463739999996</v>
      </c>
      <c r="T14" s="51">
        <v>4806.3781774999998</v>
      </c>
      <c r="U14" s="51">
        <v>5220.4249663000001</v>
      </c>
      <c r="V14" s="51">
        <v>4942.8709171999999</v>
      </c>
      <c r="W14" s="107">
        <v>4980.8215410000003</v>
      </c>
      <c r="X14" s="51">
        <v>4733.1151043999998</v>
      </c>
      <c r="Y14" s="100">
        <v>5880.6475837999997</v>
      </c>
      <c r="Z14" s="51">
        <v>4842.0522529999998</v>
      </c>
      <c r="AA14" s="51">
        <v>4792.2690333</v>
      </c>
      <c r="AB14" s="100">
        <v>4885.3879477</v>
      </c>
    </row>
    <row r="15" spans="1:28" ht="12" customHeight="1" x14ac:dyDescent="0.25">
      <c r="A15" s="10"/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</row>
    <row r="17" spans="1:28" ht="12" customHeight="1" x14ac:dyDescent="0.2">
      <c r="B17" s="412" t="s">
        <v>499</v>
      </c>
      <c r="C17" s="413"/>
      <c r="D17" s="413"/>
      <c r="E17" s="413"/>
      <c r="F17" s="413"/>
      <c r="G17" s="413"/>
      <c r="H17" s="413"/>
      <c r="I17" s="413"/>
      <c r="J17" s="414"/>
    </row>
    <row r="18" spans="1:28" ht="24" x14ac:dyDescent="0.2">
      <c r="B18" s="415" t="s">
        <v>760</v>
      </c>
      <c r="C18" s="416" t="s">
        <v>766</v>
      </c>
      <c r="D18" s="416" t="s">
        <v>761</v>
      </c>
      <c r="E18" s="416" t="s">
        <v>762</v>
      </c>
      <c r="F18" s="416" t="s">
        <v>763</v>
      </c>
      <c r="G18" s="416" t="s">
        <v>764</v>
      </c>
      <c r="H18" s="416" t="s">
        <v>765</v>
      </c>
      <c r="I18" s="416" t="s">
        <v>38</v>
      </c>
      <c r="J18" s="417" t="s">
        <v>9</v>
      </c>
      <c r="K18" s="418"/>
      <c r="L18" s="418"/>
      <c r="M18" s="418"/>
      <c r="N18" s="418"/>
      <c r="O18" s="418"/>
    </row>
    <row r="19" spans="1:28" ht="12" customHeight="1" x14ac:dyDescent="0.2">
      <c r="B19" s="419" t="s">
        <v>2661</v>
      </c>
      <c r="C19" s="420"/>
      <c r="D19" s="420"/>
      <c r="E19" s="420"/>
      <c r="F19" s="420"/>
      <c r="G19" s="420"/>
      <c r="H19" s="420"/>
      <c r="I19" s="420"/>
      <c r="J19" s="421"/>
    </row>
    <row r="20" spans="1:28" ht="12" customHeight="1" x14ac:dyDescent="0.2">
      <c r="A20" s="405" t="s">
        <v>97</v>
      </c>
      <c r="B20" s="399">
        <v>0</v>
      </c>
      <c r="C20" s="422">
        <v>0</v>
      </c>
      <c r="D20" s="422">
        <v>0</v>
      </c>
      <c r="E20" s="422">
        <v>-23.863636363636363</v>
      </c>
      <c r="F20" s="422">
        <v>-90.322580645161281</v>
      </c>
      <c r="G20" s="422">
        <v>0</v>
      </c>
      <c r="H20" s="422">
        <v>0</v>
      </c>
      <c r="I20" s="422">
        <v>159.57446808510639</v>
      </c>
      <c r="J20" s="423">
        <v>-0.58139534883721034</v>
      </c>
    </row>
    <row r="21" spans="1:28" ht="12" customHeight="1" x14ac:dyDescent="0.2">
      <c r="A21" s="406" t="s">
        <v>81</v>
      </c>
      <c r="B21" s="424">
        <v>6.6601867838783191</v>
      </c>
      <c r="C21" s="400">
        <v>2.4918492210636689</v>
      </c>
      <c r="D21" s="400">
        <v>2.9729757057242345</v>
      </c>
      <c r="E21" s="400">
        <v>-4.0588419527854969</v>
      </c>
      <c r="F21" s="400">
        <v>-81.044616617686344</v>
      </c>
      <c r="G21" s="400">
        <v>-0.85177767012053485</v>
      </c>
      <c r="H21" s="400">
        <v>11.714952362434383</v>
      </c>
      <c r="I21" s="400">
        <v>24.629849127106908</v>
      </c>
      <c r="J21" s="425">
        <v>4.2623532374796103</v>
      </c>
    </row>
    <row r="22" spans="1:28" ht="12" customHeight="1" x14ac:dyDescent="0.2">
      <c r="A22" s="406" t="s">
        <v>114</v>
      </c>
      <c r="B22" s="424">
        <v>4.2432216279518098</v>
      </c>
      <c r="C22" s="400">
        <v>1.4546508937690827</v>
      </c>
      <c r="D22" s="400">
        <v>1.6836369302287046</v>
      </c>
      <c r="E22" s="400">
        <v>-6.8051359038189929</v>
      </c>
      <c r="F22" s="400">
        <v>-85.406346749226003</v>
      </c>
      <c r="G22" s="400">
        <v>-1.0846097441746805</v>
      </c>
      <c r="H22" s="400">
        <v>7.929500496793418</v>
      </c>
      <c r="I22" s="400">
        <v>141.90591245025584</v>
      </c>
      <c r="J22" s="425">
        <v>2.6217641978295791</v>
      </c>
      <c r="AA22" s="300"/>
    </row>
    <row r="23" spans="1:28" ht="12" customHeight="1" x14ac:dyDescent="0.2">
      <c r="A23" s="406" t="s">
        <v>98</v>
      </c>
      <c r="B23" s="424">
        <v>8.4718798584329171</v>
      </c>
      <c r="C23" s="400">
        <v>3.4402447296635996</v>
      </c>
      <c r="D23" s="400">
        <v>5.6543975672925351</v>
      </c>
      <c r="E23" s="400">
        <v>-6.9300378854674545</v>
      </c>
      <c r="F23" s="400">
        <v>-83.752366527363193</v>
      </c>
      <c r="G23" s="400">
        <v>5.3068282594936012</v>
      </c>
      <c r="H23" s="400">
        <v>1.8463180538531798</v>
      </c>
      <c r="I23" s="400">
        <v>3.4433815552628477</v>
      </c>
      <c r="J23" s="425">
        <v>6.2882823065919746</v>
      </c>
    </row>
    <row r="24" spans="1:28" ht="12" customHeight="1" x14ac:dyDescent="0.2">
      <c r="A24" s="406" t="s">
        <v>99</v>
      </c>
      <c r="B24" s="424">
        <v>-2.2660424929558221</v>
      </c>
      <c r="C24" s="400">
        <v>-1.0119812788137339</v>
      </c>
      <c r="D24" s="400">
        <v>-1.2521137383495029</v>
      </c>
      <c r="E24" s="400">
        <v>-2.8624773802456982</v>
      </c>
      <c r="F24" s="400">
        <v>-23.010508644368009</v>
      </c>
      <c r="G24" s="400">
        <v>-0.23483232383083585</v>
      </c>
      <c r="H24" s="400">
        <v>-3.3884916750218097</v>
      </c>
      <c r="I24" s="400">
        <v>22.804535863542831</v>
      </c>
      <c r="J24" s="425">
        <v>-1.5735200532182803</v>
      </c>
    </row>
    <row r="25" spans="1:28" ht="12" customHeight="1" x14ac:dyDescent="0.2">
      <c r="A25" s="406" t="s">
        <v>100</v>
      </c>
      <c r="B25" s="424">
        <v>4.0565306403478774</v>
      </c>
      <c r="C25" s="400">
        <v>1.9571245030021833</v>
      </c>
      <c r="D25" s="400">
        <v>3.9050143671262694</v>
      </c>
      <c r="E25" s="400">
        <v>-0.13402238424424784</v>
      </c>
      <c r="F25" s="400">
        <v>11.333558457422077</v>
      </c>
      <c r="G25" s="400">
        <v>6.4615202812473793</v>
      </c>
      <c r="H25" s="400">
        <v>-5.6362555340597638</v>
      </c>
      <c r="I25" s="400">
        <v>29.868408882337949</v>
      </c>
      <c r="J25" s="425">
        <v>3.5728465013396438</v>
      </c>
    </row>
    <row r="26" spans="1:28" ht="12" customHeight="1" x14ac:dyDescent="0.2">
      <c r="A26" s="406" t="s">
        <v>115</v>
      </c>
      <c r="B26" s="424">
        <v>1.6985654393630201</v>
      </c>
      <c r="C26" s="400">
        <v>0.92533749365726337</v>
      </c>
      <c r="D26" s="400">
        <v>2.6040054118622979</v>
      </c>
      <c r="E26" s="400">
        <v>-2.9926634050281731</v>
      </c>
      <c r="F26" s="400">
        <v>-14.284859635846736</v>
      </c>
      <c r="G26" s="400">
        <v>6.2115142202556317</v>
      </c>
      <c r="H26" s="400">
        <v>-8.8337631608090383</v>
      </c>
      <c r="I26" s="400">
        <v>-16.999513140897136</v>
      </c>
      <c r="J26" s="425">
        <v>1.9431069865432304</v>
      </c>
      <c r="Z26" s="426"/>
      <c r="AA26" s="426"/>
      <c r="AB26" s="426"/>
    </row>
    <row r="27" spans="1:28" ht="12" customHeight="1" x14ac:dyDescent="0.2">
      <c r="A27" s="411" t="s">
        <v>116</v>
      </c>
      <c r="B27" s="427">
        <v>1.8294117648046893</v>
      </c>
      <c r="C27" s="428">
        <v>1.280131659944872</v>
      </c>
      <c r="D27" s="428">
        <v>2.842136870236045</v>
      </c>
      <c r="E27" s="428">
        <v>-2.1888414578218551</v>
      </c>
      <c r="F27" s="428">
        <v>-16.088447438606501</v>
      </c>
      <c r="G27" s="428">
        <v>4.3080133644861185</v>
      </c>
      <c r="H27" s="428">
        <v>-5.3166945390792142</v>
      </c>
      <c r="I27" s="428">
        <v>24.24476172855443</v>
      </c>
      <c r="J27" s="429">
        <v>1.9431069865432304</v>
      </c>
      <c r="AA27" s="300"/>
    </row>
    <row r="28" spans="1:28" ht="12" customHeight="1" x14ac:dyDescent="0.2">
      <c r="B28" s="400"/>
      <c r="C28" s="400"/>
      <c r="D28" s="400"/>
      <c r="E28" s="400"/>
      <c r="F28" s="400"/>
      <c r="G28" s="400"/>
      <c r="H28" s="400"/>
      <c r="I28" s="400"/>
      <c r="J28" s="400"/>
    </row>
  </sheetData>
  <mergeCells count="1">
    <mergeCell ref="A4:A6"/>
  </mergeCells>
  <conditionalFormatting sqref="B4:AB4">
    <cfRule type="expression" dxfId="395" priority="3">
      <formula>(B1+1)&lt;=(11*rounds_bucket)</formula>
    </cfRule>
  </conditionalFormatting>
  <conditionalFormatting sqref="B1:AB1">
    <cfRule type="expression" dxfId="394" priority="2">
      <formula>(B1+1)&gt;(11*rounds_bucket)</formula>
    </cfRule>
  </conditionalFormatting>
  <conditionalFormatting sqref="B15:AB15">
    <cfRule type="expression" dxfId="393" priority="1">
      <formula>(B1+1)&lt;=(11*rounds_bucket)</formula>
    </cfRule>
  </conditionalFormatting>
  <pageMargins left="0.39370078740157483" right="0.39370078740157483" top="0.51181102362204722" bottom="0.39370078740157483" header="0.31496062992125984" footer="0.31496062992125984"/>
  <pageSetup paperSize="9" scale="32" pageOrder="overThenDown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L44"/>
  <sheetViews>
    <sheetView showGridLines="0" zoomScale="80" zoomScaleNormal="80" zoomScaleSheetLayoutView="80" workbookViewId="0">
      <pane xSplit="1" ySplit="5" topLeftCell="B6" activePane="bottomRight" state="frozen"/>
      <selection activeCell="A2" sqref="A2"/>
      <selection pane="topRight" activeCell="A2" sqref="A2"/>
      <selection pane="bottomLeft" activeCell="A2" sqref="A2"/>
      <selection pane="bottomRight" activeCell="B6" sqref="B6"/>
    </sheetView>
  </sheetViews>
  <sheetFormatPr defaultColWidth="9.109375" defaultRowHeight="12" customHeight="1" x14ac:dyDescent="0.2"/>
  <cols>
    <col min="1" max="1" width="20.109375" style="304" customWidth="1"/>
    <col min="2" max="28" width="9.5546875" style="304" customWidth="1"/>
    <col min="29" max="29" width="2.44140625" style="300" customWidth="1"/>
    <col min="30" max="37" width="9.5546875" style="304" customWidth="1"/>
    <col min="38" max="38" width="11.109375" style="304" bestFit="1" customWidth="1"/>
    <col min="39" max="16384" width="9.109375" style="304"/>
  </cols>
  <sheetData>
    <row r="1" spans="1:38" s="301" customFormat="1" ht="12" customHeight="1" x14ac:dyDescent="0.2">
      <c r="AC1" s="35"/>
    </row>
    <row r="2" spans="1:38" ht="12" customHeight="1" x14ac:dyDescent="0.25">
      <c r="A2" s="825">
        <f>'4 Acute by Jurisdiction'!A2+2</f>
        <v>4</v>
      </c>
      <c r="B2" s="302" t="s">
        <v>2674</v>
      </c>
      <c r="C2" s="302"/>
      <c r="E2" s="302"/>
      <c r="G2" s="302"/>
      <c r="I2" s="302"/>
      <c r="K2" s="302"/>
      <c r="M2" s="302"/>
      <c r="O2" s="302"/>
      <c r="Q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6"/>
      <c r="AD2" s="302"/>
    </row>
    <row r="3" spans="1:38" s="386" customFormat="1" ht="15" customHeight="1" x14ac:dyDescent="0.2">
      <c r="A3" s="869" t="s">
        <v>0</v>
      </c>
      <c r="B3" s="883" t="s">
        <v>475</v>
      </c>
      <c r="C3" s="884"/>
      <c r="D3" s="884"/>
      <c r="E3" s="884"/>
      <c r="F3" s="884"/>
      <c r="G3" s="884"/>
      <c r="H3" s="884"/>
      <c r="I3" s="884"/>
      <c r="J3" s="884"/>
      <c r="K3" s="884"/>
      <c r="L3" s="884"/>
      <c r="M3" s="884"/>
      <c r="N3" s="884"/>
      <c r="O3" s="884"/>
      <c r="P3" s="884"/>
      <c r="Q3" s="884"/>
      <c r="R3" s="884"/>
      <c r="S3" s="884"/>
      <c r="T3" s="884"/>
      <c r="U3" s="884"/>
      <c r="V3" s="884"/>
      <c r="W3" s="884"/>
      <c r="X3" s="884"/>
      <c r="Y3" s="884"/>
      <c r="Z3" s="884"/>
      <c r="AA3" s="884"/>
      <c r="AB3" s="885"/>
      <c r="AC3" s="6"/>
      <c r="AD3" s="871" t="s">
        <v>473</v>
      </c>
      <c r="AE3" s="872"/>
      <c r="AF3" s="872"/>
      <c r="AG3" s="872"/>
      <c r="AH3" s="872"/>
      <c r="AI3" s="872"/>
      <c r="AJ3" s="872"/>
      <c r="AK3" s="872"/>
      <c r="AL3" s="873"/>
    </row>
    <row r="4" spans="1:38" s="387" customFormat="1" ht="12" customHeight="1" x14ac:dyDescent="0.25">
      <c r="A4" s="870"/>
      <c r="B4" s="69" t="s">
        <v>2</v>
      </c>
      <c r="C4" s="62" t="s">
        <v>749</v>
      </c>
      <c r="D4" s="62" t="s">
        <v>749</v>
      </c>
      <c r="E4" s="62" t="s">
        <v>3</v>
      </c>
      <c r="F4" s="62" t="s">
        <v>749</v>
      </c>
      <c r="G4" s="62" t="s">
        <v>749</v>
      </c>
      <c r="H4" s="62" t="s">
        <v>10</v>
      </c>
      <c r="I4" s="62" t="s">
        <v>749</v>
      </c>
      <c r="J4" s="62" t="s">
        <v>749</v>
      </c>
      <c r="K4" s="62" t="s">
        <v>4</v>
      </c>
      <c r="L4" s="62" t="s">
        <v>749</v>
      </c>
      <c r="M4" s="62" t="s">
        <v>749</v>
      </c>
      <c r="N4" s="62" t="s">
        <v>5</v>
      </c>
      <c r="O4" s="62" t="s">
        <v>749</v>
      </c>
      <c r="P4" s="62" t="s">
        <v>749</v>
      </c>
      <c r="Q4" s="62" t="s">
        <v>6</v>
      </c>
      <c r="R4" s="62" t="s">
        <v>749</v>
      </c>
      <c r="S4" s="62" t="s">
        <v>749</v>
      </c>
      <c r="T4" s="62" t="s">
        <v>7</v>
      </c>
      <c r="U4" s="62" t="s">
        <v>749</v>
      </c>
      <c r="V4" s="62" t="s">
        <v>749</v>
      </c>
      <c r="W4" s="62" t="s">
        <v>8</v>
      </c>
      <c r="X4" s="62" t="s">
        <v>749</v>
      </c>
      <c r="Y4" s="62" t="s">
        <v>749</v>
      </c>
      <c r="Z4" s="62" t="s">
        <v>9</v>
      </c>
      <c r="AA4" s="62" t="s">
        <v>749</v>
      </c>
      <c r="AB4" s="70" t="s">
        <v>749</v>
      </c>
      <c r="AC4" s="6"/>
      <c r="AD4" s="431" t="s">
        <v>2</v>
      </c>
      <c r="AE4" s="432" t="s">
        <v>3</v>
      </c>
      <c r="AF4" s="432" t="s">
        <v>10</v>
      </c>
      <c r="AG4" s="432" t="s">
        <v>4</v>
      </c>
      <c r="AH4" s="432" t="s">
        <v>5</v>
      </c>
      <c r="AI4" s="432" t="s">
        <v>6</v>
      </c>
      <c r="AJ4" s="432" t="s">
        <v>7</v>
      </c>
      <c r="AK4" s="432" t="s">
        <v>8</v>
      </c>
      <c r="AL4" s="433" t="s">
        <v>9</v>
      </c>
    </row>
    <row r="5" spans="1:38" ht="15" customHeight="1" x14ac:dyDescent="0.2">
      <c r="A5" s="870"/>
      <c r="B5" s="388" t="s">
        <v>29</v>
      </c>
      <c r="C5" s="389" t="s">
        <v>30</v>
      </c>
      <c r="D5" s="389" t="s">
        <v>31</v>
      </c>
      <c r="E5" s="389" t="s">
        <v>29</v>
      </c>
      <c r="F5" s="389" t="s">
        <v>30</v>
      </c>
      <c r="G5" s="389" t="s">
        <v>31</v>
      </c>
      <c r="H5" s="389" t="s">
        <v>29</v>
      </c>
      <c r="I5" s="389" t="s">
        <v>30</v>
      </c>
      <c r="J5" s="389" t="s">
        <v>31</v>
      </c>
      <c r="K5" s="389" t="s">
        <v>29</v>
      </c>
      <c r="L5" s="389" t="s">
        <v>30</v>
      </c>
      <c r="M5" s="389" t="s">
        <v>31</v>
      </c>
      <c r="N5" s="389" t="s">
        <v>29</v>
      </c>
      <c r="O5" s="389" t="s">
        <v>30</v>
      </c>
      <c r="P5" s="389" t="s">
        <v>31</v>
      </c>
      <c r="Q5" s="389" t="s">
        <v>29</v>
      </c>
      <c r="R5" s="389" t="s">
        <v>30</v>
      </c>
      <c r="S5" s="389" t="s">
        <v>31</v>
      </c>
      <c r="T5" s="389" t="s">
        <v>29</v>
      </c>
      <c r="U5" s="389" t="s">
        <v>30</v>
      </c>
      <c r="V5" s="389" t="s">
        <v>31</v>
      </c>
      <c r="W5" s="389" t="s">
        <v>29</v>
      </c>
      <c r="X5" s="389" t="s">
        <v>30</v>
      </c>
      <c r="Y5" s="389" t="s">
        <v>31</v>
      </c>
      <c r="Z5" s="389" t="s">
        <v>29</v>
      </c>
      <c r="AA5" s="389" t="s">
        <v>30</v>
      </c>
      <c r="AB5" s="390" t="s">
        <v>31</v>
      </c>
      <c r="AC5" s="6"/>
      <c r="AD5" s="878" t="s">
        <v>2661</v>
      </c>
      <c r="AE5" s="875"/>
      <c r="AF5" s="875"/>
      <c r="AG5" s="875"/>
      <c r="AH5" s="875"/>
      <c r="AI5" s="875"/>
      <c r="AJ5" s="875"/>
      <c r="AK5" s="875"/>
      <c r="AL5" s="879"/>
    </row>
    <row r="6" spans="1:38" ht="12" customHeight="1" x14ac:dyDescent="0.2">
      <c r="A6" s="82" t="s">
        <v>11</v>
      </c>
      <c r="B6" s="391">
        <v>666.00588994999998</v>
      </c>
      <c r="C6" s="392">
        <v>641.63350721999996</v>
      </c>
      <c r="D6" s="392">
        <v>663.88013008999997</v>
      </c>
      <c r="E6" s="391">
        <v>482.88715435</v>
      </c>
      <c r="F6" s="392">
        <v>431.82934261999998</v>
      </c>
      <c r="G6" s="393">
        <v>433.82930107999999</v>
      </c>
      <c r="H6" s="392">
        <v>524.72843681999996</v>
      </c>
      <c r="I6" s="392">
        <v>546.94666473999996</v>
      </c>
      <c r="J6" s="392">
        <v>518.53468697999995</v>
      </c>
      <c r="K6" s="391">
        <v>582.56208488000004</v>
      </c>
      <c r="L6" s="392">
        <v>566.60259547999999</v>
      </c>
      <c r="M6" s="393">
        <v>610.77019312000004</v>
      </c>
      <c r="N6" s="392">
        <v>748.50212039999997</v>
      </c>
      <c r="O6" s="392">
        <v>789.06659812999999</v>
      </c>
      <c r="P6" s="392">
        <v>728.60335679000002</v>
      </c>
      <c r="Q6" s="391">
        <v>569.63316524000004</v>
      </c>
      <c r="R6" s="392">
        <v>427.88532857000001</v>
      </c>
      <c r="S6" s="393">
        <v>702.27462531000003</v>
      </c>
      <c r="T6" s="392">
        <v>440.25647064999998</v>
      </c>
      <c r="U6" s="392">
        <v>408.10321349999998</v>
      </c>
      <c r="V6" s="392">
        <v>454.69550335999998</v>
      </c>
      <c r="W6" s="391">
        <v>474.17685906000003</v>
      </c>
      <c r="X6" s="392">
        <v>480.28198399000001</v>
      </c>
      <c r="Y6" s="393">
        <v>452.93817311999999</v>
      </c>
      <c r="Z6" s="392">
        <v>576.94808866000005</v>
      </c>
      <c r="AA6" s="392">
        <v>556.14454310999997</v>
      </c>
      <c r="AB6" s="393">
        <v>559.58453480000003</v>
      </c>
      <c r="AC6" s="63"/>
      <c r="AD6" s="424">
        <v>22.24662287000001</v>
      </c>
      <c r="AE6" s="400">
        <v>1.9999584600000162</v>
      </c>
      <c r="AF6" s="400">
        <v>-28.411977760000013</v>
      </c>
      <c r="AG6" s="400">
        <v>44.167597640000054</v>
      </c>
      <c r="AH6" s="400">
        <v>-60.463241339999968</v>
      </c>
      <c r="AI6" s="400">
        <v>274.38929674000002</v>
      </c>
      <c r="AJ6" s="400">
        <v>46.592289859999994</v>
      </c>
      <c r="AK6" s="400">
        <v>-27.343810870000027</v>
      </c>
      <c r="AL6" s="425">
        <v>3.4399916900000562</v>
      </c>
    </row>
    <row r="7" spans="1:38" ht="12" customHeight="1" x14ac:dyDescent="0.2">
      <c r="A7" s="83" t="s">
        <v>12</v>
      </c>
      <c r="B7" s="73">
        <v>1114.7297341000001</v>
      </c>
      <c r="C7" s="63">
        <v>990.11867137000002</v>
      </c>
      <c r="D7" s="63">
        <v>1011.6471688</v>
      </c>
      <c r="E7" s="73">
        <v>691.05295881999996</v>
      </c>
      <c r="F7" s="63">
        <v>703.07028304000005</v>
      </c>
      <c r="G7" s="308">
        <v>710.66500467000003</v>
      </c>
      <c r="H7" s="63">
        <v>879.69046937999997</v>
      </c>
      <c r="I7" s="63">
        <v>910.94940667000003</v>
      </c>
      <c r="J7" s="63">
        <v>903.56568875999994</v>
      </c>
      <c r="K7" s="73">
        <v>1102.2180168</v>
      </c>
      <c r="L7" s="63">
        <v>1111.2931696999999</v>
      </c>
      <c r="M7" s="308">
        <v>1169.1970603</v>
      </c>
      <c r="N7" s="63">
        <v>997.54812396</v>
      </c>
      <c r="O7" s="63">
        <v>994.58331948</v>
      </c>
      <c r="P7" s="63">
        <v>972.57633368999996</v>
      </c>
      <c r="Q7" s="73">
        <v>905.82975911000005</v>
      </c>
      <c r="R7" s="63">
        <v>1013.4483118000001</v>
      </c>
      <c r="S7" s="308">
        <v>1078.1969194999999</v>
      </c>
      <c r="T7" s="63">
        <v>762.57689954</v>
      </c>
      <c r="U7" s="63">
        <v>754.29210969999997</v>
      </c>
      <c r="V7" s="63">
        <v>773.16271501999995</v>
      </c>
      <c r="W7" s="73">
        <v>1002.9494263</v>
      </c>
      <c r="X7" s="63">
        <v>1011.6672178</v>
      </c>
      <c r="Y7" s="308">
        <v>974.54702652000003</v>
      </c>
      <c r="Z7" s="63">
        <v>923.16800651999995</v>
      </c>
      <c r="AA7" s="63">
        <v>895.04619353999999</v>
      </c>
      <c r="AB7" s="308">
        <v>903.31808550000005</v>
      </c>
      <c r="AC7" s="63"/>
      <c r="AD7" s="424">
        <v>21.528497430000016</v>
      </c>
      <c r="AE7" s="400">
        <v>7.5947216299999809</v>
      </c>
      <c r="AF7" s="400">
        <v>-7.3837179100000867</v>
      </c>
      <c r="AG7" s="400">
        <v>57.903890600000068</v>
      </c>
      <c r="AH7" s="400">
        <v>-22.006985790000044</v>
      </c>
      <c r="AI7" s="400">
        <v>64.748607699999866</v>
      </c>
      <c r="AJ7" s="400">
        <v>18.870605319999981</v>
      </c>
      <c r="AK7" s="400">
        <v>-37.120191279999972</v>
      </c>
      <c r="AL7" s="425">
        <v>8.2718919600000618</v>
      </c>
    </row>
    <row r="8" spans="1:38" ht="12" customHeight="1" x14ac:dyDescent="0.2">
      <c r="A8" s="83" t="s">
        <v>13</v>
      </c>
      <c r="B8" s="73">
        <v>190.03331466</v>
      </c>
      <c r="C8" s="63">
        <v>176.07964368</v>
      </c>
      <c r="D8" s="63">
        <v>177.33988979</v>
      </c>
      <c r="E8" s="73">
        <v>133.55407167999999</v>
      </c>
      <c r="F8" s="63">
        <v>128.21085213000001</v>
      </c>
      <c r="G8" s="308">
        <v>106.93240428999999</v>
      </c>
      <c r="H8" s="63">
        <v>154.24841309999999</v>
      </c>
      <c r="I8" s="63">
        <v>167.86107785999999</v>
      </c>
      <c r="J8" s="63">
        <v>174.71422845999999</v>
      </c>
      <c r="K8" s="73">
        <v>140.74919740000001</v>
      </c>
      <c r="L8" s="63">
        <v>139.00792437999999</v>
      </c>
      <c r="M8" s="308">
        <v>147.32167329999999</v>
      </c>
      <c r="N8" s="63">
        <v>209.13685985000001</v>
      </c>
      <c r="O8" s="63">
        <v>223.81653026999999</v>
      </c>
      <c r="P8" s="63">
        <v>208.82725757</v>
      </c>
      <c r="Q8" s="73">
        <v>102.94813621999999</v>
      </c>
      <c r="R8" s="63">
        <v>122.35100212</v>
      </c>
      <c r="S8" s="308">
        <v>145.41127835</v>
      </c>
      <c r="T8" s="63">
        <v>58.278981956999999</v>
      </c>
      <c r="U8" s="63">
        <v>61.969047023999998</v>
      </c>
      <c r="V8" s="63">
        <v>65.887353709999999</v>
      </c>
      <c r="W8" s="73">
        <v>146.86113735999999</v>
      </c>
      <c r="X8" s="63">
        <v>114.56511896000001</v>
      </c>
      <c r="Y8" s="308">
        <v>123.21103889</v>
      </c>
      <c r="Z8" s="63">
        <v>159.62323187000001</v>
      </c>
      <c r="AA8" s="63">
        <v>157.32803967000001</v>
      </c>
      <c r="AB8" s="308">
        <v>153.32390713000001</v>
      </c>
      <c r="AC8" s="63"/>
      <c r="AD8" s="424">
        <v>1.2602461099999971</v>
      </c>
      <c r="AE8" s="400">
        <v>-21.278447840000013</v>
      </c>
      <c r="AF8" s="400">
        <v>6.8531505999999922</v>
      </c>
      <c r="AG8" s="400">
        <v>8.3137489199999948</v>
      </c>
      <c r="AH8" s="400">
        <v>-14.989272699999987</v>
      </c>
      <c r="AI8" s="400">
        <v>23.060276229999999</v>
      </c>
      <c r="AJ8" s="400">
        <v>3.9183066860000011</v>
      </c>
      <c r="AK8" s="400">
        <v>8.6459199299999909</v>
      </c>
      <c r="AL8" s="425">
        <v>-4.0041325400000005</v>
      </c>
    </row>
    <row r="9" spans="1:38" ht="12" customHeight="1" x14ac:dyDescent="0.2">
      <c r="A9" s="83" t="s">
        <v>14</v>
      </c>
      <c r="B9" s="73">
        <v>344.28216916999997</v>
      </c>
      <c r="C9" s="63">
        <v>329.35061516000002</v>
      </c>
      <c r="D9" s="63">
        <v>341.42148775999999</v>
      </c>
      <c r="E9" s="73">
        <v>174.31266137</v>
      </c>
      <c r="F9" s="63">
        <v>223.39524022000001</v>
      </c>
      <c r="G9" s="308">
        <v>276.82849591000002</v>
      </c>
      <c r="H9" s="63">
        <v>352.82178646</v>
      </c>
      <c r="I9" s="63">
        <v>354.07409659000001</v>
      </c>
      <c r="J9" s="63">
        <v>374.67306521</v>
      </c>
      <c r="K9" s="73">
        <v>285.17670243999999</v>
      </c>
      <c r="L9" s="63">
        <v>249.74669313999999</v>
      </c>
      <c r="M9" s="308">
        <v>219.67646565999999</v>
      </c>
      <c r="N9" s="63">
        <v>308.98354094000001</v>
      </c>
      <c r="O9" s="63">
        <v>311.26028355</v>
      </c>
      <c r="P9" s="63">
        <v>288.45810485999999</v>
      </c>
      <c r="Q9" s="73">
        <v>323.93729982000002</v>
      </c>
      <c r="R9" s="63">
        <v>404.68383552</v>
      </c>
      <c r="S9" s="308">
        <v>336.31135560000001</v>
      </c>
      <c r="T9" s="63">
        <v>569.77294938</v>
      </c>
      <c r="U9" s="63">
        <v>559.44716169000003</v>
      </c>
      <c r="V9" s="63">
        <v>408.58339751</v>
      </c>
      <c r="W9" s="73">
        <v>322.07310042</v>
      </c>
      <c r="X9" s="63">
        <v>292.45379237999998</v>
      </c>
      <c r="Y9" s="308">
        <v>298.35815174999999</v>
      </c>
      <c r="Z9" s="63">
        <v>299.58966671000002</v>
      </c>
      <c r="AA9" s="63">
        <v>305.75039452999999</v>
      </c>
      <c r="AB9" s="308">
        <v>319.78594584000001</v>
      </c>
      <c r="AC9" s="63"/>
      <c r="AD9" s="424">
        <v>12.070872599999973</v>
      </c>
      <c r="AE9" s="400">
        <v>53.43325569000001</v>
      </c>
      <c r="AF9" s="400">
        <v>20.598968619999994</v>
      </c>
      <c r="AG9" s="400">
        <v>-30.07022748</v>
      </c>
      <c r="AH9" s="400">
        <v>-22.802178690000005</v>
      </c>
      <c r="AI9" s="400">
        <v>-68.372479919999989</v>
      </c>
      <c r="AJ9" s="400">
        <v>-150.86376418000003</v>
      </c>
      <c r="AK9" s="400">
        <v>5.9043593700000088</v>
      </c>
      <c r="AL9" s="425">
        <v>14.035551310000017</v>
      </c>
    </row>
    <row r="10" spans="1:38" ht="12" customHeight="1" x14ac:dyDescent="0.2">
      <c r="A10" s="83" t="s">
        <v>15</v>
      </c>
      <c r="B10" s="73">
        <v>312.31210835000002</v>
      </c>
      <c r="C10" s="63">
        <v>294.89828752</v>
      </c>
      <c r="D10" s="63">
        <v>307.66675022999999</v>
      </c>
      <c r="E10" s="73">
        <v>492.59092492000002</v>
      </c>
      <c r="F10" s="63">
        <v>494.06126002000002</v>
      </c>
      <c r="G10" s="308">
        <v>506.60588359000002</v>
      </c>
      <c r="H10" s="63">
        <v>242.37218768</v>
      </c>
      <c r="I10" s="63">
        <v>281.05418888999998</v>
      </c>
      <c r="J10" s="63">
        <v>258.87436365000002</v>
      </c>
      <c r="K10" s="73">
        <v>579.19984686999999</v>
      </c>
      <c r="L10" s="63">
        <v>394.91654213999999</v>
      </c>
      <c r="M10" s="308">
        <v>496.19507807999997</v>
      </c>
      <c r="N10" s="63">
        <v>385.73088467000002</v>
      </c>
      <c r="O10" s="63">
        <v>374.78315669</v>
      </c>
      <c r="P10" s="63">
        <v>362.25584234000002</v>
      </c>
      <c r="Q10" s="73">
        <v>412.87578910000002</v>
      </c>
      <c r="R10" s="63">
        <v>440.36554669999998</v>
      </c>
      <c r="S10" s="308">
        <v>459.54751193999999</v>
      </c>
      <c r="T10" s="63">
        <v>212.29443031</v>
      </c>
      <c r="U10" s="63">
        <v>210.24569486999999</v>
      </c>
      <c r="V10" s="63">
        <v>196.11705971999999</v>
      </c>
      <c r="W10" s="73">
        <v>620.85311111999999</v>
      </c>
      <c r="X10" s="63">
        <v>501.73889063000001</v>
      </c>
      <c r="Y10" s="308">
        <v>521.31417825000005</v>
      </c>
      <c r="Z10" s="63">
        <v>373.44914487</v>
      </c>
      <c r="AA10" s="63">
        <v>365.32987725999999</v>
      </c>
      <c r="AB10" s="308">
        <v>372.27169399000002</v>
      </c>
      <c r="AC10" s="63"/>
      <c r="AD10" s="424">
        <v>12.768462709999994</v>
      </c>
      <c r="AE10" s="400">
        <v>12.544623569999999</v>
      </c>
      <c r="AF10" s="400">
        <v>-22.179825239999957</v>
      </c>
      <c r="AG10" s="400">
        <v>101.27853593999998</v>
      </c>
      <c r="AH10" s="400">
        <v>-12.527314349999983</v>
      </c>
      <c r="AI10" s="400">
        <v>19.181965240000011</v>
      </c>
      <c r="AJ10" s="400">
        <v>-14.128635150000008</v>
      </c>
      <c r="AK10" s="400">
        <v>19.57528762000004</v>
      </c>
      <c r="AL10" s="425">
        <v>6.9418167300000277</v>
      </c>
    </row>
    <row r="11" spans="1:38" ht="12" customHeight="1" x14ac:dyDescent="0.2">
      <c r="A11" s="83" t="s">
        <v>16</v>
      </c>
      <c r="B11" s="73">
        <v>202.3030469</v>
      </c>
      <c r="C11" s="63">
        <v>191.28138063</v>
      </c>
      <c r="D11" s="63">
        <v>189.20385469999999</v>
      </c>
      <c r="E11" s="73">
        <v>177.81826004000001</v>
      </c>
      <c r="F11" s="63">
        <v>166.95279737000001</v>
      </c>
      <c r="G11" s="308">
        <v>169.59905246</v>
      </c>
      <c r="H11" s="63">
        <v>151.98570702000001</v>
      </c>
      <c r="I11" s="63">
        <v>143.31716938</v>
      </c>
      <c r="J11" s="63">
        <v>146.31424429</v>
      </c>
      <c r="K11" s="73">
        <v>142.34397145</v>
      </c>
      <c r="L11" s="63">
        <v>131.64029134</v>
      </c>
      <c r="M11" s="308">
        <v>120.53260555999999</v>
      </c>
      <c r="N11" s="63">
        <v>110.09426105</v>
      </c>
      <c r="O11" s="63">
        <v>297.11335069</v>
      </c>
      <c r="P11" s="63">
        <v>274.49692420000002</v>
      </c>
      <c r="Q11" s="73">
        <v>222.04960371999999</v>
      </c>
      <c r="R11" s="63">
        <v>177.84591133000001</v>
      </c>
      <c r="S11" s="308">
        <v>181.02414492</v>
      </c>
      <c r="T11" s="63">
        <v>155.80929760000001</v>
      </c>
      <c r="U11" s="63">
        <v>141.15660693999999</v>
      </c>
      <c r="V11" s="63">
        <v>152.82368907</v>
      </c>
      <c r="W11" s="73">
        <v>210.80977781000001</v>
      </c>
      <c r="X11" s="63">
        <v>211.97242342000001</v>
      </c>
      <c r="Y11" s="308">
        <v>196.65926082999999</v>
      </c>
      <c r="Z11" s="63">
        <v>171.50134428999999</v>
      </c>
      <c r="AA11" s="63">
        <v>177.83216680999999</v>
      </c>
      <c r="AB11" s="308">
        <v>175.93531145</v>
      </c>
      <c r="AC11" s="63"/>
      <c r="AD11" s="424">
        <v>-2.0775259300000073</v>
      </c>
      <c r="AE11" s="400">
        <v>2.6462550899999826</v>
      </c>
      <c r="AF11" s="400">
        <v>2.9970749100000091</v>
      </c>
      <c r="AG11" s="400">
        <v>-11.107685780000011</v>
      </c>
      <c r="AH11" s="400">
        <v>-22.616426489999981</v>
      </c>
      <c r="AI11" s="400">
        <v>3.1782335899999907</v>
      </c>
      <c r="AJ11" s="400">
        <v>11.667082130000011</v>
      </c>
      <c r="AK11" s="400">
        <v>-15.313162590000019</v>
      </c>
      <c r="AL11" s="425">
        <v>-1.8968553599999893</v>
      </c>
    </row>
    <row r="12" spans="1:38" ht="12" customHeight="1" x14ac:dyDescent="0.2">
      <c r="A12" s="83" t="s">
        <v>17</v>
      </c>
      <c r="B12" s="73">
        <v>122.11712331</v>
      </c>
      <c r="C12" s="63">
        <v>136.34018570999999</v>
      </c>
      <c r="D12" s="63">
        <v>133.70691803</v>
      </c>
      <c r="E12" s="73">
        <v>88.503076402999994</v>
      </c>
      <c r="F12" s="63">
        <v>96.418394398000004</v>
      </c>
      <c r="G12" s="308">
        <v>100.10929960999999</v>
      </c>
      <c r="H12" s="63">
        <v>111.80177226000001</v>
      </c>
      <c r="I12" s="63">
        <v>111.63292293000001</v>
      </c>
      <c r="J12" s="63">
        <v>99.825645889</v>
      </c>
      <c r="K12" s="73">
        <v>158.97700556000001</v>
      </c>
      <c r="L12" s="63">
        <v>158.83561419</v>
      </c>
      <c r="M12" s="308">
        <v>157.11336147</v>
      </c>
      <c r="N12" s="63">
        <v>144.16331087</v>
      </c>
      <c r="O12" s="63">
        <v>146.36695406000001</v>
      </c>
      <c r="P12" s="63">
        <v>139.96660331999999</v>
      </c>
      <c r="Q12" s="73">
        <v>161.64105850999999</v>
      </c>
      <c r="R12" s="63">
        <v>150.42228843999999</v>
      </c>
      <c r="S12" s="308">
        <v>117.44309509</v>
      </c>
      <c r="T12" s="63">
        <v>78.718162028999998</v>
      </c>
      <c r="U12" s="63">
        <v>92.939838481999999</v>
      </c>
      <c r="V12" s="63">
        <v>86.066155644999995</v>
      </c>
      <c r="W12" s="73">
        <v>160.2235914</v>
      </c>
      <c r="X12" s="63">
        <v>191.07669554</v>
      </c>
      <c r="Y12" s="308">
        <v>156.14360551999999</v>
      </c>
      <c r="Z12" s="63">
        <v>115.76352747999999</v>
      </c>
      <c r="AA12" s="63">
        <v>122.11855181</v>
      </c>
      <c r="AB12" s="308">
        <v>117.26831013</v>
      </c>
      <c r="AC12" s="63"/>
      <c r="AD12" s="424">
        <v>-2.6332676799999888</v>
      </c>
      <c r="AE12" s="400">
        <v>3.6909052119999899</v>
      </c>
      <c r="AF12" s="400">
        <v>-11.807277041000006</v>
      </c>
      <c r="AG12" s="400">
        <v>-1.7222527200000002</v>
      </c>
      <c r="AH12" s="400">
        <v>-6.4003507400000217</v>
      </c>
      <c r="AI12" s="400">
        <v>-32.979193349999989</v>
      </c>
      <c r="AJ12" s="400">
        <v>-6.873682837000004</v>
      </c>
      <c r="AK12" s="400">
        <v>-34.933090020000009</v>
      </c>
      <c r="AL12" s="425">
        <v>-4.8502416799999963</v>
      </c>
    </row>
    <row r="13" spans="1:38" ht="12" customHeight="1" x14ac:dyDescent="0.2">
      <c r="A13" s="83" t="s">
        <v>18</v>
      </c>
      <c r="B13" s="73">
        <v>179.39126335</v>
      </c>
      <c r="C13" s="63">
        <v>193.53726996</v>
      </c>
      <c r="D13" s="63">
        <v>205.86318684</v>
      </c>
      <c r="E13" s="73">
        <v>135.84154140000001</v>
      </c>
      <c r="F13" s="63">
        <v>132.53129349</v>
      </c>
      <c r="G13" s="308">
        <v>136.36974645999999</v>
      </c>
      <c r="H13" s="63">
        <v>125.94869616</v>
      </c>
      <c r="I13" s="63">
        <v>126.94609103000001</v>
      </c>
      <c r="J13" s="63">
        <v>117.52375531</v>
      </c>
      <c r="K13" s="73">
        <v>190.60002699</v>
      </c>
      <c r="L13" s="63">
        <v>173.95758085</v>
      </c>
      <c r="M13" s="308">
        <v>189.02250422</v>
      </c>
      <c r="N13" s="63">
        <v>177.57660466999999</v>
      </c>
      <c r="O13" s="63">
        <v>177.23317614000001</v>
      </c>
      <c r="P13" s="63">
        <v>172.83797111000001</v>
      </c>
      <c r="Q13" s="73">
        <v>185.65262172000001</v>
      </c>
      <c r="R13" s="63">
        <v>170.02054078</v>
      </c>
      <c r="S13" s="308">
        <v>164.47790107</v>
      </c>
      <c r="T13" s="63">
        <v>27.996096101999999</v>
      </c>
      <c r="U13" s="63">
        <v>25.065532908000002</v>
      </c>
      <c r="V13" s="63">
        <v>25.504620337999999</v>
      </c>
      <c r="W13" s="73">
        <v>163.19391633999999</v>
      </c>
      <c r="X13" s="63">
        <v>57.976062396000003</v>
      </c>
      <c r="Y13" s="308">
        <v>168.58983067</v>
      </c>
      <c r="Z13" s="63">
        <v>152.31043708999999</v>
      </c>
      <c r="AA13" s="63">
        <v>151.14726691999999</v>
      </c>
      <c r="AB13" s="308">
        <v>155.51002990000001</v>
      </c>
      <c r="AC13" s="63"/>
      <c r="AD13" s="424">
        <v>12.325916879999994</v>
      </c>
      <c r="AE13" s="400">
        <v>3.8384529699999916</v>
      </c>
      <c r="AF13" s="400">
        <v>-9.4223357200000066</v>
      </c>
      <c r="AG13" s="400">
        <v>15.064923370000002</v>
      </c>
      <c r="AH13" s="400">
        <v>-4.3952050299999996</v>
      </c>
      <c r="AI13" s="400">
        <v>-5.5426397100000031</v>
      </c>
      <c r="AJ13" s="400">
        <v>0.43908742999999717</v>
      </c>
      <c r="AK13" s="400">
        <v>110.61376827399999</v>
      </c>
      <c r="AL13" s="425">
        <v>4.3627629800000136</v>
      </c>
    </row>
    <row r="14" spans="1:38" ht="12" customHeight="1" x14ac:dyDescent="0.2">
      <c r="A14" s="83" t="s">
        <v>19</v>
      </c>
      <c r="B14" s="73">
        <v>395.90909455000002</v>
      </c>
      <c r="C14" s="63">
        <v>377.53213302</v>
      </c>
      <c r="D14" s="63">
        <v>368.56335611999998</v>
      </c>
      <c r="E14" s="73">
        <v>270.52454244</v>
      </c>
      <c r="F14" s="63">
        <v>259.76138069000001</v>
      </c>
      <c r="G14" s="308">
        <v>270.56587968999997</v>
      </c>
      <c r="H14" s="63">
        <v>332.39789911999998</v>
      </c>
      <c r="I14" s="63">
        <v>347.64025429999998</v>
      </c>
      <c r="J14" s="63">
        <v>294.33501410000002</v>
      </c>
      <c r="K14" s="73">
        <v>420.64252470000002</v>
      </c>
      <c r="L14" s="63">
        <v>432.93604689</v>
      </c>
      <c r="M14" s="308">
        <v>495.57737188999999</v>
      </c>
      <c r="N14" s="63">
        <v>518.66834884000002</v>
      </c>
      <c r="O14" s="63">
        <v>546.76467692000006</v>
      </c>
      <c r="P14" s="63">
        <v>569.72341979999999</v>
      </c>
      <c r="Q14" s="73">
        <v>552.52695356000004</v>
      </c>
      <c r="R14" s="63">
        <v>719.94766664999997</v>
      </c>
      <c r="S14" s="308">
        <v>697.77326459999995</v>
      </c>
      <c r="T14" s="63">
        <v>548.82360222</v>
      </c>
      <c r="U14" s="63">
        <v>496.19971091999997</v>
      </c>
      <c r="V14" s="63">
        <v>547.94105328000001</v>
      </c>
      <c r="W14" s="73">
        <v>452.89963834000002</v>
      </c>
      <c r="X14" s="63">
        <v>458.17958393999999</v>
      </c>
      <c r="Y14" s="308">
        <v>414.73559201</v>
      </c>
      <c r="Z14" s="63">
        <v>370.25564494000002</v>
      </c>
      <c r="AA14" s="63">
        <v>368.20889179</v>
      </c>
      <c r="AB14" s="308">
        <v>362.21410015999999</v>
      </c>
      <c r="AC14" s="63"/>
      <c r="AD14" s="424">
        <v>-8.968776900000023</v>
      </c>
      <c r="AE14" s="400">
        <v>10.804498999999964</v>
      </c>
      <c r="AF14" s="400">
        <v>-53.305240199999957</v>
      </c>
      <c r="AG14" s="400">
        <v>62.641324999999995</v>
      </c>
      <c r="AH14" s="400">
        <v>22.958742879999932</v>
      </c>
      <c r="AI14" s="400">
        <v>-22.174402050000026</v>
      </c>
      <c r="AJ14" s="400">
        <v>51.741342360000033</v>
      </c>
      <c r="AK14" s="400">
        <v>-43.443991929999981</v>
      </c>
      <c r="AL14" s="425">
        <v>-5.9947916300000088</v>
      </c>
    </row>
    <row r="15" spans="1:38" ht="12" customHeight="1" x14ac:dyDescent="0.2">
      <c r="A15" s="83" t="s">
        <v>20</v>
      </c>
      <c r="B15" s="73">
        <v>153.41724927000001</v>
      </c>
      <c r="C15" s="63">
        <v>153.44952240999999</v>
      </c>
      <c r="D15" s="63">
        <v>148.74189741000001</v>
      </c>
      <c r="E15" s="73">
        <v>259.19086542000002</v>
      </c>
      <c r="F15" s="63">
        <v>253.27406411000001</v>
      </c>
      <c r="G15" s="308">
        <v>259.92385769999999</v>
      </c>
      <c r="H15" s="63">
        <v>194.06730963000001</v>
      </c>
      <c r="I15" s="63">
        <v>211.09742738</v>
      </c>
      <c r="J15" s="63">
        <v>216.64717504000001</v>
      </c>
      <c r="K15" s="73">
        <v>140.97619760000001</v>
      </c>
      <c r="L15" s="63">
        <v>134.40882235999999</v>
      </c>
      <c r="M15" s="308">
        <v>136.13033847</v>
      </c>
      <c r="N15" s="63">
        <v>226.00931141000001</v>
      </c>
      <c r="O15" s="63">
        <v>164.98210263999999</v>
      </c>
      <c r="P15" s="63">
        <v>146.85710437</v>
      </c>
      <c r="Q15" s="73">
        <v>164.55228871</v>
      </c>
      <c r="R15" s="63">
        <v>159.22757720000001</v>
      </c>
      <c r="S15" s="308">
        <v>135.90884145999999</v>
      </c>
      <c r="T15" s="63">
        <v>139.57361015000001</v>
      </c>
      <c r="U15" s="63">
        <v>127.60428963</v>
      </c>
      <c r="V15" s="63">
        <v>128.69688532999999</v>
      </c>
      <c r="W15" s="73">
        <v>78.923936585999996</v>
      </c>
      <c r="X15" s="63">
        <v>56.854461944999997</v>
      </c>
      <c r="Y15" s="308">
        <v>57.288161186000004</v>
      </c>
      <c r="Z15" s="63">
        <v>194.73786457</v>
      </c>
      <c r="AA15" s="63">
        <v>191.67011886</v>
      </c>
      <c r="AB15" s="308">
        <v>192.05759323999999</v>
      </c>
      <c r="AC15" s="63"/>
      <c r="AD15" s="424">
        <v>-4.7076249999999789</v>
      </c>
      <c r="AE15" s="400">
        <v>6.6497935899999732</v>
      </c>
      <c r="AF15" s="400">
        <v>5.5497476600000084</v>
      </c>
      <c r="AG15" s="400">
        <v>1.7215161100000103</v>
      </c>
      <c r="AH15" s="400">
        <v>-18.124998269999992</v>
      </c>
      <c r="AI15" s="400">
        <v>-23.318735740000022</v>
      </c>
      <c r="AJ15" s="400">
        <v>1.0925956999999897</v>
      </c>
      <c r="AK15" s="400">
        <v>0.43369924100000645</v>
      </c>
      <c r="AL15" s="425">
        <v>0.38747437999998624</v>
      </c>
    </row>
    <row r="16" spans="1:38" ht="12" customHeight="1" x14ac:dyDescent="0.2">
      <c r="A16" s="83" t="s">
        <v>21</v>
      </c>
      <c r="B16" s="73">
        <v>450.74079559</v>
      </c>
      <c r="C16" s="63">
        <v>460.44083696000001</v>
      </c>
      <c r="D16" s="63">
        <v>476.85920557999998</v>
      </c>
      <c r="E16" s="73">
        <v>324.44418981000001</v>
      </c>
      <c r="F16" s="63">
        <v>320.91966026</v>
      </c>
      <c r="G16" s="308">
        <v>327.39225006999999</v>
      </c>
      <c r="H16" s="63">
        <v>408.90342745999999</v>
      </c>
      <c r="I16" s="63">
        <v>408.78249812000001</v>
      </c>
      <c r="J16" s="63">
        <v>380.94111908999997</v>
      </c>
      <c r="K16" s="73">
        <v>502.13424156000002</v>
      </c>
      <c r="L16" s="63">
        <v>453.44146420999999</v>
      </c>
      <c r="M16" s="308">
        <v>482.74866972000001</v>
      </c>
      <c r="N16" s="63">
        <v>316.85049676</v>
      </c>
      <c r="O16" s="63">
        <v>329.63191253999997</v>
      </c>
      <c r="P16" s="63">
        <v>340.79043003999999</v>
      </c>
      <c r="Q16" s="73">
        <v>437.43773512000001</v>
      </c>
      <c r="R16" s="63">
        <v>457.51908668999999</v>
      </c>
      <c r="S16" s="308">
        <v>491.28429721999998</v>
      </c>
      <c r="T16" s="63">
        <v>199.10017156000001</v>
      </c>
      <c r="U16" s="63">
        <v>204.78754294000001</v>
      </c>
      <c r="V16" s="63">
        <v>228.71368189</v>
      </c>
      <c r="W16" s="73">
        <v>692.32604460000005</v>
      </c>
      <c r="X16" s="63">
        <v>650.67488338999999</v>
      </c>
      <c r="Y16" s="308">
        <v>661.63737309999999</v>
      </c>
      <c r="Z16" s="63">
        <v>396.46223474999999</v>
      </c>
      <c r="AA16" s="63">
        <v>394.48373936000002</v>
      </c>
      <c r="AB16" s="308">
        <v>398.10374389999998</v>
      </c>
      <c r="AC16" s="63"/>
      <c r="AD16" s="424">
        <v>16.418368619999967</v>
      </c>
      <c r="AE16" s="400">
        <v>6.4725898099999881</v>
      </c>
      <c r="AF16" s="400">
        <v>-27.841379030000041</v>
      </c>
      <c r="AG16" s="400">
        <v>29.307205510000017</v>
      </c>
      <c r="AH16" s="400">
        <v>11.158517500000016</v>
      </c>
      <c r="AI16" s="400">
        <v>33.76521052999999</v>
      </c>
      <c r="AJ16" s="400">
        <v>23.926138949999995</v>
      </c>
      <c r="AK16" s="400">
        <v>10.96248971</v>
      </c>
      <c r="AL16" s="425">
        <v>3.6200045399999681</v>
      </c>
    </row>
    <row r="17" spans="1:38" ht="12" customHeight="1" x14ac:dyDescent="0.2">
      <c r="A17" s="83" t="s">
        <v>22</v>
      </c>
      <c r="B17" s="73">
        <v>671.28548440999998</v>
      </c>
      <c r="C17" s="63">
        <v>695.93909869000004</v>
      </c>
      <c r="D17" s="63">
        <v>714.61505438999995</v>
      </c>
      <c r="E17" s="73">
        <v>716.83564579999995</v>
      </c>
      <c r="F17" s="63">
        <v>736.82108019999998</v>
      </c>
      <c r="G17" s="308">
        <v>746.49736775999997</v>
      </c>
      <c r="H17" s="63">
        <v>683.35226851000004</v>
      </c>
      <c r="I17" s="63">
        <v>672.25472038999999</v>
      </c>
      <c r="J17" s="63">
        <v>727.99377520999997</v>
      </c>
      <c r="K17" s="73">
        <v>910.69626072000005</v>
      </c>
      <c r="L17" s="63">
        <v>911.11808386999996</v>
      </c>
      <c r="M17" s="308">
        <v>958.16685069000005</v>
      </c>
      <c r="N17" s="63">
        <v>820.04388581000001</v>
      </c>
      <c r="O17" s="63">
        <v>840.06344128000001</v>
      </c>
      <c r="P17" s="63">
        <v>805.71422184000005</v>
      </c>
      <c r="Q17" s="73">
        <v>810.26967356</v>
      </c>
      <c r="R17" s="63">
        <v>782.58581005999997</v>
      </c>
      <c r="S17" s="308">
        <v>853.27497186999994</v>
      </c>
      <c r="T17" s="63">
        <v>330.77404904999997</v>
      </c>
      <c r="U17" s="63">
        <v>339.54125471999998</v>
      </c>
      <c r="V17" s="63">
        <v>331.48818266000001</v>
      </c>
      <c r="W17" s="73">
        <v>1070.1477078999999</v>
      </c>
      <c r="X17" s="63">
        <v>998.40184337999995</v>
      </c>
      <c r="Y17" s="308">
        <v>1025.4950057000001</v>
      </c>
      <c r="Z17" s="63">
        <v>716.44426625999995</v>
      </c>
      <c r="AA17" s="63">
        <v>726.47528919000001</v>
      </c>
      <c r="AB17" s="308">
        <v>747.90221207000002</v>
      </c>
      <c r="AC17" s="63"/>
      <c r="AD17" s="424">
        <v>18.675955699999918</v>
      </c>
      <c r="AE17" s="400">
        <v>9.6762875599999916</v>
      </c>
      <c r="AF17" s="400">
        <v>55.739054819999978</v>
      </c>
      <c r="AG17" s="400">
        <v>47.048766820000083</v>
      </c>
      <c r="AH17" s="400">
        <v>-34.349219439999956</v>
      </c>
      <c r="AI17" s="400">
        <v>70.689161809999973</v>
      </c>
      <c r="AJ17" s="400">
        <v>-8.0530720599999768</v>
      </c>
      <c r="AK17" s="400">
        <v>27.093162320000147</v>
      </c>
      <c r="AL17" s="425">
        <v>21.426922880000006</v>
      </c>
    </row>
    <row r="18" spans="1:38" ht="12" customHeight="1" x14ac:dyDescent="0.2">
      <c r="A18" s="83" t="s">
        <v>2039</v>
      </c>
      <c r="B18" s="73" t="s">
        <v>361</v>
      </c>
      <c r="C18" s="63" t="s">
        <v>361</v>
      </c>
      <c r="D18" s="63">
        <v>45.230692996000002</v>
      </c>
      <c r="E18" s="73" t="s">
        <v>361</v>
      </c>
      <c r="F18" s="63" t="s">
        <v>361</v>
      </c>
      <c r="G18" s="308">
        <v>13.790970858</v>
      </c>
      <c r="H18" s="63" t="s">
        <v>361</v>
      </c>
      <c r="I18" s="63" t="s">
        <v>361</v>
      </c>
      <c r="J18" s="63">
        <v>51.043560923000001</v>
      </c>
      <c r="K18" s="73" t="s">
        <v>361</v>
      </c>
      <c r="L18" s="63" t="s">
        <v>361</v>
      </c>
      <c r="M18" s="308">
        <v>0</v>
      </c>
      <c r="N18" s="63" t="s">
        <v>361</v>
      </c>
      <c r="O18" s="63" t="s">
        <v>361</v>
      </c>
      <c r="P18" s="63">
        <v>8.0655586033999995</v>
      </c>
      <c r="Q18" s="73" t="s">
        <v>361</v>
      </c>
      <c r="R18" s="63" t="s">
        <v>361</v>
      </c>
      <c r="S18" s="308">
        <v>19.825502742000001</v>
      </c>
      <c r="T18" s="63" t="s">
        <v>361</v>
      </c>
      <c r="U18" s="63" t="s">
        <v>361</v>
      </c>
      <c r="V18" s="63">
        <v>94.615440663000001</v>
      </c>
      <c r="W18" s="73" t="s">
        <v>361</v>
      </c>
      <c r="X18" s="63" t="s">
        <v>361</v>
      </c>
      <c r="Y18" s="308">
        <v>0</v>
      </c>
      <c r="Z18" s="63" t="s">
        <v>361</v>
      </c>
      <c r="AA18" s="63" t="s">
        <v>361</v>
      </c>
      <c r="AB18" s="308">
        <v>31.723012211</v>
      </c>
      <c r="AC18" s="63"/>
      <c r="AD18" s="424">
        <v>0</v>
      </c>
      <c r="AE18" s="400">
        <v>0</v>
      </c>
      <c r="AF18" s="400">
        <v>0</v>
      </c>
      <c r="AG18" s="400">
        <v>0</v>
      </c>
      <c r="AH18" s="400">
        <v>0</v>
      </c>
      <c r="AI18" s="400">
        <v>0</v>
      </c>
      <c r="AJ18" s="400">
        <v>0</v>
      </c>
      <c r="AK18" s="400">
        <v>0</v>
      </c>
      <c r="AL18" s="425">
        <v>0</v>
      </c>
    </row>
    <row r="19" spans="1:38" ht="12" customHeight="1" x14ac:dyDescent="0.2">
      <c r="A19" s="83" t="s">
        <v>23</v>
      </c>
      <c r="B19" s="73">
        <v>43.885568761000002</v>
      </c>
      <c r="C19" s="63">
        <v>44.628399684000001</v>
      </c>
      <c r="D19" s="63">
        <v>49.554860198999997</v>
      </c>
      <c r="E19" s="73">
        <v>48.698596492</v>
      </c>
      <c r="F19" s="63">
        <v>50.929038005999999</v>
      </c>
      <c r="G19" s="308">
        <v>60.215217688999999</v>
      </c>
      <c r="H19" s="63">
        <v>58.376847683000001</v>
      </c>
      <c r="I19" s="63">
        <v>52.031259141</v>
      </c>
      <c r="J19" s="63">
        <v>52.304145202999997</v>
      </c>
      <c r="K19" s="73">
        <v>92.815526075999998</v>
      </c>
      <c r="L19" s="63">
        <v>93.885507418000003</v>
      </c>
      <c r="M19" s="308">
        <v>95.293970709999996</v>
      </c>
      <c r="N19" s="63">
        <v>79.358332106999995</v>
      </c>
      <c r="O19" s="63">
        <v>76.897268384</v>
      </c>
      <c r="P19" s="63">
        <v>78.542901780999998</v>
      </c>
      <c r="Q19" s="73">
        <v>81.554292231000005</v>
      </c>
      <c r="R19" s="63">
        <v>60.952656167000001</v>
      </c>
      <c r="S19" s="308">
        <v>76.649379182999994</v>
      </c>
      <c r="T19" s="63">
        <v>1.9875196089</v>
      </c>
      <c r="U19" s="63">
        <v>13.774926017</v>
      </c>
      <c r="V19" s="63">
        <v>11.861527789</v>
      </c>
      <c r="W19" s="73">
        <v>89.786454480000003</v>
      </c>
      <c r="X19" s="63">
        <v>79.706512024999995</v>
      </c>
      <c r="Y19" s="308">
        <v>77.212027913</v>
      </c>
      <c r="Z19" s="63">
        <v>55.350649705000002</v>
      </c>
      <c r="AA19" s="63">
        <v>54.272709059999997</v>
      </c>
      <c r="AB19" s="308">
        <v>58.618283873999999</v>
      </c>
      <c r="AC19" s="63"/>
      <c r="AD19" s="424">
        <v>4.9264605149999952</v>
      </c>
      <c r="AE19" s="400">
        <v>9.2861796830000003</v>
      </c>
      <c r="AF19" s="400">
        <v>0.27288606199999776</v>
      </c>
      <c r="AG19" s="400">
        <v>1.4084632919999933</v>
      </c>
      <c r="AH19" s="400">
        <v>1.6456333969999974</v>
      </c>
      <c r="AI19" s="400">
        <v>15.696723015999993</v>
      </c>
      <c r="AJ19" s="400">
        <v>-1.9133982280000001</v>
      </c>
      <c r="AK19" s="400">
        <v>-2.494484111999995</v>
      </c>
      <c r="AL19" s="425">
        <v>4.3455748140000026</v>
      </c>
    </row>
    <row r="20" spans="1:38" ht="12" customHeight="1" x14ac:dyDescent="0.2">
      <c r="A20" s="83" t="s">
        <v>24</v>
      </c>
      <c r="B20" s="73">
        <v>1.035331773</v>
      </c>
      <c r="C20" s="63">
        <v>2.3812552977000001</v>
      </c>
      <c r="D20" s="63">
        <v>2.3019587562999999</v>
      </c>
      <c r="E20" s="73">
        <v>19.758391971000002</v>
      </c>
      <c r="F20" s="63">
        <v>33.308338933000002</v>
      </c>
      <c r="G20" s="308">
        <v>37.272895314000003</v>
      </c>
      <c r="H20" s="63">
        <v>0</v>
      </c>
      <c r="I20" s="63">
        <v>0</v>
      </c>
      <c r="J20" s="63">
        <v>0</v>
      </c>
      <c r="K20" s="73">
        <v>219.61415353000001</v>
      </c>
      <c r="L20" s="63">
        <v>203.99226404999999</v>
      </c>
      <c r="M20" s="308">
        <v>190.67842393999999</v>
      </c>
      <c r="N20" s="63">
        <v>50.130151048999998</v>
      </c>
      <c r="O20" s="63">
        <v>54.415859795999999</v>
      </c>
      <c r="P20" s="63">
        <v>55.03103067</v>
      </c>
      <c r="Q20" s="73">
        <v>0.2307055848</v>
      </c>
      <c r="R20" s="63">
        <v>0</v>
      </c>
      <c r="S20" s="308">
        <v>0</v>
      </c>
      <c r="T20" s="63">
        <v>2.6051270848999999</v>
      </c>
      <c r="U20" s="63">
        <v>40.221652126999999</v>
      </c>
      <c r="V20" s="63">
        <v>2.3716680674999999</v>
      </c>
      <c r="W20" s="73">
        <v>2.8326347091000001</v>
      </c>
      <c r="X20" s="63">
        <v>3.1575365135000002</v>
      </c>
      <c r="Y20" s="308">
        <v>2.9562664276000001</v>
      </c>
      <c r="Z20" s="63">
        <v>24.462411319000001</v>
      </c>
      <c r="AA20" s="63">
        <v>29.194487655</v>
      </c>
      <c r="AB20" s="308">
        <v>28.009345914000001</v>
      </c>
      <c r="AC20" s="63"/>
      <c r="AD20" s="424">
        <v>-7.9296541400000198E-2</v>
      </c>
      <c r="AE20" s="400">
        <v>3.9645563810000013</v>
      </c>
      <c r="AF20" s="400">
        <v>0</v>
      </c>
      <c r="AG20" s="400">
        <v>-13.313840110000001</v>
      </c>
      <c r="AH20" s="400">
        <v>0.61517087400000037</v>
      </c>
      <c r="AI20" s="400">
        <v>0</v>
      </c>
      <c r="AJ20" s="400">
        <v>-37.849984059500002</v>
      </c>
      <c r="AK20" s="400">
        <v>-0.20127008590000006</v>
      </c>
      <c r="AL20" s="425">
        <v>-1.1851417409999989</v>
      </c>
    </row>
    <row r="21" spans="1:38" ht="12" customHeight="1" x14ac:dyDescent="0.2">
      <c r="A21" s="83" t="s">
        <v>25</v>
      </c>
      <c r="B21" s="73">
        <v>193.35229287000001</v>
      </c>
      <c r="C21" s="63">
        <v>186.33192912000001</v>
      </c>
      <c r="D21" s="63">
        <v>205.80537480999999</v>
      </c>
      <c r="E21" s="73">
        <v>88.829901700999997</v>
      </c>
      <c r="F21" s="63">
        <v>86.431527556000006</v>
      </c>
      <c r="G21" s="308">
        <v>85.914187686000005</v>
      </c>
      <c r="H21" s="63">
        <v>67.579661823999999</v>
      </c>
      <c r="I21" s="63">
        <v>70.225273737999999</v>
      </c>
      <c r="J21" s="63">
        <v>65.639724016000002</v>
      </c>
      <c r="K21" s="73">
        <v>200.24339749000001</v>
      </c>
      <c r="L21" s="63">
        <v>250.36126902999999</v>
      </c>
      <c r="M21" s="308">
        <v>262.58600374000002</v>
      </c>
      <c r="N21" s="63">
        <v>379.59225597</v>
      </c>
      <c r="O21" s="63">
        <v>373.12069158000003</v>
      </c>
      <c r="P21" s="63">
        <v>356.72759972</v>
      </c>
      <c r="Q21" s="73">
        <v>69.362097558000002</v>
      </c>
      <c r="R21" s="63">
        <v>67.252344812000004</v>
      </c>
      <c r="S21" s="308">
        <v>150.31229474</v>
      </c>
      <c r="T21" s="63">
        <v>30.055002438999999</v>
      </c>
      <c r="U21" s="63">
        <v>29.174047960999999</v>
      </c>
      <c r="V21" s="63">
        <v>25.824837169999999</v>
      </c>
      <c r="W21" s="73">
        <v>179.54826073999999</v>
      </c>
      <c r="X21" s="63">
        <v>201.08816669999999</v>
      </c>
      <c r="Y21" s="308">
        <v>187.49734971000001</v>
      </c>
      <c r="Z21" s="63">
        <v>148.41197052999999</v>
      </c>
      <c r="AA21" s="63">
        <v>146.44935627999999</v>
      </c>
      <c r="AB21" s="308">
        <v>150.32396396999999</v>
      </c>
      <c r="AC21" s="63"/>
      <c r="AD21" s="424">
        <v>19.473445689999977</v>
      </c>
      <c r="AE21" s="400">
        <v>-0.5173398700000007</v>
      </c>
      <c r="AF21" s="400">
        <v>-4.5855497219999961</v>
      </c>
      <c r="AG21" s="400">
        <v>12.224734710000035</v>
      </c>
      <c r="AH21" s="400">
        <v>-16.393091860000027</v>
      </c>
      <c r="AI21" s="400">
        <v>83.059949927999995</v>
      </c>
      <c r="AJ21" s="400">
        <v>-3.3492107910000009</v>
      </c>
      <c r="AK21" s="400">
        <v>-13.590816989999979</v>
      </c>
      <c r="AL21" s="425">
        <v>3.8746076900000048</v>
      </c>
    </row>
    <row r="22" spans="1:38" ht="12" customHeight="1" x14ac:dyDescent="0.2">
      <c r="A22" s="85" t="s">
        <v>26</v>
      </c>
      <c r="B22" s="73">
        <v>223.54246993000001</v>
      </c>
      <c r="C22" s="63">
        <v>221.90826365999999</v>
      </c>
      <c r="D22" s="63">
        <v>224.43199326999999</v>
      </c>
      <c r="E22" s="73">
        <v>39.182674333000001</v>
      </c>
      <c r="F22" s="63">
        <v>37.785128123</v>
      </c>
      <c r="G22" s="308">
        <v>39.642457174999997</v>
      </c>
      <c r="H22" s="63">
        <v>146.43237126</v>
      </c>
      <c r="I22" s="63">
        <v>129.20267236000001</v>
      </c>
      <c r="J22" s="63">
        <v>140.16596761</v>
      </c>
      <c r="K22" s="73">
        <v>234.24826818</v>
      </c>
      <c r="L22" s="63">
        <v>220.41093205999999</v>
      </c>
      <c r="M22" s="308">
        <v>300.87169229</v>
      </c>
      <c r="N22" s="63">
        <v>330.83858363000002</v>
      </c>
      <c r="O22" s="63">
        <v>311.38100155000001</v>
      </c>
      <c r="P22" s="63">
        <v>317.74559756999997</v>
      </c>
      <c r="Q22" s="73">
        <v>133.65320065</v>
      </c>
      <c r="R22" s="63">
        <v>168.72932501</v>
      </c>
      <c r="S22" s="308">
        <v>162.58345173000001</v>
      </c>
      <c r="T22" s="63">
        <v>143.98792735000001</v>
      </c>
      <c r="U22" s="63">
        <v>161.36266805</v>
      </c>
      <c r="V22" s="63">
        <v>162.17326919000001</v>
      </c>
      <c r="W22" s="73">
        <v>173.06871685999999</v>
      </c>
      <c r="X22" s="63">
        <v>15.020478088999999</v>
      </c>
      <c r="Y22" s="308">
        <v>0.9015293862</v>
      </c>
      <c r="Z22" s="63">
        <v>163.57376341</v>
      </c>
      <c r="AA22" s="63">
        <v>150.8174075</v>
      </c>
      <c r="AB22" s="308">
        <v>159.43787366000001</v>
      </c>
      <c r="AC22" s="63"/>
      <c r="AD22" s="424">
        <v>2.5237296100000037</v>
      </c>
      <c r="AE22" s="400">
        <v>1.8573290519999972</v>
      </c>
      <c r="AF22" s="400">
        <v>10.963295249999987</v>
      </c>
      <c r="AG22" s="400">
        <v>80.460760230000005</v>
      </c>
      <c r="AH22" s="400">
        <v>6.3645960199999649</v>
      </c>
      <c r="AI22" s="400">
        <v>-6.1458732799999893</v>
      </c>
      <c r="AJ22" s="400">
        <v>0.81060114000001704</v>
      </c>
      <c r="AK22" s="400">
        <v>-14.118948702799999</v>
      </c>
      <c r="AL22" s="425">
        <v>8.6204661600000065</v>
      </c>
    </row>
    <row r="23" spans="1:38" ht="12" customHeight="1" x14ac:dyDescent="0.25">
      <c r="A23" s="97" t="s">
        <v>27</v>
      </c>
      <c r="B23" s="496">
        <v>5264.3429370000003</v>
      </c>
      <c r="C23" s="497">
        <v>5095.8510001000004</v>
      </c>
      <c r="D23" s="497">
        <v>5266.8337797000004</v>
      </c>
      <c r="E23" s="496">
        <v>4144.0254569999997</v>
      </c>
      <c r="F23" s="497">
        <v>4155.6996811999998</v>
      </c>
      <c r="G23" s="498">
        <v>4282.1542719999998</v>
      </c>
      <c r="H23" s="497">
        <v>4434.7072544000002</v>
      </c>
      <c r="I23" s="497">
        <v>4534.0157234999997</v>
      </c>
      <c r="J23" s="497">
        <v>4523.0961596999996</v>
      </c>
      <c r="K23" s="496">
        <v>5903.1974222999997</v>
      </c>
      <c r="L23" s="497">
        <v>5626.5548011000001</v>
      </c>
      <c r="M23" s="498">
        <v>6031.8822632000001</v>
      </c>
      <c r="N23" s="497">
        <v>5803.2270719999997</v>
      </c>
      <c r="O23" s="497">
        <v>6011.4803236999996</v>
      </c>
      <c r="P23" s="497">
        <v>5827.2202582999998</v>
      </c>
      <c r="Q23" s="496">
        <v>5134.1543804000003</v>
      </c>
      <c r="R23" s="497">
        <v>5323.2372318999996</v>
      </c>
      <c r="S23" s="498">
        <v>5772.2988353999999</v>
      </c>
      <c r="T23" s="497">
        <v>3702.6102970000002</v>
      </c>
      <c r="U23" s="497">
        <v>3665.8852975</v>
      </c>
      <c r="V23" s="497">
        <v>3696.5270403999998</v>
      </c>
      <c r="W23" s="496">
        <v>5840.6743139999999</v>
      </c>
      <c r="X23" s="497">
        <v>5324.8156510999997</v>
      </c>
      <c r="Y23" s="498">
        <v>5319.484571</v>
      </c>
      <c r="Z23" s="497">
        <v>4842.0522529999998</v>
      </c>
      <c r="AA23" s="497">
        <v>4792.2690333</v>
      </c>
      <c r="AB23" s="498">
        <v>4885.3879477</v>
      </c>
      <c r="AC23" s="204"/>
      <c r="AD23" s="435">
        <v>170.98277959999996</v>
      </c>
      <c r="AE23" s="436">
        <v>126.45459080000001</v>
      </c>
      <c r="AF23" s="436">
        <v>-10.919563800000105</v>
      </c>
      <c r="AG23" s="436">
        <v>405.32746210000005</v>
      </c>
      <c r="AH23" s="436">
        <v>-184.2600653999998</v>
      </c>
      <c r="AI23" s="436">
        <v>449.06160350000027</v>
      </c>
      <c r="AJ23" s="436">
        <v>30.641742899999826</v>
      </c>
      <c r="AK23" s="436">
        <v>-5.3310800999997809</v>
      </c>
      <c r="AL23" s="437">
        <v>93.118914399999994</v>
      </c>
    </row>
    <row r="24" spans="1:38" s="360" customFormat="1" ht="12" customHeight="1" x14ac:dyDescent="0.25">
      <c r="B24" s="438"/>
      <c r="C24" s="438"/>
      <c r="D24" s="438"/>
      <c r="E24" s="438"/>
      <c r="F24" s="438"/>
      <c r="G24" s="438"/>
      <c r="H24" s="438"/>
      <c r="I24" s="438"/>
      <c r="J24" s="438"/>
      <c r="K24" s="438"/>
      <c r="L24" s="438"/>
      <c r="M24" s="438"/>
      <c r="N24" s="438"/>
      <c r="O24" s="438"/>
      <c r="P24" s="438"/>
      <c r="Q24" s="438"/>
      <c r="R24" s="438"/>
      <c r="S24" s="438"/>
      <c r="T24" s="438"/>
      <c r="U24" s="438"/>
      <c r="V24" s="438"/>
      <c r="W24" s="438"/>
      <c r="X24" s="438"/>
      <c r="Y24" s="438"/>
      <c r="Z24" s="438"/>
      <c r="AA24" s="438"/>
      <c r="AB24" s="438"/>
      <c r="AC24" s="311"/>
      <c r="AE24" s="311"/>
      <c r="AG24" s="311"/>
      <c r="AI24" s="311"/>
      <c r="AK24" s="311"/>
    </row>
    <row r="25" spans="1:38" s="360" customFormat="1" ht="14.4" x14ac:dyDescent="0.3">
      <c r="A25" s="205"/>
      <c r="B25" s="883" t="s">
        <v>474</v>
      </c>
      <c r="C25" s="884"/>
      <c r="D25" s="884"/>
      <c r="E25" s="884"/>
      <c r="F25" s="884"/>
      <c r="G25" s="884"/>
      <c r="H25" s="884"/>
      <c r="I25" s="884"/>
      <c r="J25" s="884"/>
      <c r="K25" s="884"/>
      <c r="L25" s="884"/>
      <c r="M25" s="884"/>
      <c r="N25" s="884"/>
      <c r="O25" s="884"/>
      <c r="P25" s="884"/>
      <c r="Q25" s="884"/>
      <c r="R25" s="884"/>
      <c r="S25" s="884"/>
      <c r="T25" s="884"/>
      <c r="U25" s="884"/>
      <c r="V25" s="884"/>
      <c r="W25" s="884"/>
      <c r="X25" s="884"/>
      <c r="Y25" s="884"/>
      <c r="Z25" s="884"/>
      <c r="AA25" s="884"/>
      <c r="AB25" s="885"/>
      <c r="AC25" s="311"/>
      <c r="AD25" s="880" t="s">
        <v>2662</v>
      </c>
      <c r="AE25" s="872"/>
      <c r="AF25" s="881"/>
      <c r="AG25" s="881"/>
      <c r="AH25" s="881"/>
      <c r="AI25" s="881"/>
      <c r="AJ25" s="881"/>
      <c r="AK25" s="881"/>
      <c r="AL25" s="882"/>
    </row>
    <row r="26" spans="1:38" s="360" customFormat="1" ht="14.4" x14ac:dyDescent="0.3">
      <c r="A26" s="439"/>
      <c r="B26" s="69" t="s">
        <v>2</v>
      </c>
      <c r="C26" s="62" t="s">
        <v>749</v>
      </c>
      <c r="D26" s="62" t="s">
        <v>749</v>
      </c>
      <c r="E26" s="62" t="s">
        <v>3</v>
      </c>
      <c r="F26" s="62" t="s">
        <v>749</v>
      </c>
      <c r="G26" s="62" t="s">
        <v>749</v>
      </c>
      <c r="H26" s="62" t="s">
        <v>10</v>
      </c>
      <c r="I26" s="62" t="s">
        <v>749</v>
      </c>
      <c r="J26" s="62" t="s">
        <v>749</v>
      </c>
      <c r="K26" s="62" t="s">
        <v>4</v>
      </c>
      <c r="L26" s="62" t="s">
        <v>749</v>
      </c>
      <c r="M26" s="62" t="s">
        <v>749</v>
      </c>
      <c r="N26" s="62" t="s">
        <v>5</v>
      </c>
      <c r="O26" s="62" t="s">
        <v>749</v>
      </c>
      <c r="P26" s="62" t="s">
        <v>749</v>
      </c>
      <c r="Q26" s="62" t="s">
        <v>6</v>
      </c>
      <c r="R26" s="62" t="s">
        <v>749</v>
      </c>
      <c r="S26" s="62" t="s">
        <v>749</v>
      </c>
      <c r="T26" s="62" t="s">
        <v>7</v>
      </c>
      <c r="U26" s="62" t="s">
        <v>749</v>
      </c>
      <c r="V26" s="62" t="s">
        <v>749</v>
      </c>
      <c r="W26" s="62" t="s">
        <v>8</v>
      </c>
      <c r="X26" s="62" t="s">
        <v>749</v>
      </c>
      <c r="Y26" s="62" t="s">
        <v>749</v>
      </c>
      <c r="Z26" s="62" t="s">
        <v>9</v>
      </c>
      <c r="AA26" s="62" t="s">
        <v>749</v>
      </c>
      <c r="AB26" s="70" t="s">
        <v>749</v>
      </c>
      <c r="AC26" s="311"/>
      <c r="AD26" s="108" t="s">
        <v>2</v>
      </c>
      <c r="AE26" s="440" t="s">
        <v>3</v>
      </c>
      <c r="AF26" s="441" t="s">
        <v>10</v>
      </c>
      <c r="AG26" s="441" t="s">
        <v>4</v>
      </c>
      <c r="AH26" s="441" t="s">
        <v>5</v>
      </c>
      <c r="AI26" s="441" t="s">
        <v>6</v>
      </c>
      <c r="AJ26" s="441" t="s">
        <v>7</v>
      </c>
      <c r="AK26" s="441" t="s">
        <v>8</v>
      </c>
      <c r="AL26" s="442" t="s">
        <v>9</v>
      </c>
    </row>
    <row r="27" spans="1:38" s="360" customFormat="1" ht="12" customHeight="1" x14ac:dyDescent="0.3">
      <c r="A27" s="443"/>
      <c r="B27" s="388" t="s">
        <v>29</v>
      </c>
      <c r="C27" s="360" t="s">
        <v>30</v>
      </c>
      <c r="D27" s="360" t="s">
        <v>31</v>
      </c>
      <c r="E27" s="360" t="s">
        <v>29</v>
      </c>
      <c r="F27" s="360" t="s">
        <v>30</v>
      </c>
      <c r="G27" s="360" t="s">
        <v>31</v>
      </c>
      <c r="H27" s="360" t="s">
        <v>29</v>
      </c>
      <c r="I27" s="360" t="s">
        <v>30</v>
      </c>
      <c r="J27" s="360" t="s">
        <v>31</v>
      </c>
      <c r="K27" s="360" t="s">
        <v>29</v>
      </c>
      <c r="L27" s="360" t="s">
        <v>30</v>
      </c>
      <c r="M27" s="360" t="s">
        <v>31</v>
      </c>
      <c r="N27" s="360" t="s">
        <v>29</v>
      </c>
      <c r="O27" s="360" t="s">
        <v>30</v>
      </c>
      <c r="P27" s="360" t="s">
        <v>31</v>
      </c>
      <c r="Q27" s="360" t="s">
        <v>29</v>
      </c>
      <c r="R27" s="360" t="s">
        <v>30</v>
      </c>
      <c r="S27" s="360" t="s">
        <v>31</v>
      </c>
      <c r="T27" s="360" t="s">
        <v>29</v>
      </c>
      <c r="U27" s="360" t="s">
        <v>30</v>
      </c>
      <c r="V27" s="360" t="s">
        <v>31</v>
      </c>
      <c r="W27" s="360" t="s">
        <v>29</v>
      </c>
      <c r="X27" s="360" t="s">
        <v>30</v>
      </c>
      <c r="Y27" s="360" t="s">
        <v>31</v>
      </c>
      <c r="Z27" s="360" t="s">
        <v>29</v>
      </c>
      <c r="AA27" s="360" t="s">
        <v>30</v>
      </c>
      <c r="AB27" s="444" t="s">
        <v>31</v>
      </c>
      <c r="AC27" s="311"/>
      <c r="AD27" s="874" t="s">
        <v>28</v>
      </c>
      <c r="AE27" s="875"/>
      <c r="AF27" s="876"/>
      <c r="AG27" s="876"/>
      <c r="AH27" s="876"/>
      <c r="AI27" s="876"/>
      <c r="AJ27" s="876"/>
      <c r="AK27" s="876"/>
      <c r="AL27" s="877"/>
    </row>
    <row r="28" spans="1:38" ht="12" customHeight="1" x14ac:dyDescent="0.2">
      <c r="A28" s="82" t="s">
        <v>11</v>
      </c>
      <c r="B28" s="391">
        <v>12.651263375511357</v>
      </c>
      <c r="C28" s="392">
        <v>12.591292547749308</v>
      </c>
      <c r="D28" s="392">
        <v>12.604918967611972</v>
      </c>
      <c r="E28" s="391">
        <v>11.652610712955861</v>
      </c>
      <c r="F28" s="392">
        <v>10.39125480057079</v>
      </c>
      <c r="G28" s="393">
        <v>10.131099290763713</v>
      </c>
      <c r="H28" s="392">
        <v>11.832312861223887</v>
      </c>
      <c r="I28" s="392">
        <v>12.063184119656924</v>
      </c>
      <c r="J28" s="392">
        <v>11.464153506176894</v>
      </c>
      <c r="K28" s="391">
        <v>9.8685855004493916</v>
      </c>
      <c r="L28" s="392">
        <v>10.070151549385573</v>
      </c>
      <c r="M28" s="393">
        <v>10.125698189539555</v>
      </c>
      <c r="N28" s="392">
        <v>12.898032613809809</v>
      </c>
      <c r="O28" s="392">
        <v>13.125994857192483</v>
      </c>
      <c r="P28" s="392">
        <v>12.503446317345118</v>
      </c>
      <c r="Q28" s="391">
        <v>11.094975394869605</v>
      </c>
      <c r="R28" s="392">
        <v>8.0380661227318022</v>
      </c>
      <c r="S28" s="393">
        <v>12.166290161610021</v>
      </c>
      <c r="T28" s="392">
        <v>11.890434999511372</v>
      </c>
      <c r="U28" s="392">
        <v>11.132459975720229</v>
      </c>
      <c r="V28" s="392">
        <v>12.300613478287922</v>
      </c>
      <c r="W28" s="391">
        <v>8.1185293609576199</v>
      </c>
      <c r="X28" s="392">
        <v>9.0196922383741764</v>
      </c>
      <c r="Y28" s="393">
        <v>8.5147003826134409</v>
      </c>
      <c r="Z28" s="392">
        <v>11.915362712216481</v>
      </c>
      <c r="AA28" s="392">
        <v>11.605035928607577</v>
      </c>
      <c r="AB28" s="393">
        <v>11.454249709349035</v>
      </c>
      <c r="AC28" s="63"/>
      <c r="AD28" s="424">
        <v>1.3626419862664108E-2</v>
      </c>
      <c r="AE28" s="400">
        <v>-0.26015550980707758</v>
      </c>
      <c r="AF28" s="400">
        <v>-0.59903061348003028</v>
      </c>
      <c r="AG28" s="400">
        <v>5.5546640153982807E-2</v>
      </c>
      <c r="AH28" s="400">
        <v>-0.62254853984736513</v>
      </c>
      <c r="AI28" s="400">
        <v>4.1282240388782192</v>
      </c>
      <c r="AJ28" s="400">
        <v>1.1681535025676926</v>
      </c>
      <c r="AK28" s="400">
        <v>-0.50499185576073558</v>
      </c>
      <c r="AL28" s="425">
        <v>-0.15078621925854208</v>
      </c>
    </row>
    <row r="29" spans="1:38" ht="12" customHeight="1" x14ac:dyDescent="0.2">
      <c r="A29" s="83" t="s">
        <v>12</v>
      </c>
      <c r="B29" s="73">
        <v>21.175097204728324</v>
      </c>
      <c r="C29" s="63">
        <v>19.4298983889162</v>
      </c>
      <c r="D29" s="63">
        <v>19.207881074568935</v>
      </c>
      <c r="E29" s="73">
        <v>16.675885946904305</v>
      </c>
      <c r="F29" s="63">
        <v>16.918216834113998</v>
      </c>
      <c r="G29" s="308">
        <v>16.59596921383406</v>
      </c>
      <c r="H29" s="63">
        <v>19.83649469775472</v>
      </c>
      <c r="I29" s="63">
        <v>20.091447895703357</v>
      </c>
      <c r="J29" s="63">
        <v>19.976707477736451</v>
      </c>
      <c r="K29" s="73">
        <v>18.671542520943753</v>
      </c>
      <c r="L29" s="63">
        <v>19.750863698736932</v>
      </c>
      <c r="M29" s="308">
        <v>19.383618732632957</v>
      </c>
      <c r="N29" s="63">
        <v>17.189541466903332</v>
      </c>
      <c r="O29" s="63">
        <v>16.544732177844757</v>
      </c>
      <c r="P29" s="63">
        <v>16.690227768629669</v>
      </c>
      <c r="Q29" s="73">
        <v>17.643212338298</v>
      </c>
      <c r="R29" s="63">
        <v>19.038195512437728</v>
      </c>
      <c r="S29" s="308">
        <v>18.678813246599432</v>
      </c>
      <c r="T29" s="63">
        <v>20.595656533388613</v>
      </c>
      <c r="U29" s="63">
        <v>20.575987748836543</v>
      </c>
      <c r="V29" s="63">
        <v>20.91592206874094</v>
      </c>
      <c r="W29" s="73">
        <v>17.171808808033461</v>
      </c>
      <c r="X29" s="63">
        <v>18.999103144369137</v>
      </c>
      <c r="Y29" s="308">
        <v>18.320328097817882</v>
      </c>
      <c r="Z29" s="63">
        <v>19.065634947413692</v>
      </c>
      <c r="AA29" s="63">
        <v>18.676877014220196</v>
      </c>
      <c r="AB29" s="308">
        <v>18.490201702922583</v>
      </c>
      <c r="AC29" s="63"/>
      <c r="AD29" s="424">
        <v>-0.22201731434726568</v>
      </c>
      <c r="AE29" s="400">
        <v>-0.32224762027993847</v>
      </c>
      <c r="AF29" s="400">
        <v>-0.1147404179669067</v>
      </c>
      <c r="AG29" s="400">
        <v>-0.36724496610397495</v>
      </c>
      <c r="AH29" s="400">
        <v>0.14549559078491114</v>
      </c>
      <c r="AI29" s="400">
        <v>-0.35938226583829547</v>
      </c>
      <c r="AJ29" s="400">
        <v>0.3399343199043976</v>
      </c>
      <c r="AK29" s="400">
        <v>-0.6787750465512552</v>
      </c>
      <c r="AL29" s="425">
        <v>-0.18667531129761272</v>
      </c>
    </row>
    <row r="30" spans="1:38" ht="12" customHeight="1" x14ac:dyDescent="0.2">
      <c r="A30" s="83" t="s">
        <v>13</v>
      </c>
      <c r="B30" s="73">
        <v>3.6098201985354432</v>
      </c>
      <c r="C30" s="63">
        <v>3.4553530642191981</v>
      </c>
      <c r="D30" s="63">
        <v>3.3671062579100663</v>
      </c>
      <c r="E30" s="73">
        <v>3.2228101170180627</v>
      </c>
      <c r="F30" s="63">
        <v>3.0851808832580954</v>
      </c>
      <c r="G30" s="308">
        <v>2.4971637521143468</v>
      </c>
      <c r="H30" s="63">
        <v>3.4782095920076519</v>
      </c>
      <c r="I30" s="63">
        <v>3.7022606028904748</v>
      </c>
      <c r="J30" s="63">
        <v>3.8627131126831529</v>
      </c>
      <c r="K30" s="73">
        <v>2.384287485766678</v>
      </c>
      <c r="L30" s="63">
        <v>2.4705691012344486</v>
      </c>
      <c r="M30" s="308">
        <v>2.4423831048360634</v>
      </c>
      <c r="N30" s="63">
        <v>3.6038028023935991</v>
      </c>
      <c r="O30" s="63">
        <v>3.7231516734341303</v>
      </c>
      <c r="P30" s="63">
        <v>3.5836513519899462</v>
      </c>
      <c r="Q30" s="73">
        <v>2.0051624589438104</v>
      </c>
      <c r="R30" s="63">
        <v>2.2984322657423593</v>
      </c>
      <c r="S30" s="308">
        <v>2.5191224934203102</v>
      </c>
      <c r="T30" s="63">
        <v>1.5739971879897789</v>
      </c>
      <c r="U30" s="63">
        <v>1.6904251495883034</v>
      </c>
      <c r="V30" s="63">
        <v>1.7824123289213207</v>
      </c>
      <c r="W30" s="73">
        <v>2.5144551718621986</v>
      </c>
      <c r="X30" s="63">
        <v>2.1515321180430567</v>
      </c>
      <c r="Y30" s="308">
        <v>2.3162213790731569</v>
      </c>
      <c r="Z30" s="63">
        <v>3.2966028355249977</v>
      </c>
      <c r="AA30" s="63">
        <v>3.2829550798750233</v>
      </c>
      <c r="AB30" s="308">
        <v>3.1384182540136578</v>
      </c>
      <c r="AC30" s="63"/>
      <c r="AD30" s="424">
        <v>-8.8246806309131731E-2</v>
      </c>
      <c r="AE30" s="400">
        <v>-0.58801713114374854</v>
      </c>
      <c r="AF30" s="400">
        <v>0.16045250979267811</v>
      </c>
      <c r="AG30" s="400">
        <v>-2.818599639838526E-2</v>
      </c>
      <c r="AH30" s="400">
        <v>-0.13950032144418412</v>
      </c>
      <c r="AI30" s="400">
        <v>0.22069022767795099</v>
      </c>
      <c r="AJ30" s="400">
        <v>9.1987179333017366E-2</v>
      </c>
      <c r="AK30" s="400">
        <v>0.16468926103010029</v>
      </c>
      <c r="AL30" s="425">
        <v>-0.14453682586136551</v>
      </c>
    </row>
    <row r="31" spans="1:38" ht="12" customHeight="1" x14ac:dyDescent="0.2">
      <c r="A31" s="83" t="s">
        <v>14</v>
      </c>
      <c r="B31" s="73">
        <v>6.5398887057725883</v>
      </c>
      <c r="C31" s="63">
        <v>6.46311313171317</v>
      </c>
      <c r="D31" s="63">
        <v>6.4824807852479331</v>
      </c>
      <c r="E31" s="73">
        <v>4.2063607759830424</v>
      </c>
      <c r="F31" s="63">
        <v>5.3756348474991915</v>
      </c>
      <c r="G31" s="308">
        <v>6.464701604052812</v>
      </c>
      <c r="H31" s="63">
        <v>7.9559205652174558</v>
      </c>
      <c r="I31" s="63">
        <v>7.8092825032524402</v>
      </c>
      <c r="J31" s="63">
        <v>8.2835529465031481</v>
      </c>
      <c r="K31" s="73">
        <v>4.8308854005578832</v>
      </c>
      <c r="L31" s="63">
        <v>4.4387143104191242</v>
      </c>
      <c r="M31" s="308">
        <v>3.6419223067437403</v>
      </c>
      <c r="N31" s="63">
        <v>5.3243400112812269</v>
      </c>
      <c r="O31" s="63">
        <v>5.1777643240861968</v>
      </c>
      <c r="P31" s="63">
        <v>4.9501836565922623</v>
      </c>
      <c r="Q31" s="73">
        <v>6.309457718230167</v>
      </c>
      <c r="R31" s="63">
        <v>7.6022130498880278</v>
      </c>
      <c r="S31" s="308">
        <v>5.826298415762718</v>
      </c>
      <c r="T31" s="63">
        <v>15.388412597503237</v>
      </c>
      <c r="U31" s="63">
        <v>15.260901972888311</v>
      </c>
      <c r="V31" s="63">
        <v>11.053169449175391</v>
      </c>
      <c r="W31" s="73">
        <v>5.5143136409437536</v>
      </c>
      <c r="X31" s="63">
        <v>5.4922801378031734</v>
      </c>
      <c r="Y31" s="308">
        <v>5.6087793425804069</v>
      </c>
      <c r="Z31" s="63">
        <v>6.1872456358640626</v>
      </c>
      <c r="AA31" s="63">
        <v>6.3800757512868067</v>
      </c>
      <c r="AB31" s="308">
        <v>6.545763596738567</v>
      </c>
      <c r="AC31" s="63"/>
      <c r="AD31" s="424">
        <v>1.9367653534763107E-2</v>
      </c>
      <c r="AE31" s="400">
        <v>1.0890667565536205</v>
      </c>
      <c r="AF31" s="400">
        <v>0.47427044325070788</v>
      </c>
      <c r="AG31" s="400">
        <v>-0.79679200367538394</v>
      </c>
      <c r="AH31" s="400">
        <v>-0.22758066749393446</v>
      </c>
      <c r="AI31" s="400">
        <v>-1.7759146341253098</v>
      </c>
      <c r="AJ31" s="400">
        <v>-4.2077325237129202</v>
      </c>
      <c r="AK31" s="400">
        <v>0.11649920477723352</v>
      </c>
      <c r="AL31" s="425">
        <v>0.1656878454517603</v>
      </c>
    </row>
    <row r="32" spans="1:38" ht="12" customHeight="1" x14ac:dyDescent="0.2">
      <c r="A32" s="83" t="s">
        <v>15</v>
      </c>
      <c r="B32" s="73">
        <v>5.9325942874074586</v>
      </c>
      <c r="C32" s="63">
        <v>5.7870272799226852</v>
      </c>
      <c r="D32" s="63">
        <v>5.8415883830593325</v>
      </c>
      <c r="E32" s="73">
        <v>11.886773622201714</v>
      </c>
      <c r="F32" s="63">
        <v>11.888762372677876</v>
      </c>
      <c r="G32" s="308">
        <v>11.830631299357353</v>
      </c>
      <c r="H32" s="63">
        <v>5.4653480777006118</v>
      </c>
      <c r="I32" s="63">
        <v>6.1987916679089565</v>
      </c>
      <c r="J32" s="63">
        <v>5.723388460243795</v>
      </c>
      <c r="K32" s="73">
        <v>9.8116292821582878</v>
      </c>
      <c r="L32" s="63">
        <v>7.0187984672750936</v>
      </c>
      <c r="M32" s="308">
        <v>8.226206288992806</v>
      </c>
      <c r="N32" s="63">
        <v>6.6468342507415166</v>
      </c>
      <c r="O32" s="63">
        <v>6.2344570140641347</v>
      </c>
      <c r="P32" s="63">
        <v>6.2166148915346211</v>
      </c>
      <c r="Q32" s="73">
        <v>8.0417486212760316</v>
      </c>
      <c r="R32" s="63">
        <v>8.2725140270110078</v>
      </c>
      <c r="S32" s="308">
        <v>7.9612564256326301</v>
      </c>
      <c r="T32" s="63">
        <v>5.7336423031613464</v>
      </c>
      <c r="U32" s="63">
        <v>5.7351956705623026</v>
      </c>
      <c r="V32" s="63">
        <v>5.3054409605719597</v>
      </c>
      <c r="W32" s="73">
        <v>10.629819054142864</v>
      </c>
      <c r="X32" s="63">
        <v>9.4226527922398748</v>
      </c>
      <c r="Y32" s="308">
        <v>9.80008817192601</v>
      </c>
      <c r="Z32" s="63">
        <v>7.7126211233805124</v>
      </c>
      <c r="AA32" s="63">
        <v>7.6233173622230987</v>
      </c>
      <c r="AB32" s="308">
        <v>7.6201050556335543</v>
      </c>
      <c r="AC32" s="63"/>
      <c r="AD32" s="424">
        <v>5.4561103136647304E-2</v>
      </c>
      <c r="AE32" s="400">
        <v>-5.8131073320522475E-2</v>
      </c>
      <c r="AF32" s="400">
        <v>-0.47540320766516153</v>
      </c>
      <c r="AG32" s="400">
        <v>1.2074078217177124</v>
      </c>
      <c r="AH32" s="400">
        <v>-1.784212252951356E-2</v>
      </c>
      <c r="AI32" s="400">
        <v>-0.31125760137837766</v>
      </c>
      <c r="AJ32" s="400">
        <v>-0.42975470999034293</v>
      </c>
      <c r="AK32" s="400">
        <v>0.37743537968613516</v>
      </c>
      <c r="AL32" s="425">
        <v>-3.2123065895444114E-3</v>
      </c>
    </row>
    <row r="33" spans="1:38" ht="12" customHeight="1" x14ac:dyDescent="0.2">
      <c r="A33" s="83" t="s">
        <v>16</v>
      </c>
      <c r="B33" s="73">
        <v>3.8428926329652597</v>
      </c>
      <c r="C33" s="63">
        <v>3.7536690265521173</v>
      </c>
      <c r="D33" s="63">
        <v>3.5923642669197182</v>
      </c>
      <c r="E33" s="73">
        <v>4.2909548188135087</v>
      </c>
      <c r="F33" s="63">
        <v>4.0174413498953978</v>
      </c>
      <c r="G33" s="308">
        <v>3.9606011761175521</v>
      </c>
      <c r="H33" s="63">
        <v>3.427186921283333</v>
      </c>
      <c r="I33" s="63">
        <v>3.1609323416586519</v>
      </c>
      <c r="J33" s="63">
        <v>3.2348249766086004</v>
      </c>
      <c r="K33" s="73">
        <v>2.4113029137782087</v>
      </c>
      <c r="L33" s="63">
        <v>2.3396251523981269</v>
      </c>
      <c r="M33" s="308">
        <v>1.9982585916067881</v>
      </c>
      <c r="N33" s="63">
        <v>1.8971213720240929</v>
      </c>
      <c r="O33" s="63">
        <v>4.94243239088122</v>
      </c>
      <c r="P33" s="63">
        <v>4.7105980558915785</v>
      </c>
      <c r="Q33" s="73">
        <v>4.3249498801144384</v>
      </c>
      <c r="R33" s="63">
        <v>3.3409352914846937</v>
      </c>
      <c r="S33" s="308">
        <v>3.1360840816110596</v>
      </c>
      <c r="T33" s="63">
        <v>4.2080933477185756</v>
      </c>
      <c r="U33" s="63">
        <v>3.8505461978383138</v>
      </c>
      <c r="V33" s="63">
        <v>4.1342505384043671</v>
      </c>
      <c r="W33" s="73">
        <v>3.6093397179276456</v>
      </c>
      <c r="X33" s="63">
        <v>3.9808406019879916</v>
      </c>
      <c r="Y33" s="308">
        <v>3.6969608277861852</v>
      </c>
      <c r="Z33" s="63">
        <v>3.5419143645908111</v>
      </c>
      <c r="AA33" s="63">
        <v>3.7108135118103567</v>
      </c>
      <c r="AB33" s="308">
        <v>3.6012556900998796</v>
      </c>
      <c r="AC33" s="63"/>
      <c r="AD33" s="424">
        <v>-0.1613047596323991</v>
      </c>
      <c r="AE33" s="400">
        <v>-5.6840173777845671E-2</v>
      </c>
      <c r="AF33" s="400">
        <v>7.3892634949948466E-2</v>
      </c>
      <c r="AG33" s="400">
        <v>-0.34136656079133876</v>
      </c>
      <c r="AH33" s="400">
        <v>-0.23183433498964146</v>
      </c>
      <c r="AI33" s="400">
        <v>-0.20485120987363414</v>
      </c>
      <c r="AJ33" s="400">
        <v>0.28370434056605331</v>
      </c>
      <c r="AK33" s="400">
        <v>-0.28387977420180643</v>
      </c>
      <c r="AL33" s="425">
        <v>-0.10955782171047712</v>
      </c>
    </row>
    <row r="34" spans="1:38" ht="12" customHeight="1" x14ac:dyDescent="0.2">
      <c r="A34" s="83" t="s">
        <v>17</v>
      </c>
      <c r="B34" s="73">
        <v>2.3197030431226251</v>
      </c>
      <c r="C34" s="63">
        <v>2.6755135836452926</v>
      </c>
      <c r="D34" s="63">
        <v>2.5386583974863162</v>
      </c>
      <c r="E34" s="73">
        <v>2.1356788784562717</v>
      </c>
      <c r="F34" s="63">
        <v>2.3201482733265806</v>
      </c>
      <c r="G34" s="308">
        <v>2.3378256188617765</v>
      </c>
      <c r="H34" s="63">
        <v>2.5210631919180959</v>
      </c>
      <c r="I34" s="63">
        <v>2.4621203308008339</v>
      </c>
      <c r="J34" s="63">
        <v>2.2070201995356444</v>
      </c>
      <c r="K34" s="73">
        <v>2.6930660485696496</v>
      </c>
      <c r="L34" s="63">
        <v>2.8229639593832339</v>
      </c>
      <c r="M34" s="308">
        <v>2.6047153212610805</v>
      </c>
      <c r="N34" s="63">
        <v>2.4841921413961865</v>
      </c>
      <c r="O34" s="63">
        <v>2.4347905370821006</v>
      </c>
      <c r="P34" s="63">
        <v>2.401944617086313</v>
      </c>
      <c r="Q34" s="73">
        <v>3.1483482290107259</v>
      </c>
      <c r="R34" s="63">
        <v>2.82576713918704</v>
      </c>
      <c r="S34" s="308">
        <v>2.0345983192996209</v>
      </c>
      <c r="T34" s="63">
        <v>2.1260180174181587</v>
      </c>
      <c r="U34" s="63">
        <v>2.5352631339933516</v>
      </c>
      <c r="V34" s="63">
        <v>2.3282977428372011</v>
      </c>
      <c r="W34" s="73">
        <v>2.7432379000477169</v>
      </c>
      <c r="X34" s="63">
        <v>3.5884189812379215</v>
      </c>
      <c r="Y34" s="308">
        <v>2.935314567340626</v>
      </c>
      <c r="Z34" s="63">
        <v>2.3907946761267631</v>
      </c>
      <c r="AA34" s="63">
        <v>2.5482407386028587</v>
      </c>
      <c r="AB34" s="308">
        <v>2.4003889022817306</v>
      </c>
      <c r="AC34" s="63"/>
      <c r="AD34" s="424">
        <v>-0.13685518615897641</v>
      </c>
      <c r="AE34" s="400">
        <v>1.7677345535195954E-2</v>
      </c>
      <c r="AF34" s="400">
        <v>-0.25510013126518949</v>
      </c>
      <c r="AG34" s="400">
        <v>-0.21824863812215334</v>
      </c>
      <c r="AH34" s="400">
        <v>-3.2845919995787565E-2</v>
      </c>
      <c r="AI34" s="400">
        <v>-0.79116881988741916</v>
      </c>
      <c r="AJ34" s="400">
        <v>-0.20696539115615042</v>
      </c>
      <c r="AK34" s="400">
        <v>-0.65310441389729545</v>
      </c>
      <c r="AL34" s="425">
        <v>-0.14785183632112808</v>
      </c>
    </row>
    <row r="35" spans="1:38" ht="12" customHeight="1" x14ac:dyDescent="0.2">
      <c r="A35" s="83" t="s">
        <v>18</v>
      </c>
      <c r="B35" s="73">
        <v>3.4076667401198981</v>
      </c>
      <c r="C35" s="63">
        <v>3.7979381649149877</v>
      </c>
      <c r="D35" s="63">
        <v>3.9086706634536319</v>
      </c>
      <c r="E35" s="73">
        <v>3.2780093368041303</v>
      </c>
      <c r="F35" s="63">
        <v>3.1891451177177044</v>
      </c>
      <c r="G35" s="308">
        <v>3.1846061070636735</v>
      </c>
      <c r="H35" s="63">
        <v>2.8400678767473773</v>
      </c>
      <c r="I35" s="63">
        <v>2.799859964579146</v>
      </c>
      <c r="J35" s="63">
        <v>2.5983032675076916</v>
      </c>
      <c r="K35" s="73">
        <v>3.2287591512692213</v>
      </c>
      <c r="L35" s="63">
        <v>3.0917246343355802</v>
      </c>
      <c r="M35" s="308">
        <v>3.1337233714459281</v>
      </c>
      <c r="N35" s="63">
        <v>3.0599630596360714</v>
      </c>
      <c r="O35" s="63">
        <v>2.9482451342519731</v>
      </c>
      <c r="P35" s="63">
        <v>2.9660449313515871</v>
      </c>
      <c r="Q35" s="73">
        <v>3.6160311506943015</v>
      </c>
      <c r="R35" s="63">
        <v>3.1939313123438486</v>
      </c>
      <c r="S35" s="308">
        <v>2.8494349610124137</v>
      </c>
      <c r="T35" s="63">
        <v>0.75611781571189207</v>
      </c>
      <c r="U35" s="63">
        <v>0.6837511507818802</v>
      </c>
      <c r="V35" s="63">
        <v>0.68996168726092022</v>
      </c>
      <c r="W35" s="73">
        <v>2.7940937564148522</v>
      </c>
      <c r="X35" s="63">
        <v>1.0887900388443177</v>
      </c>
      <c r="Y35" s="308">
        <v>3.1692888365367904</v>
      </c>
      <c r="Z35" s="63">
        <v>3.1455760725347961</v>
      </c>
      <c r="AA35" s="63">
        <v>3.1539812533420855</v>
      </c>
      <c r="AB35" s="308">
        <v>3.1831664458339044</v>
      </c>
      <c r="AC35" s="63"/>
      <c r="AD35" s="424">
        <v>0.1107324985386442</v>
      </c>
      <c r="AE35" s="400">
        <v>-4.5390106540308395E-3</v>
      </c>
      <c r="AF35" s="400">
        <v>-0.2015566970714544</v>
      </c>
      <c r="AG35" s="400">
        <v>4.199873711034785E-2</v>
      </c>
      <c r="AH35" s="400">
        <v>1.779979709961399E-2</v>
      </c>
      <c r="AI35" s="400">
        <v>-0.34449635133143497</v>
      </c>
      <c r="AJ35" s="400">
        <v>6.2105364790400186E-3</v>
      </c>
      <c r="AK35" s="400">
        <v>2.0804987976924725</v>
      </c>
      <c r="AL35" s="425">
        <v>2.9185192491818945E-2</v>
      </c>
    </row>
    <row r="36" spans="1:38" ht="12" customHeight="1" x14ac:dyDescent="0.2">
      <c r="A36" s="83" t="s">
        <v>19</v>
      </c>
      <c r="B36" s="73">
        <v>7.5205794775903669</v>
      </c>
      <c r="C36" s="63">
        <v>7.4086179720048992</v>
      </c>
      <c r="D36" s="63">
        <v>6.9978163643697409</v>
      </c>
      <c r="E36" s="73">
        <v>6.5280617903308418</v>
      </c>
      <c r="F36" s="63">
        <v>6.2507255243957216</v>
      </c>
      <c r="G36" s="308">
        <v>6.3184524074521713</v>
      </c>
      <c r="H36" s="63">
        <v>7.4953741036728747</v>
      </c>
      <c r="I36" s="63">
        <v>7.6673808716225995</v>
      </c>
      <c r="J36" s="63">
        <v>6.5073790984696247</v>
      </c>
      <c r="K36" s="73">
        <v>7.1256726585320536</v>
      </c>
      <c r="L36" s="63">
        <v>7.6945140000300061</v>
      </c>
      <c r="M36" s="308">
        <v>8.2159656018731564</v>
      </c>
      <c r="N36" s="63">
        <v>8.9375849403261132</v>
      </c>
      <c r="O36" s="63">
        <v>9.0953417041789866</v>
      </c>
      <c r="P36" s="63">
        <v>9.7769329894217485</v>
      </c>
      <c r="Q36" s="73">
        <v>10.761790795954852</v>
      </c>
      <c r="R36" s="63">
        <v>13.524621114678975</v>
      </c>
      <c r="S36" s="308">
        <v>12.088308046713363</v>
      </c>
      <c r="T36" s="63">
        <v>14.822613188989356</v>
      </c>
      <c r="U36" s="63">
        <v>13.535603835133358</v>
      </c>
      <c r="V36" s="63">
        <v>14.823131206439315</v>
      </c>
      <c r="W36" s="73">
        <v>7.7542354528210398</v>
      </c>
      <c r="X36" s="63">
        <v>8.6046093228664038</v>
      </c>
      <c r="Y36" s="308">
        <v>7.7965371733757021</v>
      </c>
      <c r="Z36" s="63">
        <v>7.6466676853931101</v>
      </c>
      <c r="AA36" s="63">
        <v>7.6833935914580316</v>
      </c>
      <c r="AB36" s="308">
        <v>7.4142341209673503</v>
      </c>
      <c r="AC36" s="63"/>
      <c r="AD36" s="424">
        <v>-0.41080160763515838</v>
      </c>
      <c r="AE36" s="400">
        <v>6.7726883056449694E-2</v>
      </c>
      <c r="AF36" s="400">
        <v>-1.1600017731529748</v>
      </c>
      <c r="AG36" s="400">
        <v>0.52145160184315031</v>
      </c>
      <c r="AH36" s="400">
        <v>0.68159128524276191</v>
      </c>
      <c r="AI36" s="400">
        <v>-1.436313067965612</v>
      </c>
      <c r="AJ36" s="400">
        <v>1.2875273713059574</v>
      </c>
      <c r="AK36" s="400">
        <v>-0.80807214949070172</v>
      </c>
      <c r="AL36" s="425">
        <v>-0.26915947049068123</v>
      </c>
    </row>
    <row r="37" spans="1:38" ht="12" customHeight="1" x14ac:dyDescent="0.2">
      <c r="A37" s="83" t="s">
        <v>20</v>
      </c>
      <c r="B37" s="73">
        <v>2.9142715644856554</v>
      </c>
      <c r="C37" s="63">
        <v>3.0112639166056603</v>
      </c>
      <c r="D37" s="63">
        <v>2.8241236316076104</v>
      </c>
      <c r="E37" s="73">
        <v>6.2545674033488456</v>
      </c>
      <c r="F37" s="63">
        <v>6.0946190422707494</v>
      </c>
      <c r="G37" s="308">
        <v>6.0699321227070442</v>
      </c>
      <c r="H37" s="63">
        <v>4.3761019273019999</v>
      </c>
      <c r="I37" s="63">
        <v>4.6558600643106045</v>
      </c>
      <c r="J37" s="63">
        <v>4.7897981247953272</v>
      </c>
      <c r="K37" s="73">
        <v>2.388132862835425</v>
      </c>
      <c r="L37" s="63">
        <v>2.3888298810085855</v>
      </c>
      <c r="M37" s="308">
        <v>2.256846744183314</v>
      </c>
      <c r="N37" s="63">
        <v>3.8945453728749078</v>
      </c>
      <c r="O37" s="63">
        <v>2.7444505139535305</v>
      </c>
      <c r="P37" s="63">
        <v>2.5201914096317899</v>
      </c>
      <c r="Q37" s="73">
        <v>3.2050514362830631</v>
      </c>
      <c r="R37" s="63">
        <v>2.9911794320533711</v>
      </c>
      <c r="S37" s="308">
        <v>2.3545011326597751</v>
      </c>
      <c r="T37" s="63">
        <v>3.7696003347445997</v>
      </c>
      <c r="U37" s="63">
        <v>3.4808587632848593</v>
      </c>
      <c r="V37" s="63">
        <v>3.4815621236757881</v>
      </c>
      <c r="W37" s="73">
        <v>1.3512812449894804</v>
      </c>
      <c r="X37" s="63">
        <v>1.0677263903634862</v>
      </c>
      <c r="Y37" s="308">
        <v>1.0769494754870679</v>
      </c>
      <c r="Z37" s="63">
        <v>4.0218042762621131</v>
      </c>
      <c r="AA37" s="63">
        <v>3.9995692547338937</v>
      </c>
      <c r="AB37" s="308">
        <v>3.9312659566865942</v>
      </c>
      <c r="AC37" s="63"/>
      <c r="AD37" s="424">
        <v>-0.18714028499804991</v>
      </c>
      <c r="AE37" s="400">
        <v>-2.4686919563705167E-2</v>
      </c>
      <c r="AF37" s="400">
        <v>0.13393806048472268</v>
      </c>
      <c r="AG37" s="400">
        <v>-0.13198313682527152</v>
      </c>
      <c r="AH37" s="400">
        <v>-0.22425910432174057</v>
      </c>
      <c r="AI37" s="400">
        <v>-0.63667829939359599</v>
      </c>
      <c r="AJ37" s="400">
        <v>7.0336039092877556E-4</v>
      </c>
      <c r="AK37" s="400">
        <v>9.2230851235817202E-3</v>
      </c>
      <c r="AL37" s="425">
        <v>-6.830329804729951E-2</v>
      </c>
    </row>
    <row r="38" spans="1:38" ht="12" customHeight="1" x14ac:dyDescent="0.2">
      <c r="A38" s="83" t="s">
        <v>21</v>
      </c>
      <c r="B38" s="73">
        <v>8.562147279995866</v>
      </c>
      <c r="C38" s="63">
        <v>9.0356024332533345</v>
      </c>
      <c r="D38" s="63">
        <v>9.0540014271565248</v>
      </c>
      <c r="E38" s="73">
        <v>7.829203589035771</v>
      </c>
      <c r="F38" s="63">
        <v>7.7223977880743115</v>
      </c>
      <c r="G38" s="308">
        <v>7.645503390915664</v>
      </c>
      <c r="H38" s="63">
        <v>9.2205280755408765</v>
      </c>
      <c r="I38" s="63">
        <v>9.0159038487948475</v>
      </c>
      <c r="J38" s="63">
        <v>8.422131779645083</v>
      </c>
      <c r="K38" s="73">
        <v>8.5061400735664172</v>
      </c>
      <c r="L38" s="63">
        <v>8.0589540178538996</v>
      </c>
      <c r="M38" s="308">
        <v>8.003284027362545</v>
      </c>
      <c r="N38" s="63">
        <v>5.4599017551591684</v>
      </c>
      <c r="O38" s="63">
        <v>5.4833733920818224</v>
      </c>
      <c r="P38" s="63">
        <v>5.848250365250828</v>
      </c>
      <c r="Q38" s="73">
        <v>8.5201515714048206</v>
      </c>
      <c r="R38" s="63">
        <v>8.5947529061502994</v>
      </c>
      <c r="S38" s="308">
        <v>8.5110683148814434</v>
      </c>
      <c r="T38" s="63">
        <v>5.3772921152765862</v>
      </c>
      <c r="U38" s="63">
        <v>5.5863052529127852</v>
      </c>
      <c r="V38" s="63">
        <v>6.1872584561223976</v>
      </c>
      <c r="W38" s="73">
        <v>11.853529359452656</v>
      </c>
      <c r="X38" s="63">
        <v>12.219669675429676</v>
      </c>
      <c r="Y38" s="308">
        <v>12.437997784729358</v>
      </c>
      <c r="Z38" s="63">
        <v>8.1878966610565396</v>
      </c>
      <c r="AA38" s="63">
        <v>8.2316693119450122</v>
      </c>
      <c r="AB38" s="308">
        <v>8.1488665416514969</v>
      </c>
      <c r="AC38" s="63"/>
      <c r="AD38" s="424">
        <v>1.839899390319033E-2</v>
      </c>
      <c r="AE38" s="400">
        <v>-7.6894397158647543E-2</v>
      </c>
      <c r="AF38" s="400">
        <v>-0.59377206914976455</v>
      </c>
      <c r="AG38" s="400">
        <v>-5.5669990491354682E-2</v>
      </c>
      <c r="AH38" s="400">
        <v>0.36487697316900558</v>
      </c>
      <c r="AI38" s="400">
        <v>-8.3684591268855968E-2</v>
      </c>
      <c r="AJ38" s="400">
        <v>0.60095320320961232</v>
      </c>
      <c r="AK38" s="400">
        <v>0.21832810929968183</v>
      </c>
      <c r="AL38" s="425">
        <v>-8.2802770293515238E-2</v>
      </c>
    </row>
    <row r="39" spans="1:38" ht="12" customHeight="1" x14ac:dyDescent="0.2">
      <c r="A39" s="83" t="s">
        <v>22</v>
      </c>
      <c r="B39" s="73">
        <v>12.751553089216991</v>
      </c>
      <c r="C39" s="63">
        <v>13.65697503079158</v>
      </c>
      <c r="D39" s="63">
        <v>13.568209749552882</v>
      </c>
      <c r="E39" s="73">
        <v>17.298051212237038</v>
      </c>
      <c r="F39" s="63">
        <v>17.730373624766731</v>
      </c>
      <c r="G39" s="308">
        <v>17.43275277682476</v>
      </c>
      <c r="H39" s="63">
        <v>15.409185529258911</v>
      </c>
      <c r="I39" s="63">
        <v>14.826916389056056</v>
      </c>
      <c r="J39" s="63">
        <v>16.095032020240868</v>
      </c>
      <c r="K39" s="73">
        <v>15.427169304549112</v>
      </c>
      <c r="L39" s="63">
        <v>16.193178882606368</v>
      </c>
      <c r="M39" s="308">
        <v>15.885039012377518</v>
      </c>
      <c r="N39" s="63">
        <v>14.130825412064802</v>
      </c>
      <c r="O39" s="63">
        <v>13.974319070264382</v>
      </c>
      <c r="P39" s="63">
        <v>13.826733607544373</v>
      </c>
      <c r="Q39" s="73">
        <v>15.781949928371109</v>
      </c>
      <c r="R39" s="63">
        <v>14.701313805258968</v>
      </c>
      <c r="S39" s="308">
        <v>14.782238345615225</v>
      </c>
      <c r="T39" s="63">
        <v>8.933536681351697</v>
      </c>
      <c r="U39" s="63">
        <v>9.2621898167832679</v>
      </c>
      <c r="V39" s="63">
        <v>8.9675573595731031</v>
      </c>
      <c r="W39" s="73">
        <v>18.322331470098813</v>
      </c>
      <c r="X39" s="63">
        <v>18.749979507248295</v>
      </c>
      <c r="Y39" s="308">
        <v>19.278089672270994</v>
      </c>
      <c r="Z39" s="63">
        <v>14.796293571927299</v>
      </c>
      <c r="AA39" s="63">
        <v>15.159317729074623</v>
      </c>
      <c r="AB39" s="308">
        <v>15.30896256503245</v>
      </c>
      <c r="AC39" s="63"/>
      <c r="AD39" s="424">
        <v>-8.8765281238698535E-2</v>
      </c>
      <c r="AE39" s="400">
        <v>-0.29762084794197108</v>
      </c>
      <c r="AF39" s="400">
        <v>1.2681156311848127</v>
      </c>
      <c r="AG39" s="400">
        <v>-0.30813987022884959</v>
      </c>
      <c r="AH39" s="400">
        <v>-0.14758546272000928</v>
      </c>
      <c r="AI39" s="400">
        <v>8.0924540356257069E-2</v>
      </c>
      <c r="AJ39" s="400">
        <v>-0.29463245721016484</v>
      </c>
      <c r="AK39" s="400">
        <v>0.52811016502269936</v>
      </c>
      <c r="AL39" s="425">
        <v>0.14964483595782774</v>
      </c>
    </row>
    <row r="40" spans="1:38" ht="12" customHeight="1" x14ac:dyDescent="0.2">
      <c r="A40" s="83" t="s">
        <v>2039</v>
      </c>
      <c r="B40" s="73">
        <v>0</v>
      </c>
      <c r="C40" s="63">
        <v>0</v>
      </c>
      <c r="D40" s="63">
        <v>0.85878337703257368</v>
      </c>
      <c r="E40" s="73">
        <v>0</v>
      </c>
      <c r="F40" s="63">
        <v>0</v>
      </c>
      <c r="G40" s="308">
        <v>0.32205684293477976</v>
      </c>
      <c r="H40" s="63">
        <v>0</v>
      </c>
      <c r="I40" s="63">
        <v>0</v>
      </c>
      <c r="J40" s="63">
        <v>1.1285093024948101</v>
      </c>
      <c r="K40" s="73">
        <v>0</v>
      </c>
      <c r="L40" s="63">
        <v>0</v>
      </c>
      <c r="M40" s="308">
        <v>0</v>
      </c>
      <c r="N40" s="63">
        <v>0</v>
      </c>
      <c r="O40" s="63">
        <v>0</v>
      </c>
      <c r="P40" s="63">
        <v>0.13841176831975457</v>
      </c>
      <c r="Q40" s="73">
        <v>0</v>
      </c>
      <c r="R40" s="63">
        <v>0</v>
      </c>
      <c r="S40" s="308">
        <v>0.3434593964611703</v>
      </c>
      <c r="T40" s="63">
        <v>0</v>
      </c>
      <c r="U40" s="63">
        <v>0</v>
      </c>
      <c r="V40" s="63">
        <v>2.559576587129786</v>
      </c>
      <c r="W40" s="73">
        <v>0</v>
      </c>
      <c r="X40" s="63">
        <v>0</v>
      </c>
      <c r="Y40" s="308">
        <v>0</v>
      </c>
      <c r="Z40" s="63">
        <v>0</v>
      </c>
      <c r="AA40" s="63">
        <v>0</v>
      </c>
      <c r="AB40" s="308">
        <v>0.64934479207398321</v>
      </c>
      <c r="AC40" s="63"/>
      <c r="AD40" s="424">
        <v>0.85878337703257368</v>
      </c>
      <c r="AE40" s="400">
        <v>0.32205684293477976</v>
      </c>
      <c r="AF40" s="400">
        <v>1.1285093024948101</v>
      </c>
      <c r="AG40" s="400">
        <v>0</v>
      </c>
      <c r="AH40" s="400">
        <v>0.13841176831975457</v>
      </c>
      <c r="AI40" s="400">
        <v>0.3434593964611703</v>
      </c>
      <c r="AJ40" s="400">
        <v>2.559576587129786</v>
      </c>
      <c r="AK40" s="400">
        <v>0</v>
      </c>
      <c r="AL40" s="425">
        <v>0.64934479207398321</v>
      </c>
    </row>
    <row r="41" spans="1:38" ht="12" customHeight="1" x14ac:dyDescent="0.2">
      <c r="A41" s="83" t="s">
        <v>23</v>
      </c>
      <c r="B41" s="73">
        <v>0.83363810614528744</v>
      </c>
      <c r="C41" s="63">
        <v>0.87577913253594386</v>
      </c>
      <c r="D41" s="63">
        <v>0.94088521247812462</v>
      </c>
      <c r="E41" s="73">
        <v>1.1751519626825497</v>
      </c>
      <c r="F41" s="63">
        <v>1.2255225813452846</v>
      </c>
      <c r="G41" s="308">
        <v>1.406189825591599</v>
      </c>
      <c r="H41" s="63">
        <v>1.3163630502347143</v>
      </c>
      <c r="I41" s="63">
        <v>1.1475756220103015</v>
      </c>
      <c r="J41" s="63">
        <v>1.1563792445763332</v>
      </c>
      <c r="K41" s="73">
        <v>1.5722924279201436</v>
      </c>
      <c r="L41" s="63">
        <v>1.6686144672339323</v>
      </c>
      <c r="M41" s="308">
        <v>1.5798380431160004</v>
      </c>
      <c r="N41" s="63">
        <v>1.3674862472622542</v>
      </c>
      <c r="O41" s="63">
        <v>1.2791735852621171</v>
      </c>
      <c r="P41" s="63">
        <v>1.3478622447663178</v>
      </c>
      <c r="Q41" s="73">
        <v>1.5884659125627254</v>
      </c>
      <c r="R41" s="63">
        <v>1.1450298664454681</v>
      </c>
      <c r="S41" s="308">
        <v>1.3278830734287246</v>
      </c>
      <c r="T41" s="63">
        <v>5.3678876508023707E-2</v>
      </c>
      <c r="U41" s="63">
        <v>0.37575987514923059</v>
      </c>
      <c r="V41" s="63">
        <v>0.32088302504927624</v>
      </c>
      <c r="W41" s="73">
        <v>1.5372617895297356</v>
      </c>
      <c r="X41" s="63">
        <v>1.4968877280950417</v>
      </c>
      <c r="Y41" s="308">
        <v>1.4514945364055274</v>
      </c>
      <c r="Z41" s="63">
        <v>1.1431237585407363</v>
      </c>
      <c r="AA41" s="63">
        <v>1.1325054725199206</v>
      </c>
      <c r="AB41" s="308">
        <v>1.1998695805027522</v>
      </c>
      <c r="AC41" s="63"/>
      <c r="AD41" s="424">
        <v>6.5106079942180761E-2</v>
      </c>
      <c r="AE41" s="400">
        <v>0.18066724424631442</v>
      </c>
      <c r="AF41" s="400">
        <v>8.8036225660317324E-3</v>
      </c>
      <c r="AG41" s="400">
        <v>-8.8776424117931851E-2</v>
      </c>
      <c r="AH41" s="400">
        <v>6.8688659504200666E-2</v>
      </c>
      <c r="AI41" s="400">
        <v>0.18285320698325647</v>
      </c>
      <c r="AJ41" s="400">
        <v>-5.4876850099954355E-2</v>
      </c>
      <c r="AK41" s="400">
        <v>-4.5393191689514278E-2</v>
      </c>
      <c r="AL41" s="425">
        <v>6.7364107982831545E-2</v>
      </c>
    </row>
    <row r="42" spans="1:38" ht="12" customHeight="1" x14ac:dyDescent="0.2">
      <c r="A42" s="83" t="s">
        <v>24</v>
      </c>
      <c r="B42" s="73">
        <v>1.9666875532048947E-2</v>
      </c>
      <c r="C42" s="63">
        <v>4.6729296002831919E-2</v>
      </c>
      <c r="D42" s="63">
        <v>4.370669082385812E-2</v>
      </c>
      <c r="E42" s="73">
        <v>0.47679224406366866</v>
      </c>
      <c r="F42" s="63">
        <v>0.80150976943025609</v>
      </c>
      <c r="G42" s="308">
        <v>0.87042392558621029</v>
      </c>
      <c r="H42" s="63">
        <v>0</v>
      </c>
      <c r="I42" s="63">
        <v>0</v>
      </c>
      <c r="J42" s="63">
        <v>0</v>
      </c>
      <c r="K42" s="73">
        <v>3.7202576471588524</v>
      </c>
      <c r="L42" s="63">
        <v>3.6255270100651855</v>
      </c>
      <c r="M42" s="308">
        <v>3.1611761572886263</v>
      </c>
      <c r="N42" s="63">
        <v>0.8638323199668172</v>
      </c>
      <c r="O42" s="63">
        <v>0.90519900034385614</v>
      </c>
      <c r="P42" s="63">
        <v>0.94437876432792389</v>
      </c>
      <c r="Q42" s="73">
        <v>4.4935459222016187E-3</v>
      </c>
      <c r="R42" s="63">
        <v>0</v>
      </c>
      <c r="S42" s="308">
        <v>0</v>
      </c>
      <c r="T42" s="63">
        <v>7.0359202722759556E-2</v>
      </c>
      <c r="U42" s="63">
        <v>1.0971879604206303</v>
      </c>
      <c r="V42" s="63">
        <v>6.415935935486522E-2</v>
      </c>
      <c r="W42" s="73">
        <v>4.8498419134760204E-2</v>
      </c>
      <c r="X42" s="63">
        <v>5.9298513232992706E-2</v>
      </c>
      <c r="Y42" s="308">
        <v>5.5574302136649628E-2</v>
      </c>
      <c r="Z42" s="63">
        <v>0.50520750377784085</v>
      </c>
      <c r="AA42" s="63">
        <v>0.6091996808221013</v>
      </c>
      <c r="AB42" s="308">
        <v>0.57332900096882922</v>
      </c>
      <c r="AC42" s="63"/>
      <c r="AD42" s="424">
        <v>-3.0226051789737987E-3</v>
      </c>
      <c r="AE42" s="400">
        <v>6.8914156155954198E-2</v>
      </c>
      <c r="AF42" s="400">
        <v>0</v>
      </c>
      <c r="AG42" s="400">
        <v>-0.46435085277655919</v>
      </c>
      <c r="AH42" s="400">
        <v>3.917976398406775E-2</v>
      </c>
      <c r="AI42" s="400">
        <v>0</v>
      </c>
      <c r="AJ42" s="400">
        <v>-1.033028601065765</v>
      </c>
      <c r="AK42" s="400">
        <v>-3.7242110963430775E-3</v>
      </c>
      <c r="AL42" s="425">
        <v>-3.5870679853272081E-2</v>
      </c>
    </row>
    <row r="43" spans="1:38" ht="12" customHeight="1" x14ac:dyDescent="0.2">
      <c r="A43" s="83" t="s">
        <v>25</v>
      </c>
      <c r="B43" s="73">
        <v>3.6728665891243399</v>
      </c>
      <c r="C43" s="63">
        <v>3.6565419419905223</v>
      </c>
      <c r="D43" s="63">
        <v>3.9075730015106473</v>
      </c>
      <c r="E43" s="73">
        <v>2.1435655408668017</v>
      </c>
      <c r="F43" s="63">
        <v>2.079830935498256</v>
      </c>
      <c r="G43" s="308">
        <v>2.0063309780260061</v>
      </c>
      <c r="H43" s="63">
        <v>1.5238810128210658</v>
      </c>
      <c r="I43" s="63">
        <v>1.5488537760030114</v>
      </c>
      <c r="J43" s="63">
        <v>1.4512122161106926</v>
      </c>
      <c r="K43" s="73">
        <v>3.3921175790861713</v>
      </c>
      <c r="L43" s="63">
        <v>4.4496370848650404</v>
      </c>
      <c r="M43" s="308">
        <v>4.3533012131555502</v>
      </c>
      <c r="N43" s="63">
        <v>6.5410546797573259</v>
      </c>
      <c r="O43" s="63">
        <v>6.2068021766450423</v>
      </c>
      <c r="P43" s="63">
        <v>6.1217455992313852</v>
      </c>
      <c r="Q43" s="73">
        <v>1.3509936090506891</v>
      </c>
      <c r="R43" s="63">
        <v>1.2633730544448405</v>
      </c>
      <c r="S43" s="308">
        <v>2.6040282914351902</v>
      </c>
      <c r="T43" s="63">
        <v>0.81172470306561129</v>
      </c>
      <c r="U43" s="63">
        <v>0.79582544442663372</v>
      </c>
      <c r="V43" s="63">
        <v>0.69862432731468671</v>
      </c>
      <c r="W43" s="73">
        <v>3.0741015692250766</v>
      </c>
      <c r="X43" s="63">
        <v>3.7764343383128991</v>
      </c>
      <c r="Y43" s="308">
        <v>3.5247277665240553</v>
      </c>
      <c r="Z43" s="63">
        <v>3.0650633817106807</v>
      </c>
      <c r="AA43" s="63">
        <v>3.0559502244629542</v>
      </c>
      <c r="AB43" s="308">
        <v>3.0770118070310315</v>
      </c>
      <c r="AC43" s="63"/>
      <c r="AD43" s="424">
        <v>0.25103105952012505</v>
      </c>
      <c r="AE43" s="400">
        <v>-7.349995747224991E-2</v>
      </c>
      <c r="AF43" s="400">
        <v>-9.7641559892318819E-2</v>
      </c>
      <c r="AG43" s="400">
        <v>-9.6335871709490206E-2</v>
      </c>
      <c r="AH43" s="400">
        <v>-8.5056577413657131E-2</v>
      </c>
      <c r="AI43" s="400">
        <v>1.3406552369903497</v>
      </c>
      <c r="AJ43" s="400">
        <v>-9.7201117111947011E-2</v>
      </c>
      <c r="AK43" s="400">
        <v>-0.25170657178884381</v>
      </c>
      <c r="AL43" s="425">
        <v>2.1061582568077331E-2</v>
      </c>
    </row>
    <row r="44" spans="1:38" ht="12" customHeight="1" x14ac:dyDescent="0.2">
      <c r="A44" s="85" t="s">
        <v>26</v>
      </c>
      <c r="B44" s="395">
        <v>4.2463508286827247</v>
      </c>
      <c r="C44" s="396">
        <v>4.3546850890193864</v>
      </c>
      <c r="D44" s="396">
        <v>4.2612317505638782</v>
      </c>
      <c r="E44" s="395">
        <v>0.9455220470910346</v>
      </c>
      <c r="F44" s="396">
        <v>0.90923625434090971</v>
      </c>
      <c r="G44" s="397">
        <v>0.92575966807671339</v>
      </c>
      <c r="H44" s="396">
        <v>3.3019625165722863</v>
      </c>
      <c r="I44" s="396">
        <v>2.8496300021708563</v>
      </c>
      <c r="J44" s="396">
        <v>3.0988942675783551</v>
      </c>
      <c r="K44" s="395">
        <v>3.9681591419439997</v>
      </c>
      <c r="L44" s="396">
        <v>3.9173337833110473</v>
      </c>
      <c r="M44" s="397">
        <v>4.988023292921226</v>
      </c>
      <c r="N44" s="396">
        <v>5.70094155416154</v>
      </c>
      <c r="O44" s="396">
        <v>5.1797724484332743</v>
      </c>
      <c r="P44" s="396">
        <v>5.4527816606454698</v>
      </c>
      <c r="Q44" s="395">
        <v>2.6032174092822489</v>
      </c>
      <c r="R44" s="396">
        <v>3.1696750991835132</v>
      </c>
      <c r="S44" s="397">
        <v>2.8166152925575889</v>
      </c>
      <c r="T44" s="396">
        <v>3.8888220957702369</v>
      </c>
      <c r="U44" s="396">
        <v>4.4017380511071487</v>
      </c>
      <c r="V44" s="396">
        <v>4.387179301478918</v>
      </c>
      <c r="W44" s="395">
        <v>2.963163284848072</v>
      </c>
      <c r="X44" s="396">
        <v>0.28208447152338639</v>
      </c>
      <c r="Y44" s="397">
        <v>1.6947683072807994E-2</v>
      </c>
      <c r="Z44" s="396">
        <v>3.3781907931426032</v>
      </c>
      <c r="AA44" s="396">
        <v>3.1470980959544703</v>
      </c>
      <c r="AB44" s="397">
        <v>3.2635662790109028</v>
      </c>
      <c r="AC44" s="63"/>
      <c r="AD44" s="427">
        <v>-9.3453338455508295E-2</v>
      </c>
      <c r="AE44" s="428">
        <v>1.6523413735803683E-2</v>
      </c>
      <c r="AF44" s="428">
        <v>0.2492642654074988</v>
      </c>
      <c r="AG44" s="428">
        <v>1.0706895096101787</v>
      </c>
      <c r="AH44" s="428">
        <v>0.27300921221219543</v>
      </c>
      <c r="AI44" s="428">
        <v>-0.35305980662592429</v>
      </c>
      <c r="AJ44" s="428">
        <v>-1.4558749628230672E-2</v>
      </c>
      <c r="AK44" s="428">
        <v>-0.26513678845057842</v>
      </c>
      <c r="AL44" s="429">
        <v>0.11646818305643247</v>
      </c>
    </row>
  </sheetData>
  <mergeCells count="7">
    <mergeCell ref="A3:A5"/>
    <mergeCell ref="AD3:AL3"/>
    <mergeCell ref="AD27:AL27"/>
    <mergeCell ref="AD5:AL5"/>
    <mergeCell ref="AD25:AL25"/>
    <mergeCell ref="B3:AB3"/>
    <mergeCell ref="B25:AB25"/>
  </mergeCells>
  <conditionalFormatting sqref="B3">
    <cfRule type="expression" dxfId="392" priority="7">
      <formula>(B1+1)&lt;=(9*rounds_bucket)</formula>
    </cfRule>
  </conditionalFormatting>
  <conditionalFormatting sqref="C27:AB27">
    <cfRule type="expression" dxfId="391" priority="5">
      <formula>(C1+1)&lt;=(9*rounds_bucket)</formula>
    </cfRule>
  </conditionalFormatting>
  <conditionalFormatting sqref="B1:AB1">
    <cfRule type="expression" dxfId="390" priority="3">
      <formula>(B1+1)&gt;(9*rounds_bucket)</formula>
    </cfRule>
  </conditionalFormatting>
  <pageMargins left="0.39370078740157483" right="0.39370078740157483" top="0.51181102362204722" bottom="0.39370078740157483" header="0.31496062992125984" footer="0.31496062992125984"/>
  <pageSetup paperSize="9" scale="37" pageOrder="overThenDown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L50"/>
  <sheetViews>
    <sheetView showGridLines="0" zoomScale="80" zoomScaleNormal="80" zoomScaleSheetLayoutView="80" workbookViewId="0">
      <pane xSplit="1" ySplit="6" topLeftCell="B7" activePane="bottomRight" state="frozen"/>
      <selection activeCell="A2" sqref="A2"/>
      <selection pane="topRight" activeCell="A2" sqref="A2"/>
      <selection pane="bottomLeft" activeCell="A2" sqref="A2"/>
      <selection pane="bottomRight" activeCell="B7" sqref="B7"/>
    </sheetView>
  </sheetViews>
  <sheetFormatPr defaultColWidth="9.109375" defaultRowHeight="12" customHeight="1" x14ac:dyDescent="0.2"/>
  <cols>
    <col min="1" max="1" width="29" style="304" bestFit="1" customWidth="1"/>
    <col min="2" max="28" width="9.5546875" style="304" customWidth="1"/>
    <col min="29" max="29" width="9.5546875" style="300" customWidth="1"/>
    <col min="30" max="38" width="9.5546875" style="304" customWidth="1"/>
    <col min="39" max="16384" width="9.109375" style="304"/>
  </cols>
  <sheetData>
    <row r="1" spans="1:38" s="301" customFormat="1" ht="12" customHeight="1" x14ac:dyDescent="0.2">
      <c r="AC1" s="35"/>
    </row>
    <row r="2" spans="1:38" ht="12" customHeight="1" x14ac:dyDescent="0.25">
      <c r="A2" s="825">
        <f>'4 Acute by Jurisdiction'!A2+3</f>
        <v>5</v>
      </c>
      <c r="B2" s="302" t="s">
        <v>2675</v>
      </c>
      <c r="C2" s="302"/>
      <c r="E2" s="302"/>
      <c r="G2" s="302"/>
      <c r="I2" s="302"/>
      <c r="K2" s="302"/>
      <c r="M2" s="302"/>
      <c r="O2" s="302"/>
      <c r="Q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6"/>
      <c r="AD2" s="302"/>
    </row>
    <row r="3" spans="1:38" ht="12" customHeight="1" x14ac:dyDescent="0.25">
      <c r="A3" s="302"/>
      <c r="B3" s="302"/>
      <c r="C3" s="302"/>
      <c r="E3" s="302"/>
      <c r="G3" s="302"/>
      <c r="I3" s="302"/>
      <c r="K3" s="302"/>
      <c r="M3" s="302"/>
      <c r="O3" s="302"/>
      <c r="Q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6"/>
    </row>
    <row r="4" spans="1:38" s="386" customFormat="1" ht="15" customHeight="1" x14ac:dyDescent="0.2">
      <c r="A4" s="886" t="s">
        <v>0</v>
      </c>
      <c r="B4" s="883" t="s">
        <v>475</v>
      </c>
      <c r="C4" s="884"/>
      <c r="D4" s="884"/>
      <c r="E4" s="884"/>
      <c r="F4" s="884"/>
      <c r="G4" s="884"/>
      <c r="H4" s="884"/>
      <c r="I4" s="884"/>
      <c r="J4" s="884"/>
      <c r="K4" s="884"/>
      <c r="L4" s="884"/>
      <c r="M4" s="884"/>
      <c r="N4" s="884"/>
      <c r="O4" s="884"/>
      <c r="P4" s="884"/>
      <c r="Q4" s="884"/>
      <c r="R4" s="884"/>
      <c r="S4" s="884"/>
      <c r="T4" s="884"/>
      <c r="U4" s="884"/>
      <c r="V4" s="884"/>
      <c r="W4" s="884"/>
      <c r="X4" s="884"/>
      <c r="Y4" s="884"/>
      <c r="Z4" s="884"/>
      <c r="AA4" s="884"/>
      <c r="AB4" s="885"/>
      <c r="AC4" s="6"/>
      <c r="AD4" s="871" t="s">
        <v>473</v>
      </c>
      <c r="AE4" s="872"/>
      <c r="AF4" s="872"/>
      <c r="AG4" s="872"/>
      <c r="AH4" s="872"/>
      <c r="AI4" s="872"/>
      <c r="AJ4" s="872"/>
      <c r="AK4" s="872"/>
      <c r="AL4" s="873"/>
    </row>
    <row r="5" spans="1:38" s="387" customFormat="1" ht="12" customHeight="1" x14ac:dyDescent="0.25">
      <c r="A5" s="887"/>
      <c r="B5" s="62" t="s">
        <v>2</v>
      </c>
      <c r="C5" s="62" t="s">
        <v>749</v>
      </c>
      <c r="D5" s="62" t="s">
        <v>749</v>
      </c>
      <c r="E5" s="575" t="s">
        <v>3</v>
      </c>
      <c r="F5" s="576" t="s">
        <v>749</v>
      </c>
      <c r="G5" s="577" t="s">
        <v>749</v>
      </c>
      <c r="H5" s="62" t="s">
        <v>10</v>
      </c>
      <c r="I5" s="62" t="s">
        <v>749</v>
      </c>
      <c r="J5" s="62" t="s">
        <v>749</v>
      </c>
      <c r="K5" s="575" t="s">
        <v>4</v>
      </c>
      <c r="L5" s="576" t="s">
        <v>749</v>
      </c>
      <c r="M5" s="577" t="s">
        <v>749</v>
      </c>
      <c r="N5" s="62" t="s">
        <v>5</v>
      </c>
      <c r="O5" s="62" t="s">
        <v>749</v>
      </c>
      <c r="P5" s="62" t="s">
        <v>749</v>
      </c>
      <c r="Q5" s="575" t="s">
        <v>6</v>
      </c>
      <c r="R5" s="576" t="s">
        <v>749</v>
      </c>
      <c r="S5" s="577" t="s">
        <v>749</v>
      </c>
      <c r="T5" s="62" t="s">
        <v>7</v>
      </c>
      <c r="U5" s="62" t="s">
        <v>749</v>
      </c>
      <c r="V5" s="62" t="s">
        <v>749</v>
      </c>
      <c r="W5" s="575" t="s">
        <v>8</v>
      </c>
      <c r="X5" s="576" t="s">
        <v>749</v>
      </c>
      <c r="Y5" s="577" t="s">
        <v>749</v>
      </c>
      <c r="Z5" s="62" t="s">
        <v>9</v>
      </c>
      <c r="AA5" s="62" t="s">
        <v>749</v>
      </c>
      <c r="AB5" s="70" t="s">
        <v>749</v>
      </c>
      <c r="AC5" s="6"/>
      <c r="AD5" s="607" t="s">
        <v>2</v>
      </c>
      <c r="AE5" s="440" t="s">
        <v>3</v>
      </c>
      <c r="AF5" s="440" t="s">
        <v>10</v>
      </c>
      <c r="AG5" s="440" t="s">
        <v>4</v>
      </c>
      <c r="AH5" s="440" t="s">
        <v>5</v>
      </c>
      <c r="AI5" s="440" t="s">
        <v>6</v>
      </c>
      <c r="AJ5" s="440" t="s">
        <v>7</v>
      </c>
      <c r="AK5" s="440" t="s">
        <v>8</v>
      </c>
      <c r="AL5" s="608" t="s">
        <v>9</v>
      </c>
    </row>
    <row r="6" spans="1:38" ht="15" customHeight="1" x14ac:dyDescent="0.2">
      <c r="A6" s="887"/>
      <c r="B6" s="389" t="s">
        <v>29</v>
      </c>
      <c r="C6" s="389" t="s">
        <v>30</v>
      </c>
      <c r="D6" s="389" t="s">
        <v>31</v>
      </c>
      <c r="E6" s="574" t="s">
        <v>29</v>
      </c>
      <c r="F6" s="389" t="s">
        <v>30</v>
      </c>
      <c r="G6" s="390" t="s">
        <v>31</v>
      </c>
      <c r="H6" s="389" t="s">
        <v>29</v>
      </c>
      <c r="I6" s="389" t="s">
        <v>30</v>
      </c>
      <c r="J6" s="389" t="s">
        <v>31</v>
      </c>
      <c r="K6" s="574" t="s">
        <v>29</v>
      </c>
      <c r="L6" s="389" t="s">
        <v>30</v>
      </c>
      <c r="M6" s="390" t="s">
        <v>31</v>
      </c>
      <c r="N6" s="389" t="s">
        <v>29</v>
      </c>
      <c r="O6" s="389" t="s">
        <v>30</v>
      </c>
      <c r="P6" s="389" t="s">
        <v>31</v>
      </c>
      <c r="Q6" s="574" t="s">
        <v>29</v>
      </c>
      <c r="R6" s="389" t="s">
        <v>30</v>
      </c>
      <c r="S6" s="390" t="s">
        <v>31</v>
      </c>
      <c r="T6" s="389" t="s">
        <v>29</v>
      </c>
      <c r="U6" s="389" t="s">
        <v>30</v>
      </c>
      <c r="V6" s="389" t="s">
        <v>31</v>
      </c>
      <c r="W6" s="574" t="s">
        <v>29</v>
      </c>
      <c r="X6" s="389" t="s">
        <v>30</v>
      </c>
      <c r="Y6" s="390" t="s">
        <v>31</v>
      </c>
      <c r="Z6" s="389" t="s">
        <v>29</v>
      </c>
      <c r="AA6" s="389" t="s">
        <v>30</v>
      </c>
      <c r="AB6" s="390" t="s">
        <v>31</v>
      </c>
      <c r="AC6" s="6"/>
      <c r="AD6" s="888" t="s">
        <v>2661</v>
      </c>
      <c r="AE6" s="889"/>
      <c r="AF6" s="889"/>
      <c r="AG6" s="889"/>
      <c r="AH6" s="889"/>
      <c r="AI6" s="889"/>
      <c r="AJ6" s="889"/>
      <c r="AK6" s="889"/>
      <c r="AL6" s="890"/>
    </row>
    <row r="7" spans="1:38" ht="12" customHeight="1" x14ac:dyDescent="0.2">
      <c r="A7" s="136" t="s">
        <v>65</v>
      </c>
      <c r="B7" s="392">
        <v>1563.950139</v>
      </c>
      <c r="C7" s="392">
        <v>1440.0490408999999</v>
      </c>
      <c r="D7" s="392">
        <v>1478.4005387</v>
      </c>
      <c r="E7" s="391">
        <v>1069.1030928</v>
      </c>
      <c r="F7" s="392">
        <v>1094.7507728</v>
      </c>
      <c r="G7" s="393">
        <v>1105.6185092999999</v>
      </c>
      <c r="H7" s="392">
        <v>1331.0914514000001</v>
      </c>
      <c r="I7" s="392">
        <v>1358.9584666999999</v>
      </c>
      <c r="J7" s="392">
        <v>1346.7752594000001</v>
      </c>
      <c r="K7" s="391">
        <v>1683.9852909000001</v>
      </c>
      <c r="L7" s="392">
        <v>1674.3832895999999</v>
      </c>
      <c r="M7" s="393">
        <v>1771.6003353000001</v>
      </c>
      <c r="N7" s="392">
        <v>1359.4176677999999</v>
      </c>
      <c r="O7" s="392">
        <v>1357.0952368000001</v>
      </c>
      <c r="P7" s="392">
        <v>1341.1643468</v>
      </c>
      <c r="Q7" s="391">
        <v>1410.237707</v>
      </c>
      <c r="R7" s="392">
        <v>1518.3384839</v>
      </c>
      <c r="S7" s="393">
        <v>1594.8487230999999</v>
      </c>
      <c r="T7" s="392">
        <v>942.94451335999997</v>
      </c>
      <c r="U7" s="392">
        <v>955.08074409999995</v>
      </c>
      <c r="V7" s="392">
        <v>967.51652838999996</v>
      </c>
      <c r="W7" s="391">
        <v>1524.1975224</v>
      </c>
      <c r="X7" s="392">
        <v>1579.5212097000001</v>
      </c>
      <c r="Y7" s="393">
        <v>1525.8118861</v>
      </c>
      <c r="Z7" s="392">
        <v>1349.7512486000001</v>
      </c>
      <c r="AA7" s="392">
        <v>1324.5734577000001</v>
      </c>
      <c r="AB7" s="393">
        <v>1339.5388138000001</v>
      </c>
      <c r="AC7" s="63"/>
      <c r="AD7" s="399">
        <v>38.351497800000061</v>
      </c>
      <c r="AE7" s="422">
        <v>10.867736499999864</v>
      </c>
      <c r="AF7" s="422">
        <v>-12.183207299999822</v>
      </c>
      <c r="AG7" s="422">
        <v>97.217045700000199</v>
      </c>
      <c r="AH7" s="422">
        <v>-15.93089000000009</v>
      </c>
      <c r="AI7" s="422">
        <v>76.510239199999887</v>
      </c>
      <c r="AJ7" s="422">
        <v>12.435784290000015</v>
      </c>
      <c r="AK7" s="422">
        <v>-53.709323600000062</v>
      </c>
      <c r="AL7" s="423">
        <v>14.965356100000008</v>
      </c>
    </row>
    <row r="8" spans="1:38" ht="12" customHeight="1" x14ac:dyDescent="0.2">
      <c r="A8" s="137" t="s">
        <v>66</v>
      </c>
      <c r="B8" s="63">
        <v>624.45444544999998</v>
      </c>
      <c r="C8" s="63">
        <v>621.15587391999998</v>
      </c>
      <c r="D8" s="63">
        <v>643.14331227000002</v>
      </c>
      <c r="E8" s="73">
        <v>598.92917660000001</v>
      </c>
      <c r="F8" s="63">
        <v>555.18180730999995</v>
      </c>
      <c r="G8" s="308">
        <v>532.65840751999997</v>
      </c>
      <c r="H8" s="63">
        <v>825.57988080999996</v>
      </c>
      <c r="I8" s="63">
        <v>841.61677503999999</v>
      </c>
      <c r="J8" s="63">
        <v>839.75099016000001</v>
      </c>
      <c r="K8" s="73">
        <v>1031.3351279999999</v>
      </c>
      <c r="L8" s="63">
        <v>965.18673560000002</v>
      </c>
      <c r="M8" s="308">
        <v>1011.2708798</v>
      </c>
      <c r="N8" s="63">
        <v>927.12120938999999</v>
      </c>
      <c r="O8" s="63">
        <v>978.95147304</v>
      </c>
      <c r="P8" s="63">
        <v>970.75329235000004</v>
      </c>
      <c r="Q8" s="73">
        <v>862.28301981000004</v>
      </c>
      <c r="R8" s="63">
        <v>714.95146724000006</v>
      </c>
      <c r="S8" s="308">
        <v>1031.6081157000001</v>
      </c>
      <c r="T8" s="63">
        <v>513.23995215000002</v>
      </c>
      <c r="U8" s="63">
        <v>489.47757473000001</v>
      </c>
      <c r="V8" s="63">
        <v>543.94466642999998</v>
      </c>
      <c r="W8" s="73">
        <v>838.90823736000004</v>
      </c>
      <c r="X8" s="63">
        <v>819.84249875</v>
      </c>
      <c r="Y8" s="308">
        <v>822.48769654</v>
      </c>
      <c r="Z8" s="63">
        <v>722.90456099000005</v>
      </c>
      <c r="AA8" s="63">
        <v>708.78788423000003</v>
      </c>
      <c r="AB8" s="308">
        <v>718.65719769999998</v>
      </c>
      <c r="AC8" s="63"/>
      <c r="AD8" s="424">
        <v>21.987438350000048</v>
      </c>
      <c r="AE8" s="400">
        <v>-22.523399789999985</v>
      </c>
      <c r="AF8" s="400">
        <v>-1.8657848799999783</v>
      </c>
      <c r="AG8" s="400">
        <v>46.084144199999969</v>
      </c>
      <c r="AH8" s="400">
        <v>-8.1981806899999583</v>
      </c>
      <c r="AI8" s="400">
        <v>316.65664846000004</v>
      </c>
      <c r="AJ8" s="400">
        <v>54.467091699999969</v>
      </c>
      <c r="AK8" s="400">
        <v>2.6451977899999974</v>
      </c>
      <c r="AL8" s="425">
        <v>9.8693134699999518</v>
      </c>
    </row>
    <row r="9" spans="1:38" ht="12" customHeight="1" x14ac:dyDescent="0.2">
      <c r="A9" s="137" t="s">
        <v>67</v>
      </c>
      <c r="B9" s="63">
        <v>313.08368653999997</v>
      </c>
      <c r="C9" s="63">
        <v>307.42439589000003</v>
      </c>
      <c r="D9" s="63">
        <v>318.04572531000002</v>
      </c>
      <c r="E9" s="73">
        <v>266.22228089999999</v>
      </c>
      <c r="F9" s="63">
        <v>264.11983515999998</v>
      </c>
      <c r="G9" s="308">
        <v>269.30277078</v>
      </c>
      <c r="H9" s="63">
        <v>44.280316888000002</v>
      </c>
      <c r="I9" s="63">
        <v>39.571152425000001</v>
      </c>
      <c r="J9" s="63">
        <v>42.152715272999998</v>
      </c>
      <c r="K9" s="73">
        <v>120.69293485</v>
      </c>
      <c r="L9" s="63">
        <v>145.86265612</v>
      </c>
      <c r="M9" s="308">
        <v>136.75420152999999</v>
      </c>
      <c r="N9" s="63">
        <v>208.45309544</v>
      </c>
      <c r="O9" s="63">
        <v>201.34332510999999</v>
      </c>
      <c r="P9" s="63">
        <v>149.24008402000001</v>
      </c>
      <c r="Q9" s="73">
        <v>4.8855682105999998</v>
      </c>
      <c r="R9" s="63">
        <v>1.1748059599999999E-2</v>
      </c>
      <c r="S9" s="308">
        <v>3.9574107099999999E-2</v>
      </c>
      <c r="T9" s="63">
        <v>62.480311843000003</v>
      </c>
      <c r="U9" s="63">
        <v>57.468926175</v>
      </c>
      <c r="V9" s="63">
        <v>40.404500056000003</v>
      </c>
      <c r="W9" s="73">
        <v>342.72776876</v>
      </c>
      <c r="X9" s="63">
        <v>360.47302610000003</v>
      </c>
      <c r="Y9" s="308">
        <v>358.61310227000001</v>
      </c>
      <c r="Z9" s="63">
        <v>206.15956320999999</v>
      </c>
      <c r="AA9" s="63">
        <v>202.75611226000001</v>
      </c>
      <c r="AB9" s="308">
        <v>200.61111636999999</v>
      </c>
      <c r="AC9" s="63"/>
      <c r="AD9" s="424">
        <v>10.621329419999995</v>
      </c>
      <c r="AE9" s="400">
        <v>5.1829356200000234</v>
      </c>
      <c r="AF9" s="400">
        <v>2.5815628479999972</v>
      </c>
      <c r="AG9" s="400">
        <v>-9.108454590000008</v>
      </c>
      <c r="AH9" s="400">
        <v>-52.103241089999983</v>
      </c>
      <c r="AI9" s="400">
        <v>2.7826047499999999E-2</v>
      </c>
      <c r="AJ9" s="400">
        <v>-17.064426118999997</v>
      </c>
      <c r="AK9" s="400">
        <v>-1.8599238300000138</v>
      </c>
      <c r="AL9" s="425">
        <v>-2.1449958900000183</v>
      </c>
    </row>
    <row r="10" spans="1:38" ht="12" customHeight="1" x14ac:dyDescent="0.2">
      <c r="A10" s="137" t="s">
        <v>68</v>
      </c>
      <c r="B10" s="63">
        <v>253.92826518000001</v>
      </c>
      <c r="C10" s="63">
        <v>246.4385375</v>
      </c>
      <c r="D10" s="63">
        <v>242.02736773000001</v>
      </c>
      <c r="E10" s="73">
        <v>237.79203386</v>
      </c>
      <c r="F10" s="63">
        <v>235.53278323999999</v>
      </c>
      <c r="G10" s="308">
        <v>85.676937546000005</v>
      </c>
      <c r="H10" s="63">
        <v>211.43365571999999</v>
      </c>
      <c r="I10" s="63">
        <v>223.16879766</v>
      </c>
      <c r="J10" s="63">
        <v>225.90358194999999</v>
      </c>
      <c r="K10" s="73">
        <v>177.19489465999999</v>
      </c>
      <c r="L10" s="63">
        <v>172.58812574000001</v>
      </c>
      <c r="M10" s="308">
        <v>177.82552276999999</v>
      </c>
      <c r="N10" s="63">
        <v>259.66619787000002</v>
      </c>
      <c r="O10" s="63">
        <v>278.88979784000003</v>
      </c>
      <c r="P10" s="63">
        <v>270.07268866999999</v>
      </c>
      <c r="Q10" s="73">
        <v>173.34069525999999</v>
      </c>
      <c r="R10" s="63">
        <v>176.17111700999999</v>
      </c>
      <c r="S10" s="308">
        <v>199.69181354</v>
      </c>
      <c r="T10" s="63">
        <v>90.832476026999998</v>
      </c>
      <c r="U10" s="63">
        <v>90.558040525999999</v>
      </c>
      <c r="V10" s="63">
        <v>101.07169139</v>
      </c>
      <c r="W10" s="73">
        <v>242.02257308</v>
      </c>
      <c r="X10" s="63">
        <v>235.00353676</v>
      </c>
      <c r="Y10" s="308">
        <v>252.07548876999999</v>
      </c>
      <c r="Z10" s="63">
        <v>229.50645786999999</v>
      </c>
      <c r="AA10" s="63">
        <v>230.29124798999999</v>
      </c>
      <c r="AB10" s="308">
        <v>188.62957893000001</v>
      </c>
      <c r="AC10" s="63"/>
      <c r="AD10" s="424">
        <v>-4.4111697699999866</v>
      </c>
      <c r="AE10" s="400">
        <v>-149.85584569399998</v>
      </c>
      <c r="AF10" s="400">
        <v>2.7347842899999932</v>
      </c>
      <c r="AG10" s="400">
        <v>5.2373970299999826</v>
      </c>
      <c r="AH10" s="400">
        <v>-8.8171091700000375</v>
      </c>
      <c r="AI10" s="400">
        <v>23.520696530000009</v>
      </c>
      <c r="AJ10" s="400">
        <v>10.513650863999999</v>
      </c>
      <c r="AK10" s="400">
        <v>17.07195200999999</v>
      </c>
      <c r="AL10" s="425">
        <v>-41.66166905999998</v>
      </c>
    </row>
    <row r="11" spans="1:38" ht="12" customHeight="1" x14ac:dyDescent="0.2">
      <c r="A11" s="137" t="s">
        <v>69</v>
      </c>
      <c r="B11" s="63">
        <v>496.05376380000001</v>
      </c>
      <c r="C11" s="63">
        <v>491.24988344000002</v>
      </c>
      <c r="D11" s="63">
        <v>505.67841698000001</v>
      </c>
      <c r="E11" s="73">
        <v>278.84967438000001</v>
      </c>
      <c r="F11" s="63">
        <v>334.92991964999999</v>
      </c>
      <c r="G11" s="308">
        <v>562.18684236000001</v>
      </c>
      <c r="H11" s="63">
        <v>465.45292030000002</v>
      </c>
      <c r="I11" s="63">
        <v>475.34133433</v>
      </c>
      <c r="J11" s="63">
        <v>509.91328286999999</v>
      </c>
      <c r="K11" s="73">
        <v>450.40073414</v>
      </c>
      <c r="L11" s="63">
        <v>384.66153362</v>
      </c>
      <c r="M11" s="308">
        <v>383.65936577999997</v>
      </c>
      <c r="N11" s="63">
        <v>486.88321585</v>
      </c>
      <c r="O11" s="63">
        <v>487.82416857999999</v>
      </c>
      <c r="P11" s="63">
        <v>444.30031386000002</v>
      </c>
      <c r="Q11" s="73">
        <v>527.22310445000005</v>
      </c>
      <c r="R11" s="63">
        <v>599.85247455000001</v>
      </c>
      <c r="S11" s="308">
        <v>544.67591504999996</v>
      </c>
      <c r="T11" s="63">
        <v>567.68815952</v>
      </c>
      <c r="U11" s="63">
        <v>558.27343191</v>
      </c>
      <c r="V11" s="63">
        <v>509.61735583000001</v>
      </c>
      <c r="W11" s="73">
        <v>524.05024361999995</v>
      </c>
      <c r="X11" s="63">
        <v>439.38313839</v>
      </c>
      <c r="Y11" s="308">
        <v>438.33242502000002</v>
      </c>
      <c r="Z11" s="63">
        <v>431.36457029000002</v>
      </c>
      <c r="AA11" s="63">
        <v>439.91875554000001</v>
      </c>
      <c r="AB11" s="308">
        <v>508.94836649000001</v>
      </c>
      <c r="AC11" s="63"/>
      <c r="AD11" s="424">
        <v>14.428533539999989</v>
      </c>
      <c r="AE11" s="400">
        <v>227.25692271000003</v>
      </c>
      <c r="AF11" s="400">
        <v>34.571948539999994</v>
      </c>
      <c r="AG11" s="400">
        <v>-1.0021678400000269</v>
      </c>
      <c r="AH11" s="400">
        <v>-43.523854719999974</v>
      </c>
      <c r="AI11" s="400">
        <v>-55.176559500000053</v>
      </c>
      <c r="AJ11" s="400">
        <v>-48.656076079999991</v>
      </c>
      <c r="AK11" s="400">
        <v>-1.0507133699999827</v>
      </c>
      <c r="AL11" s="425">
        <v>69.029610950000006</v>
      </c>
    </row>
    <row r="12" spans="1:38" ht="12" customHeight="1" x14ac:dyDescent="0.2">
      <c r="A12" s="137" t="s">
        <v>70</v>
      </c>
      <c r="B12" s="63">
        <v>312.31210835000002</v>
      </c>
      <c r="C12" s="63">
        <v>294.89828843999999</v>
      </c>
      <c r="D12" s="63">
        <v>307.66675022999999</v>
      </c>
      <c r="E12" s="73">
        <v>492.60838075999999</v>
      </c>
      <c r="F12" s="63">
        <v>494.07096417000002</v>
      </c>
      <c r="G12" s="308">
        <v>506.60960180000001</v>
      </c>
      <c r="H12" s="63">
        <v>242.37666981000001</v>
      </c>
      <c r="I12" s="63">
        <v>281.05796887999998</v>
      </c>
      <c r="J12" s="63">
        <v>258.87975865999999</v>
      </c>
      <c r="K12" s="73">
        <v>579.19984686999999</v>
      </c>
      <c r="L12" s="63">
        <v>394.91654213999999</v>
      </c>
      <c r="M12" s="308">
        <v>496.19507807999997</v>
      </c>
      <c r="N12" s="63">
        <v>385.74963890999999</v>
      </c>
      <c r="O12" s="63">
        <v>374.79199670000003</v>
      </c>
      <c r="P12" s="63">
        <v>362.26025966999998</v>
      </c>
      <c r="Q12" s="73">
        <v>412.87578910000002</v>
      </c>
      <c r="R12" s="63">
        <v>440.36554669999998</v>
      </c>
      <c r="S12" s="308">
        <v>459.54869167999999</v>
      </c>
      <c r="T12" s="63">
        <v>212.29443031</v>
      </c>
      <c r="U12" s="63">
        <v>210.24569486999999</v>
      </c>
      <c r="V12" s="63">
        <v>196.11705971999999</v>
      </c>
      <c r="W12" s="73">
        <v>620.85311111999999</v>
      </c>
      <c r="X12" s="63">
        <v>501.73889063000001</v>
      </c>
      <c r="Y12" s="308">
        <v>521.31417825000005</v>
      </c>
      <c r="Z12" s="63">
        <v>373.45648813000003</v>
      </c>
      <c r="AA12" s="63">
        <v>365.33421455000001</v>
      </c>
      <c r="AB12" s="308">
        <v>372.27439814000002</v>
      </c>
      <c r="AC12" s="63"/>
      <c r="AD12" s="424">
        <v>12.768461790000003</v>
      </c>
      <c r="AE12" s="400">
        <v>12.538637629999982</v>
      </c>
      <c r="AF12" s="400">
        <v>-22.178210219999983</v>
      </c>
      <c r="AG12" s="400">
        <v>101.27853593999998</v>
      </c>
      <c r="AH12" s="400">
        <v>-12.531737030000045</v>
      </c>
      <c r="AI12" s="400">
        <v>19.183144980000009</v>
      </c>
      <c r="AJ12" s="400">
        <v>-14.128635150000008</v>
      </c>
      <c r="AK12" s="400">
        <v>19.57528762000004</v>
      </c>
      <c r="AL12" s="425">
        <v>6.9401835900000037</v>
      </c>
    </row>
    <row r="13" spans="1:38" ht="12" customHeight="1" x14ac:dyDescent="0.2">
      <c r="A13" s="137" t="s">
        <v>16</v>
      </c>
      <c r="B13" s="63">
        <v>140.96791339000001</v>
      </c>
      <c r="C13" s="63">
        <v>132.73704168</v>
      </c>
      <c r="D13" s="63">
        <v>134.60994903</v>
      </c>
      <c r="E13" s="73">
        <v>51.921898413000001</v>
      </c>
      <c r="F13" s="63">
        <v>48.961021909999999</v>
      </c>
      <c r="G13" s="308">
        <v>49.011908654999999</v>
      </c>
      <c r="H13" s="63">
        <v>108.24100307</v>
      </c>
      <c r="I13" s="63">
        <v>104.67494956</v>
      </c>
      <c r="J13" s="63">
        <v>107.28565668</v>
      </c>
      <c r="K13" s="73">
        <v>137.82321450000001</v>
      </c>
      <c r="L13" s="63">
        <v>126.83273826</v>
      </c>
      <c r="M13" s="308">
        <v>114.34166007</v>
      </c>
      <c r="N13" s="63">
        <v>102.01240455</v>
      </c>
      <c r="O13" s="63">
        <v>164.85682718999999</v>
      </c>
      <c r="P13" s="63">
        <v>135.71156601000001</v>
      </c>
      <c r="Q13" s="73">
        <v>35.0822918</v>
      </c>
      <c r="R13" s="63">
        <v>31.142925089999999</v>
      </c>
      <c r="S13" s="308">
        <v>35.833090038000002</v>
      </c>
      <c r="T13" s="63">
        <v>54.162633251000003</v>
      </c>
      <c r="U13" s="63">
        <v>52.439430977999997</v>
      </c>
      <c r="V13" s="63">
        <v>55.636428965999997</v>
      </c>
      <c r="W13" s="73">
        <v>55.455431361000002</v>
      </c>
      <c r="X13" s="63">
        <v>54.815259978999997</v>
      </c>
      <c r="Y13" s="308">
        <v>55.111565278999997</v>
      </c>
      <c r="Z13" s="63">
        <v>100.25141417</v>
      </c>
      <c r="AA13" s="63">
        <v>99.789095677000006</v>
      </c>
      <c r="AB13" s="308">
        <v>97.635413817</v>
      </c>
      <c r="AC13" s="63"/>
      <c r="AD13" s="424">
        <v>1.8729073499999913</v>
      </c>
      <c r="AE13" s="400">
        <v>5.0886744999999678E-2</v>
      </c>
      <c r="AF13" s="400">
        <v>2.6107071200000007</v>
      </c>
      <c r="AG13" s="400">
        <v>-12.491078189999996</v>
      </c>
      <c r="AH13" s="400">
        <v>-29.145261179999977</v>
      </c>
      <c r="AI13" s="400">
        <v>4.6901649480000032</v>
      </c>
      <c r="AJ13" s="400">
        <v>3.1969979879999997</v>
      </c>
      <c r="AK13" s="400">
        <v>0.29630530000000022</v>
      </c>
      <c r="AL13" s="425">
        <v>-2.1536818600000061</v>
      </c>
    </row>
    <row r="14" spans="1:38" ht="12" customHeight="1" x14ac:dyDescent="0.2">
      <c r="A14" s="137" t="s">
        <v>17</v>
      </c>
      <c r="B14" s="63">
        <v>35.617498564999998</v>
      </c>
      <c r="C14" s="63">
        <v>36.947473539999997</v>
      </c>
      <c r="D14" s="63">
        <v>37.271297267000001</v>
      </c>
      <c r="E14" s="73">
        <v>25.727383495000002</v>
      </c>
      <c r="F14" s="63">
        <v>27.564731370000001</v>
      </c>
      <c r="G14" s="308">
        <v>26.951619268000002</v>
      </c>
      <c r="H14" s="63">
        <v>13.075216204</v>
      </c>
      <c r="I14" s="63">
        <v>15.135871438000001</v>
      </c>
      <c r="J14" s="63">
        <v>14.980381643999999</v>
      </c>
      <c r="K14" s="73">
        <v>21.15571667</v>
      </c>
      <c r="L14" s="63">
        <v>16.153787655999999</v>
      </c>
      <c r="M14" s="308">
        <v>29.432472376</v>
      </c>
      <c r="N14" s="63">
        <v>13.208515388</v>
      </c>
      <c r="O14" s="63">
        <v>10.827366635000001</v>
      </c>
      <c r="P14" s="63">
        <v>11.004633822000001</v>
      </c>
      <c r="Q14" s="73" t="s">
        <v>361</v>
      </c>
      <c r="R14" s="63" t="s">
        <v>361</v>
      </c>
      <c r="S14" s="308">
        <v>1.9950719E-3</v>
      </c>
      <c r="T14" s="63">
        <v>44.024528633999999</v>
      </c>
      <c r="U14" s="63">
        <v>67.995823790000003</v>
      </c>
      <c r="V14" s="63">
        <v>58.398194261</v>
      </c>
      <c r="W14" s="73">
        <v>8.1787225627000009</v>
      </c>
      <c r="X14" s="63">
        <v>10.314493017</v>
      </c>
      <c r="Y14" s="308">
        <v>7.9475933407000001</v>
      </c>
      <c r="Z14" s="63">
        <v>23.947755636</v>
      </c>
      <c r="AA14" s="63">
        <v>25.326402850000001</v>
      </c>
      <c r="AB14" s="308">
        <v>25.695673299999999</v>
      </c>
      <c r="AC14" s="63"/>
      <c r="AD14" s="424">
        <v>0.32382372700000417</v>
      </c>
      <c r="AE14" s="400">
        <v>-0.61311210199999877</v>
      </c>
      <c r="AF14" s="400">
        <v>-0.15548979400000107</v>
      </c>
      <c r="AG14" s="400">
        <v>13.278684720000001</v>
      </c>
      <c r="AH14" s="400">
        <v>0.17726718699999999</v>
      </c>
      <c r="AI14" s="400" t="s">
        <v>361</v>
      </c>
      <c r="AJ14" s="400">
        <v>-9.5976295290000024</v>
      </c>
      <c r="AK14" s="400">
        <v>-2.3668996763000001</v>
      </c>
      <c r="AL14" s="425">
        <v>0.36927044999999836</v>
      </c>
    </row>
    <row r="15" spans="1:38" ht="12" customHeight="1" x14ac:dyDescent="0.2">
      <c r="A15" s="137" t="s">
        <v>59</v>
      </c>
      <c r="B15" s="63">
        <v>179.39126335</v>
      </c>
      <c r="C15" s="63">
        <v>193.53726996</v>
      </c>
      <c r="D15" s="63">
        <v>205.86318684</v>
      </c>
      <c r="E15" s="73">
        <v>135.84154140000001</v>
      </c>
      <c r="F15" s="63">
        <v>132.53129349</v>
      </c>
      <c r="G15" s="308">
        <v>136.36976326000001</v>
      </c>
      <c r="H15" s="63">
        <v>125.94878411000001</v>
      </c>
      <c r="I15" s="63">
        <v>126.94609978</v>
      </c>
      <c r="J15" s="63">
        <v>117.52375816</v>
      </c>
      <c r="K15" s="73">
        <v>190.60002699</v>
      </c>
      <c r="L15" s="63">
        <v>173.95758085</v>
      </c>
      <c r="M15" s="308">
        <v>189.02250422</v>
      </c>
      <c r="N15" s="63">
        <v>177.57660605999999</v>
      </c>
      <c r="O15" s="63">
        <v>177.23317979999999</v>
      </c>
      <c r="P15" s="63">
        <v>172.83797111000001</v>
      </c>
      <c r="Q15" s="73">
        <v>185.65262172000001</v>
      </c>
      <c r="R15" s="63">
        <v>170.02054078</v>
      </c>
      <c r="S15" s="308">
        <v>164.47790107</v>
      </c>
      <c r="T15" s="63">
        <v>27.996096101999999</v>
      </c>
      <c r="U15" s="63">
        <v>25.065532908000002</v>
      </c>
      <c r="V15" s="63">
        <v>25.504620337999999</v>
      </c>
      <c r="W15" s="73">
        <v>163.19391633999999</v>
      </c>
      <c r="X15" s="63">
        <v>57.976062396000003</v>
      </c>
      <c r="Y15" s="308">
        <v>168.58983067</v>
      </c>
      <c r="Z15" s="63">
        <v>152.31045678999999</v>
      </c>
      <c r="AA15" s="63">
        <v>151.14726923000001</v>
      </c>
      <c r="AB15" s="308">
        <v>155.51003524000001</v>
      </c>
      <c r="AC15" s="63"/>
      <c r="AD15" s="424">
        <v>12.325916879999994</v>
      </c>
      <c r="AE15" s="400">
        <v>3.8384697700000174</v>
      </c>
      <c r="AF15" s="400">
        <v>-9.4223416199999974</v>
      </c>
      <c r="AG15" s="400">
        <v>15.064923370000002</v>
      </c>
      <c r="AH15" s="400">
        <v>-4.3952086899999756</v>
      </c>
      <c r="AI15" s="400">
        <v>-5.5426397100000031</v>
      </c>
      <c r="AJ15" s="400">
        <v>0.43908742999999717</v>
      </c>
      <c r="AK15" s="400">
        <v>110.61376827399999</v>
      </c>
      <c r="AL15" s="425">
        <v>4.3627660100000014</v>
      </c>
    </row>
    <row r="16" spans="1:38" ht="12" customHeight="1" x14ac:dyDescent="0.2">
      <c r="A16" s="137" t="s">
        <v>60</v>
      </c>
      <c r="B16" s="63">
        <v>262.89917656</v>
      </c>
      <c r="C16" s="63">
        <v>269.53849114000002</v>
      </c>
      <c r="D16" s="63">
        <v>265.75220574000002</v>
      </c>
      <c r="E16" s="73">
        <v>254.40566476999999</v>
      </c>
      <c r="F16" s="63">
        <v>243.63578032000001</v>
      </c>
      <c r="G16" s="308">
        <v>243.23154517</v>
      </c>
      <c r="H16" s="63">
        <v>285.61631511000002</v>
      </c>
      <c r="I16" s="63">
        <v>278.57104304000001</v>
      </c>
      <c r="J16" s="63">
        <v>223.43019018999999</v>
      </c>
      <c r="K16" s="73">
        <v>321.74893205000001</v>
      </c>
      <c r="L16" s="63">
        <v>302.15374185000002</v>
      </c>
      <c r="M16" s="308">
        <v>287.53687351000002</v>
      </c>
      <c r="N16" s="63">
        <v>265.29548469999997</v>
      </c>
      <c r="O16" s="63">
        <v>277.75740091</v>
      </c>
      <c r="P16" s="63">
        <v>258.98706485999998</v>
      </c>
      <c r="Q16" s="73">
        <v>319.93883892999997</v>
      </c>
      <c r="R16" s="63">
        <v>319.27766104</v>
      </c>
      <c r="S16" s="308">
        <v>337.24273173</v>
      </c>
      <c r="T16" s="63">
        <v>224.61710445</v>
      </c>
      <c r="U16" s="63">
        <v>206.67100126</v>
      </c>
      <c r="V16" s="63">
        <v>203.09400575000001</v>
      </c>
      <c r="W16" s="73">
        <v>268.54433955000002</v>
      </c>
      <c r="X16" s="63">
        <v>255.2060243</v>
      </c>
      <c r="Y16" s="308">
        <v>256.92057805000002</v>
      </c>
      <c r="Z16" s="63">
        <v>269.98557209000001</v>
      </c>
      <c r="AA16" s="63">
        <v>266.25987107999998</v>
      </c>
      <c r="AB16" s="308">
        <v>249.97149447000001</v>
      </c>
      <c r="AC16" s="63"/>
      <c r="AD16" s="424">
        <v>-3.786285399999997</v>
      </c>
      <c r="AE16" s="400">
        <v>-0.40423515000000521</v>
      </c>
      <c r="AF16" s="400">
        <v>-55.140852850000016</v>
      </c>
      <c r="AG16" s="400">
        <v>-14.616868339999996</v>
      </c>
      <c r="AH16" s="400">
        <v>-18.770336050000026</v>
      </c>
      <c r="AI16" s="400">
        <v>17.965070690000005</v>
      </c>
      <c r="AJ16" s="400">
        <v>-3.5769955099999891</v>
      </c>
      <c r="AK16" s="400">
        <v>1.7145537500000216</v>
      </c>
      <c r="AL16" s="425">
        <v>-16.288376609999972</v>
      </c>
    </row>
    <row r="17" spans="1:38" ht="12" customHeight="1" x14ac:dyDescent="0.2">
      <c r="A17" s="137" t="s">
        <v>61</v>
      </c>
      <c r="B17" s="63">
        <v>484.83027265999999</v>
      </c>
      <c r="C17" s="63">
        <v>474.73578609999998</v>
      </c>
      <c r="D17" s="63">
        <v>481.78534790999998</v>
      </c>
      <c r="E17" s="73">
        <v>306.45043147000001</v>
      </c>
      <c r="F17" s="63">
        <v>308.59864764999998</v>
      </c>
      <c r="G17" s="308">
        <v>327.70010621</v>
      </c>
      <c r="H17" s="63">
        <v>361.60270786000001</v>
      </c>
      <c r="I17" s="63">
        <v>375.17506076000001</v>
      </c>
      <c r="J17" s="63">
        <v>360.52164771000002</v>
      </c>
      <c r="K17" s="73">
        <v>510.53632922999998</v>
      </c>
      <c r="L17" s="63">
        <v>558.28876498</v>
      </c>
      <c r="M17" s="308">
        <v>632.34021484000004</v>
      </c>
      <c r="N17" s="63">
        <v>517.27838062000001</v>
      </c>
      <c r="O17" s="63">
        <v>501.19137859</v>
      </c>
      <c r="P17" s="63">
        <v>585.61473151999996</v>
      </c>
      <c r="Q17" s="73">
        <v>645.27457104999996</v>
      </c>
      <c r="R17" s="63">
        <v>909.92590570000004</v>
      </c>
      <c r="S17" s="308">
        <v>878.44094657000005</v>
      </c>
      <c r="T17" s="63">
        <v>529.79694513000004</v>
      </c>
      <c r="U17" s="63">
        <v>498.2933013</v>
      </c>
      <c r="V17" s="63">
        <v>568.68027648999998</v>
      </c>
      <c r="W17" s="73">
        <v>752.38655528000004</v>
      </c>
      <c r="X17" s="63">
        <v>669.29519409</v>
      </c>
      <c r="Y17" s="308">
        <v>596.37728889000005</v>
      </c>
      <c r="Z17" s="63">
        <v>424.69372322999999</v>
      </c>
      <c r="AA17" s="63">
        <v>426.86498985999998</v>
      </c>
      <c r="AB17" s="308">
        <v>441.82661350000001</v>
      </c>
      <c r="AC17" s="63"/>
      <c r="AD17" s="424">
        <v>7.0495618100000002</v>
      </c>
      <c r="AE17" s="400">
        <v>19.101458560000026</v>
      </c>
      <c r="AF17" s="400">
        <v>-14.653413049999983</v>
      </c>
      <c r="AG17" s="400">
        <v>74.051449860000048</v>
      </c>
      <c r="AH17" s="400">
        <v>84.423352929999965</v>
      </c>
      <c r="AI17" s="400">
        <v>-31.484959129999993</v>
      </c>
      <c r="AJ17" s="400">
        <v>70.386975189999987</v>
      </c>
      <c r="AK17" s="400">
        <v>-72.91790519999995</v>
      </c>
      <c r="AL17" s="425">
        <v>14.961623640000028</v>
      </c>
    </row>
    <row r="18" spans="1:38" ht="12" customHeight="1" x14ac:dyDescent="0.2">
      <c r="A18" s="137" t="s">
        <v>71</v>
      </c>
      <c r="B18" s="63" t="s">
        <v>361</v>
      </c>
      <c r="C18" s="63" t="s">
        <v>361</v>
      </c>
      <c r="D18" s="63" t="s">
        <v>361</v>
      </c>
      <c r="E18" s="73">
        <v>107.33780071</v>
      </c>
      <c r="F18" s="63">
        <v>121.07439911</v>
      </c>
      <c r="G18" s="308">
        <v>130.16779704000001</v>
      </c>
      <c r="H18" s="63" t="s">
        <v>361</v>
      </c>
      <c r="I18" s="63" t="s">
        <v>361</v>
      </c>
      <c r="J18" s="63" t="s">
        <v>361</v>
      </c>
      <c r="K18" s="73">
        <v>39.963645804999999</v>
      </c>
      <c r="L18" s="63">
        <v>38.576302550999998</v>
      </c>
      <c r="M18" s="308">
        <v>32.265725859</v>
      </c>
      <c r="N18" s="63">
        <v>94.205803191000001</v>
      </c>
      <c r="O18" s="63">
        <v>114.50575037</v>
      </c>
      <c r="P18" s="63">
        <v>144.84358932000001</v>
      </c>
      <c r="Q18" s="73">
        <v>61.753697037999999</v>
      </c>
      <c r="R18" s="63">
        <v>77.056461376000001</v>
      </c>
      <c r="S18" s="308">
        <v>74.836000092000006</v>
      </c>
      <c r="T18" s="63">
        <v>21.128145048</v>
      </c>
      <c r="U18" s="63">
        <v>26.434833681000001</v>
      </c>
      <c r="V18" s="63">
        <v>24.226473163000001</v>
      </c>
      <c r="W18" s="73">
        <v>0.61744474540000005</v>
      </c>
      <c r="X18" s="63">
        <v>21.147171675999999</v>
      </c>
      <c r="Y18" s="308">
        <v>17.987253404000001</v>
      </c>
      <c r="Z18" s="63">
        <v>41.486970810999999</v>
      </c>
      <c r="AA18" s="63">
        <v>49.001034220000001</v>
      </c>
      <c r="AB18" s="308">
        <v>53.561773389999999</v>
      </c>
      <c r="AC18" s="63"/>
      <c r="AD18" s="424" t="s">
        <v>361</v>
      </c>
      <c r="AE18" s="400">
        <v>9.093397930000009</v>
      </c>
      <c r="AF18" s="400" t="s">
        <v>361</v>
      </c>
      <c r="AG18" s="400">
        <v>-6.3105766919999979</v>
      </c>
      <c r="AH18" s="400">
        <v>30.337838950000005</v>
      </c>
      <c r="AI18" s="400">
        <v>-2.2204612839999953</v>
      </c>
      <c r="AJ18" s="400">
        <v>-2.2083605179999992</v>
      </c>
      <c r="AK18" s="400">
        <v>-3.1599182719999988</v>
      </c>
      <c r="AL18" s="425">
        <v>4.560739169999998</v>
      </c>
    </row>
    <row r="19" spans="1:38" ht="12" customHeight="1" x14ac:dyDescent="0.2">
      <c r="A19" s="137" t="s">
        <v>72</v>
      </c>
      <c r="B19" s="63">
        <v>139.72452365000001</v>
      </c>
      <c r="C19" s="63">
        <v>141.80826820999999</v>
      </c>
      <c r="D19" s="63">
        <v>135.03465130999999</v>
      </c>
      <c r="E19" s="73">
        <v>125.83633548</v>
      </c>
      <c r="F19" s="63">
        <v>106.32589326</v>
      </c>
      <c r="G19" s="308">
        <v>99.393129431999995</v>
      </c>
      <c r="H19" s="63">
        <v>177.36487091999999</v>
      </c>
      <c r="I19" s="63">
        <v>189.47338436000001</v>
      </c>
      <c r="J19" s="63">
        <v>193.59752913</v>
      </c>
      <c r="K19" s="73">
        <v>131.76384813000001</v>
      </c>
      <c r="L19" s="63">
        <v>128.65947446000001</v>
      </c>
      <c r="M19" s="308">
        <v>127.33609942</v>
      </c>
      <c r="N19" s="63">
        <v>157.92033745000001</v>
      </c>
      <c r="O19" s="63">
        <v>147.82397288999999</v>
      </c>
      <c r="P19" s="63">
        <v>105.97160590999999</v>
      </c>
      <c r="Q19" s="73">
        <v>126.10133815</v>
      </c>
      <c r="R19" s="63">
        <v>64.447099323000003</v>
      </c>
      <c r="S19" s="308">
        <v>96.168931165000004</v>
      </c>
      <c r="T19" s="63">
        <v>89.750803417</v>
      </c>
      <c r="U19" s="63">
        <v>103.52479784000001</v>
      </c>
      <c r="V19" s="63">
        <v>104.67677485999999</v>
      </c>
      <c r="W19" s="73">
        <v>104.80514429999999</v>
      </c>
      <c r="X19" s="63">
        <v>59.629327727000003</v>
      </c>
      <c r="Y19" s="308">
        <v>79.278183605999999</v>
      </c>
      <c r="Z19" s="63">
        <v>143.33765642</v>
      </c>
      <c r="AA19" s="63">
        <v>138.23912440999999</v>
      </c>
      <c r="AB19" s="308">
        <v>133.05693084000001</v>
      </c>
      <c r="AC19" s="63"/>
      <c r="AD19" s="424">
        <v>-6.7736169000000075</v>
      </c>
      <c r="AE19" s="400">
        <v>-6.9327638280000059</v>
      </c>
      <c r="AF19" s="400">
        <v>4.1241447699999867</v>
      </c>
      <c r="AG19" s="400">
        <v>-1.3233750400000162</v>
      </c>
      <c r="AH19" s="400">
        <v>-41.852366979999999</v>
      </c>
      <c r="AI19" s="400">
        <v>31.721831842</v>
      </c>
      <c r="AJ19" s="400">
        <v>1.1519770199999897</v>
      </c>
      <c r="AK19" s="400">
        <v>19.648855878999996</v>
      </c>
      <c r="AL19" s="425">
        <v>-5.1821935699999813</v>
      </c>
    </row>
    <row r="20" spans="1:38" ht="12" customHeight="1" x14ac:dyDescent="0.2">
      <c r="A20" s="137" t="s">
        <v>62</v>
      </c>
      <c r="B20" s="63">
        <v>40.235117703999997</v>
      </c>
      <c r="C20" s="63">
        <v>37.108021870999998</v>
      </c>
      <c r="D20" s="63">
        <v>36.086969392</v>
      </c>
      <c r="E20" s="73">
        <v>65.096034903000003</v>
      </c>
      <c r="F20" s="63">
        <v>64.288701119999999</v>
      </c>
      <c r="G20" s="308">
        <v>67.998595327999993</v>
      </c>
      <c r="H20" s="63">
        <v>28.730273436000001</v>
      </c>
      <c r="I20" s="63">
        <v>24.967236320000001</v>
      </c>
      <c r="J20" s="63">
        <v>25.629528949000001</v>
      </c>
      <c r="K20" s="73" t="s">
        <v>361</v>
      </c>
      <c r="L20" s="63" t="s">
        <v>361</v>
      </c>
      <c r="M20" s="308" t="s">
        <v>361</v>
      </c>
      <c r="N20" s="63" t="s">
        <v>361</v>
      </c>
      <c r="O20" s="63" t="s">
        <v>361</v>
      </c>
      <c r="P20" s="63" t="s">
        <v>361</v>
      </c>
      <c r="Q20" s="73">
        <v>56.924314352000003</v>
      </c>
      <c r="R20" s="63">
        <v>37.614963637999999</v>
      </c>
      <c r="S20" s="308">
        <v>21.738993279999999</v>
      </c>
      <c r="T20" s="63">
        <v>8.0236749999000008</v>
      </c>
      <c r="U20" s="63">
        <v>4.1410912661000001</v>
      </c>
      <c r="V20" s="63">
        <v>13.130211085999999</v>
      </c>
      <c r="W20" s="73">
        <v>42.116325908</v>
      </c>
      <c r="X20" s="63">
        <v>44.361172858000003</v>
      </c>
      <c r="Y20" s="308">
        <v>30.238621696999999</v>
      </c>
      <c r="Z20" s="63">
        <v>37.382858216000002</v>
      </c>
      <c r="AA20" s="63">
        <v>35.483079326999999</v>
      </c>
      <c r="AB20" s="308">
        <v>36.044834123999998</v>
      </c>
      <c r="AC20" s="63"/>
      <c r="AD20" s="424">
        <v>-1.021052478999998</v>
      </c>
      <c r="AE20" s="400">
        <v>3.7098942079999944</v>
      </c>
      <c r="AF20" s="400">
        <v>0.66229262899999952</v>
      </c>
      <c r="AG20" s="400" t="s">
        <v>361</v>
      </c>
      <c r="AH20" s="400" t="s">
        <v>361</v>
      </c>
      <c r="AI20" s="400">
        <v>-15.875970358</v>
      </c>
      <c r="AJ20" s="400">
        <v>8.9891198198999991</v>
      </c>
      <c r="AK20" s="400">
        <v>-14.122551161000004</v>
      </c>
      <c r="AL20" s="425">
        <v>0.56175479699999897</v>
      </c>
    </row>
    <row r="21" spans="1:38" ht="12" customHeight="1" x14ac:dyDescent="0.2">
      <c r="A21" s="137" t="s">
        <v>73</v>
      </c>
      <c r="B21" s="63">
        <v>179.32286343999999</v>
      </c>
      <c r="C21" s="63">
        <v>175.31480740000001</v>
      </c>
      <c r="D21" s="63">
        <v>175.28990356</v>
      </c>
      <c r="E21" s="73" t="s">
        <v>361</v>
      </c>
      <c r="F21" s="63" t="s">
        <v>361</v>
      </c>
      <c r="G21" s="308" t="s">
        <v>361</v>
      </c>
      <c r="H21" s="63">
        <v>80.457563694000001</v>
      </c>
      <c r="I21" s="63">
        <v>76.683203470999999</v>
      </c>
      <c r="J21" s="63">
        <v>90.076999478000005</v>
      </c>
      <c r="K21" s="73">
        <v>177.1837845</v>
      </c>
      <c r="L21" s="63">
        <v>175.44535948999999</v>
      </c>
      <c r="M21" s="308">
        <v>207.01766949</v>
      </c>
      <c r="N21" s="63">
        <v>168.34812732</v>
      </c>
      <c r="O21" s="63">
        <v>152.36972029</v>
      </c>
      <c r="P21" s="63">
        <v>169.30863177000001</v>
      </c>
      <c r="Q21" s="73">
        <v>63.831946360000003</v>
      </c>
      <c r="R21" s="63">
        <v>101.88520307</v>
      </c>
      <c r="S21" s="308">
        <v>100.41499476</v>
      </c>
      <c r="T21" s="63">
        <v>110.42651072</v>
      </c>
      <c r="U21" s="63">
        <v>131.15751641</v>
      </c>
      <c r="V21" s="63">
        <v>134.69008789</v>
      </c>
      <c r="W21" s="73">
        <v>71.802992222</v>
      </c>
      <c r="X21" s="63" t="s">
        <v>361</v>
      </c>
      <c r="Y21" s="308" t="s">
        <v>361</v>
      </c>
      <c r="Z21" s="63">
        <v>102.66225067000001</v>
      </c>
      <c r="AA21" s="63">
        <v>96.159663233000003</v>
      </c>
      <c r="AB21" s="308">
        <v>102.33801304000001</v>
      </c>
      <c r="AC21" s="63"/>
      <c r="AD21" s="424">
        <v>-2.4903840000007449E-2</v>
      </c>
      <c r="AE21" s="400" t="s">
        <v>361</v>
      </c>
      <c r="AF21" s="400">
        <v>13.393796007000006</v>
      </c>
      <c r="AG21" s="400">
        <v>31.572310000000016</v>
      </c>
      <c r="AH21" s="400">
        <v>16.938911480000002</v>
      </c>
      <c r="AI21" s="400">
        <v>-1.4702083100000038</v>
      </c>
      <c r="AJ21" s="400">
        <v>3.5325714800000014</v>
      </c>
      <c r="AK21" s="400" t="s">
        <v>361</v>
      </c>
      <c r="AL21" s="425">
        <v>6.1783498070000036</v>
      </c>
    </row>
    <row r="22" spans="1:38" ht="12" customHeight="1" x14ac:dyDescent="0.2">
      <c r="A22" s="137" t="s">
        <v>74</v>
      </c>
      <c r="B22" s="63">
        <v>44.219606493000001</v>
      </c>
      <c r="C22" s="63">
        <v>46.593456367000002</v>
      </c>
      <c r="D22" s="63">
        <v>49.142089702</v>
      </c>
      <c r="E22" s="73" t="s">
        <v>361</v>
      </c>
      <c r="F22" s="63" t="s">
        <v>361</v>
      </c>
      <c r="G22" s="308" t="s">
        <v>361</v>
      </c>
      <c r="H22" s="63">
        <v>65.973437865999998</v>
      </c>
      <c r="I22" s="63">
        <v>52.521097918999999</v>
      </c>
      <c r="J22" s="63">
        <v>50.093769801000001</v>
      </c>
      <c r="K22" s="73">
        <v>50.627763473000002</v>
      </c>
      <c r="L22" s="63">
        <v>38.370895932000003</v>
      </c>
      <c r="M22" s="308">
        <v>86.221515874000005</v>
      </c>
      <c r="N22" s="63">
        <v>143.05251254000001</v>
      </c>
      <c r="O22" s="63">
        <v>145.64654483999999</v>
      </c>
      <c r="P22" s="63">
        <v>123.27875247</v>
      </c>
      <c r="Q22" s="73">
        <v>44.723163605000003</v>
      </c>
      <c r="R22" s="63">
        <v>44.601817044000001</v>
      </c>
      <c r="S22" s="308">
        <v>46.164182146999998</v>
      </c>
      <c r="T22" s="63">
        <v>19.288297606</v>
      </c>
      <c r="U22" s="63">
        <v>18.186178132999999</v>
      </c>
      <c r="V22" s="63">
        <v>17.875310017</v>
      </c>
      <c r="W22" s="73">
        <v>77.078654549000007</v>
      </c>
      <c r="X22" s="63" t="s">
        <v>361</v>
      </c>
      <c r="Y22" s="308" t="s">
        <v>361</v>
      </c>
      <c r="Z22" s="63">
        <v>47.005183574</v>
      </c>
      <c r="AA22" s="63">
        <v>41.468714040999998</v>
      </c>
      <c r="AB22" s="308">
        <v>42.759596436000002</v>
      </c>
      <c r="AC22" s="63"/>
      <c r="AD22" s="424">
        <v>2.5486333349999981</v>
      </c>
      <c r="AE22" s="400" t="s">
        <v>361</v>
      </c>
      <c r="AF22" s="400">
        <v>-2.4273281179999984</v>
      </c>
      <c r="AG22" s="400">
        <v>47.850619942000002</v>
      </c>
      <c r="AH22" s="400">
        <v>-22.367792369999989</v>
      </c>
      <c r="AI22" s="400">
        <v>1.5623651029999976</v>
      </c>
      <c r="AJ22" s="400">
        <v>-0.3108681159999982</v>
      </c>
      <c r="AK22" s="400" t="s">
        <v>361</v>
      </c>
      <c r="AL22" s="425">
        <v>1.2908823950000041</v>
      </c>
    </row>
    <row r="23" spans="1:38" ht="12" customHeight="1" x14ac:dyDescent="0.2">
      <c r="A23" s="137" t="s">
        <v>25</v>
      </c>
      <c r="B23" s="63">
        <v>193.35229287000001</v>
      </c>
      <c r="C23" s="63">
        <v>186.33192922999999</v>
      </c>
      <c r="D23" s="63">
        <v>205.80537480999999</v>
      </c>
      <c r="E23" s="73">
        <v>88.833741114000006</v>
      </c>
      <c r="F23" s="63">
        <v>86.434542625999995</v>
      </c>
      <c r="G23" s="308">
        <v>85.916655867000003</v>
      </c>
      <c r="H23" s="63">
        <v>67.581651807</v>
      </c>
      <c r="I23" s="63">
        <v>70.226101331999999</v>
      </c>
      <c r="J23" s="63">
        <v>65.642297442</v>
      </c>
      <c r="K23" s="73">
        <v>200.24339749000001</v>
      </c>
      <c r="L23" s="63">
        <v>250.36126902999999</v>
      </c>
      <c r="M23" s="308">
        <v>262.58600374000002</v>
      </c>
      <c r="N23" s="63">
        <v>379.61296347000001</v>
      </c>
      <c r="O23" s="63">
        <v>373.13008259999998</v>
      </c>
      <c r="P23" s="63">
        <v>356.73101646999999</v>
      </c>
      <c r="Q23" s="73">
        <v>69.362097558000002</v>
      </c>
      <c r="R23" s="63">
        <v>67.252344812000004</v>
      </c>
      <c r="S23" s="308">
        <v>150.31284574</v>
      </c>
      <c r="T23" s="63">
        <v>30.055002438999999</v>
      </c>
      <c r="U23" s="63">
        <v>29.174047960999999</v>
      </c>
      <c r="V23" s="63">
        <v>25.824837169999999</v>
      </c>
      <c r="W23" s="73">
        <v>179.54826073999999</v>
      </c>
      <c r="X23" s="63">
        <v>201.08816669999999</v>
      </c>
      <c r="Y23" s="308">
        <v>187.49734971000001</v>
      </c>
      <c r="Z23" s="63">
        <v>148.41535605999999</v>
      </c>
      <c r="AA23" s="63">
        <v>146.45121087999999</v>
      </c>
      <c r="AB23" s="308">
        <v>150.32556260000001</v>
      </c>
      <c r="AC23" s="63"/>
      <c r="AD23" s="424">
        <v>19.473445580000003</v>
      </c>
      <c r="AE23" s="400">
        <v>-0.51788675899999248</v>
      </c>
      <c r="AF23" s="400">
        <v>-4.5838038899999987</v>
      </c>
      <c r="AG23" s="400">
        <v>12.224734710000035</v>
      </c>
      <c r="AH23" s="400">
        <v>-16.399066129999994</v>
      </c>
      <c r="AI23" s="400">
        <v>83.060500927999996</v>
      </c>
      <c r="AJ23" s="400">
        <v>-3.3492107910000009</v>
      </c>
      <c r="AK23" s="400">
        <v>-13.590816989999979</v>
      </c>
      <c r="AL23" s="425">
        <v>3.8743517200000213</v>
      </c>
    </row>
    <row r="24" spans="1:38" ht="12" customHeight="1" x14ac:dyDescent="0.2">
      <c r="A24" s="137" t="s">
        <v>63</v>
      </c>
      <c r="B24" s="63" t="s">
        <v>361</v>
      </c>
      <c r="C24" s="63" t="s">
        <v>361</v>
      </c>
      <c r="D24" s="63" t="s">
        <v>361</v>
      </c>
      <c r="E24" s="73" t="s">
        <v>361</v>
      </c>
      <c r="F24" s="63" t="s">
        <v>361</v>
      </c>
      <c r="G24" s="308" t="s">
        <v>361</v>
      </c>
      <c r="H24" s="63" t="s">
        <v>361</v>
      </c>
      <c r="I24" s="63" t="s">
        <v>361</v>
      </c>
      <c r="J24" s="63" t="s">
        <v>361</v>
      </c>
      <c r="K24" s="73">
        <v>72.305213761999994</v>
      </c>
      <c r="L24" s="63">
        <v>73.561326543000007</v>
      </c>
      <c r="M24" s="308">
        <v>78.843633655999994</v>
      </c>
      <c r="N24" s="63">
        <v>138.26033128</v>
      </c>
      <c r="O24" s="63">
        <v>253.98514262</v>
      </c>
      <c r="P24" s="63">
        <v>191.97600152999999</v>
      </c>
      <c r="Q24" s="73">
        <v>109.56552536</v>
      </c>
      <c r="R24" s="63">
        <v>28.079167595000001</v>
      </c>
      <c r="S24" s="308">
        <v>0.43588455990000002</v>
      </c>
      <c r="T24" s="63">
        <v>139.587593</v>
      </c>
      <c r="U24" s="63">
        <v>129.67835613</v>
      </c>
      <c r="V24" s="63">
        <v>1.8947066874</v>
      </c>
      <c r="W24" s="73" t="s">
        <v>361</v>
      </c>
      <c r="X24" s="63" t="s">
        <v>361</v>
      </c>
      <c r="Y24" s="308" t="s">
        <v>361</v>
      </c>
      <c r="Z24" s="63">
        <v>23.601451426000001</v>
      </c>
      <c r="AA24" s="63">
        <v>31.282430626</v>
      </c>
      <c r="AB24" s="308">
        <v>21.988481872000001</v>
      </c>
      <c r="AC24" s="63"/>
      <c r="AD24" s="424" t="s">
        <v>361</v>
      </c>
      <c r="AE24" s="400" t="s">
        <v>361</v>
      </c>
      <c r="AF24" s="400" t="s">
        <v>361</v>
      </c>
      <c r="AG24" s="400">
        <v>5.2823071129999875</v>
      </c>
      <c r="AH24" s="400">
        <v>-62.009141090000014</v>
      </c>
      <c r="AI24" s="400">
        <v>-27.643283035100001</v>
      </c>
      <c r="AJ24" s="400">
        <v>-127.78364944259999</v>
      </c>
      <c r="AK24" s="400" t="s">
        <v>361</v>
      </c>
      <c r="AL24" s="425">
        <v>-9.2939487539999988</v>
      </c>
    </row>
    <row r="25" spans="1:38" ht="12" customHeight="1" x14ac:dyDescent="0.2">
      <c r="A25" s="137" t="s">
        <v>64</v>
      </c>
      <c r="B25" s="63" t="s">
        <v>361</v>
      </c>
      <c r="C25" s="63" t="s">
        <v>361</v>
      </c>
      <c r="D25" s="63" t="s">
        <v>361</v>
      </c>
      <c r="E25" s="73">
        <v>39.182747167999999</v>
      </c>
      <c r="F25" s="63">
        <v>37.785139940000001</v>
      </c>
      <c r="G25" s="308">
        <v>39.642462518000002</v>
      </c>
      <c r="H25" s="63">
        <v>7.9068790000000003E-3</v>
      </c>
      <c r="I25" s="63">
        <v>2.01891E-5</v>
      </c>
      <c r="J25" s="63" t="s">
        <v>361</v>
      </c>
      <c r="K25" s="73">
        <v>6.4367202002999999</v>
      </c>
      <c r="L25" s="63">
        <v>6.5946766369000001</v>
      </c>
      <c r="M25" s="308">
        <v>7.6325069226000002</v>
      </c>
      <c r="N25" s="63">
        <v>19.452879112000002</v>
      </c>
      <c r="O25" s="63">
        <v>13.367890565</v>
      </c>
      <c r="P25" s="63">
        <v>25.158761161000001</v>
      </c>
      <c r="Q25" s="73">
        <v>25.098090682999999</v>
      </c>
      <c r="R25" s="63">
        <v>22.242304899000001</v>
      </c>
      <c r="S25" s="308">
        <v>16.004928409000001</v>
      </c>
      <c r="T25" s="63">
        <v>14.273119024</v>
      </c>
      <c r="U25" s="63">
        <v>12.018973505</v>
      </c>
      <c r="V25" s="63">
        <v>9.6078712816999996</v>
      </c>
      <c r="W25" s="73">
        <v>24.187070090999999</v>
      </c>
      <c r="X25" s="63">
        <v>15.020478088999999</v>
      </c>
      <c r="Y25" s="308">
        <v>0.9015293862</v>
      </c>
      <c r="Z25" s="63">
        <v>13.909196531999999</v>
      </c>
      <c r="AA25" s="63">
        <v>13.18968512</v>
      </c>
      <c r="AB25" s="308">
        <v>14.341444484</v>
      </c>
      <c r="AC25" s="63"/>
      <c r="AD25" s="424" t="s">
        <v>361</v>
      </c>
      <c r="AE25" s="400">
        <v>1.8573225780000016</v>
      </c>
      <c r="AF25" s="400" t="s">
        <v>361</v>
      </c>
      <c r="AG25" s="400">
        <v>1.0378302857000001</v>
      </c>
      <c r="AH25" s="400">
        <v>11.790870596000001</v>
      </c>
      <c r="AI25" s="400">
        <v>-6.2373764899999991</v>
      </c>
      <c r="AJ25" s="400">
        <v>-2.4111022233000003</v>
      </c>
      <c r="AK25" s="400">
        <v>-14.118948702799999</v>
      </c>
      <c r="AL25" s="425">
        <v>1.1517593640000001</v>
      </c>
    </row>
    <row r="26" spans="1:38" ht="12" customHeight="1" x14ac:dyDescent="0.2">
      <c r="A26" s="138" t="s">
        <v>2039</v>
      </c>
      <c r="B26" s="396" t="s">
        <v>361</v>
      </c>
      <c r="C26" s="396" t="s">
        <v>361</v>
      </c>
      <c r="D26" s="396">
        <v>45.230692996000002</v>
      </c>
      <c r="E26" s="395" t="s">
        <v>361</v>
      </c>
      <c r="F26" s="396" t="s">
        <v>361</v>
      </c>
      <c r="G26" s="397">
        <v>13.790970858</v>
      </c>
      <c r="H26" s="396" t="s">
        <v>361</v>
      </c>
      <c r="I26" s="396" t="s">
        <v>361</v>
      </c>
      <c r="J26" s="396">
        <v>51.047617226</v>
      </c>
      <c r="K26" s="395" t="s">
        <v>361</v>
      </c>
      <c r="L26" s="396" t="s">
        <v>361</v>
      </c>
      <c r="M26" s="397" t="s">
        <v>361</v>
      </c>
      <c r="N26" s="396" t="s">
        <v>361</v>
      </c>
      <c r="O26" s="396" t="s">
        <v>361</v>
      </c>
      <c r="P26" s="396">
        <v>8.0655586424999992</v>
      </c>
      <c r="Q26" s="395" t="s">
        <v>361</v>
      </c>
      <c r="R26" s="396" t="s">
        <v>361</v>
      </c>
      <c r="S26" s="397">
        <v>19.825502821000001</v>
      </c>
      <c r="T26" s="396" t="s">
        <v>361</v>
      </c>
      <c r="U26" s="396" t="s">
        <v>361</v>
      </c>
      <c r="V26" s="396">
        <v>94.615440663000001</v>
      </c>
      <c r="W26" s="395" t="s">
        <v>361</v>
      </c>
      <c r="X26" s="396" t="s">
        <v>361</v>
      </c>
      <c r="Y26" s="397" t="s">
        <v>361</v>
      </c>
      <c r="Z26" s="396" t="s">
        <v>361</v>
      </c>
      <c r="AA26" s="396" t="s">
        <v>361</v>
      </c>
      <c r="AB26" s="397">
        <v>31.723956033</v>
      </c>
      <c r="AC26" s="63"/>
      <c r="AD26" s="427" t="s">
        <v>361</v>
      </c>
      <c r="AE26" s="428" t="s">
        <v>361</v>
      </c>
      <c r="AF26" s="428" t="s">
        <v>361</v>
      </c>
      <c r="AG26" s="428" t="s">
        <v>361</v>
      </c>
      <c r="AH26" s="428" t="s">
        <v>361</v>
      </c>
      <c r="AI26" s="428" t="s">
        <v>361</v>
      </c>
      <c r="AJ26" s="428" t="s">
        <v>361</v>
      </c>
      <c r="AK26" s="428" t="s">
        <v>361</v>
      </c>
      <c r="AL26" s="429" t="s">
        <v>361</v>
      </c>
    </row>
    <row r="27" spans="1:38" ht="12" customHeight="1" x14ac:dyDescent="0.25">
      <c r="A27" s="684" t="s">
        <v>39</v>
      </c>
      <c r="B27" s="496">
        <v>5264.3429370020012</v>
      </c>
      <c r="C27" s="497">
        <v>5095.8685655879999</v>
      </c>
      <c r="D27" s="497">
        <v>5266.833779777</v>
      </c>
      <c r="E27" s="496">
        <v>4144.138218223</v>
      </c>
      <c r="F27" s="497">
        <v>4155.7862331259994</v>
      </c>
      <c r="G27" s="498">
        <v>4282.2276229119998</v>
      </c>
      <c r="H27" s="497">
        <v>4434.8146258839988</v>
      </c>
      <c r="I27" s="497">
        <v>4534.088563204099</v>
      </c>
      <c r="J27" s="497">
        <v>4523.2049647229996</v>
      </c>
      <c r="K27" s="496">
        <v>5903.1974222202998</v>
      </c>
      <c r="L27" s="497">
        <v>5626.5548010588973</v>
      </c>
      <c r="M27" s="498">
        <v>6031.8822632376005</v>
      </c>
      <c r="N27" s="497">
        <v>5803.5153709410006</v>
      </c>
      <c r="O27" s="497">
        <v>6011.5912553700009</v>
      </c>
      <c r="P27" s="497">
        <v>5827.2808699654997</v>
      </c>
      <c r="Q27" s="496">
        <v>5134.1543804365992</v>
      </c>
      <c r="R27" s="497">
        <v>5323.2372318265998</v>
      </c>
      <c r="S27" s="498">
        <v>5772.3117606308997</v>
      </c>
      <c r="T27" s="497">
        <v>3702.6102970309003</v>
      </c>
      <c r="U27" s="497">
        <v>3665.8852974730994</v>
      </c>
      <c r="V27" s="497">
        <v>3696.5270404390999</v>
      </c>
      <c r="W27" s="496">
        <v>5840.6743139891005</v>
      </c>
      <c r="X27" s="497">
        <v>5324.815651162</v>
      </c>
      <c r="Y27" s="498">
        <v>5319.4845709829006</v>
      </c>
      <c r="Z27" s="497">
        <v>4842.1327347149982</v>
      </c>
      <c r="AA27" s="497">
        <v>4792.3242428240001</v>
      </c>
      <c r="AB27" s="498">
        <v>4885.4392945760001</v>
      </c>
      <c r="AC27" s="63"/>
      <c r="AD27" s="400"/>
      <c r="AE27" s="400"/>
      <c r="AF27" s="400"/>
      <c r="AG27" s="400"/>
      <c r="AH27" s="400"/>
      <c r="AI27" s="400"/>
      <c r="AJ27" s="400"/>
      <c r="AK27" s="400"/>
      <c r="AL27" s="400"/>
    </row>
    <row r="28" spans="1:38" s="360" customFormat="1" ht="12" customHeight="1" x14ac:dyDescent="0.25">
      <c r="B28" s="438"/>
      <c r="C28" s="438"/>
      <c r="D28" s="438"/>
      <c r="E28" s="438"/>
      <c r="F28" s="438"/>
      <c r="G28" s="438"/>
      <c r="H28" s="438"/>
      <c r="I28" s="438"/>
      <c r="J28" s="438"/>
      <c r="K28" s="438"/>
      <c r="L28" s="438"/>
      <c r="M28" s="438"/>
      <c r="N28" s="438"/>
      <c r="O28" s="438"/>
      <c r="P28" s="438"/>
      <c r="Q28" s="438"/>
      <c r="R28" s="438"/>
      <c r="S28" s="438"/>
      <c r="T28" s="438"/>
      <c r="U28" s="438"/>
      <c r="V28" s="438"/>
      <c r="W28" s="438"/>
      <c r="X28" s="438"/>
      <c r="Y28" s="438"/>
      <c r="Z28" s="438"/>
      <c r="AA28" s="438"/>
      <c r="AB28" s="438"/>
      <c r="AC28" s="311"/>
      <c r="AE28" s="311"/>
      <c r="AG28" s="311"/>
      <c r="AI28" s="311"/>
      <c r="AK28" s="311"/>
    </row>
    <row r="29" spans="1:38" s="360" customFormat="1" ht="13.8" x14ac:dyDescent="0.25">
      <c r="A29" s="445"/>
      <c r="B29" s="891" t="s">
        <v>474</v>
      </c>
      <c r="C29" s="892"/>
      <c r="D29" s="892"/>
      <c r="E29" s="892"/>
      <c r="F29" s="892"/>
      <c r="G29" s="892"/>
      <c r="H29" s="892"/>
      <c r="I29" s="892"/>
      <c r="J29" s="892"/>
      <c r="K29" s="892"/>
      <c r="L29" s="892"/>
      <c r="M29" s="892"/>
      <c r="N29" s="892"/>
      <c r="O29" s="892"/>
      <c r="P29" s="892"/>
      <c r="Q29" s="892"/>
      <c r="R29" s="892"/>
      <c r="S29" s="892"/>
      <c r="T29" s="892"/>
      <c r="U29" s="892"/>
      <c r="V29" s="892"/>
      <c r="W29" s="892"/>
      <c r="X29" s="892"/>
      <c r="Y29" s="892"/>
      <c r="Z29" s="892"/>
      <c r="AA29" s="892"/>
      <c r="AB29" s="893"/>
      <c r="AC29" s="311"/>
      <c r="AD29" s="880" t="s">
        <v>2662</v>
      </c>
      <c r="AE29" s="872"/>
      <c r="AF29" s="881"/>
      <c r="AG29" s="881"/>
      <c r="AH29" s="881"/>
      <c r="AI29" s="881"/>
      <c r="AJ29" s="881"/>
      <c r="AK29" s="881"/>
      <c r="AL29" s="882"/>
    </row>
    <row r="30" spans="1:38" s="360" customFormat="1" ht="12" customHeight="1" x14ac:dyDescent="0.25">
      <c r="A30" s="439"/>
      <c r="B30" s="446" t="s">
        <v>2</v>
      </c>
      <c r="C30" s="447" t="s">
        <v>749</v>
      </c>
      <c r="D30" s="447" t="s">
        <v>749</v>
      </c>
      <c r="E30" s="685" t="s">
        <v>3</v>
      </c>
      <c r="F30" s="686" t="s">
        <v>749</v>
      </c>
      <c r="G30" s="687" t="s">
        <v>749</v>
      </c>
      <c r="H30" s="447" t="s">
        <v>10</v>
      </c>
      <c r="I30" s="447" t="s">
        <v>749</v>
      </c>
      <c r="J30" s="447" t="s">
        <v>749</v>
      </c>
      <c r="K30" s="685" t="s">
        <v>4</v>
      </c>
      <c r="L30" s="686" t="s">
        <v>749</v>
      </c>
      <c r="M30" s="687" t="s">
        <v>749</v>
      </c>
      <c r="N30" s="447" t="s">
        <v>5</v>
      </c>
      <c r="O30" s="447" t="s">
        <v>749</v>
      </c>
      <c r="P30" s="447" t="s">
        <v>749</v>
      </c>
      <c r="Q30" s="685" t="s">
        <v>6</v>
      </c>
      <c r="R30" s="686" t="s">
        <v>749</v>
      </c>
      <c r="S30" s="687" t="s">
        <v>749</v>
      </c>
      <c r="T30" s="447" t="s">
        <v>7</v>
      </c>
      <c r="U30" s="447" t="s">
        <v>749</v>
      </c>
      <c r="V30" s="447" t="s">
        <v>749</v>
      </c>
      <c r="W30" s="685" t="s">
        <v>8</v>
      </c>
      <c r="X30" s="686" t="s">
        <v>749</v>
      </c>
      <c r="Y30" s="687" t="s">
        <v>749</v>
      </c>
      <c r="Z30" s="447" t="s">
        <v>9</v>
      </c>
      <c r="AA30" s="447" t="s">
        <v>749</v>
      </c>
      <c r="AB30" s="448" t="s">
        <v>749</v>
      </c>
      <c r="AC30" s="311"/>
      <c r="AD30" s="607" t="s">
        <v>2</v>
      </c>
      <c r="AE30" s="440" t="s">
        <v>3</v>
      </c>
      <c r="AF30" s="440" t="s">
        <v>10</v>
      </c>
      <c r="AG30" s="440" t="s">
        <v>4</v>
      </c>
      <c r="AH30" s="440" t="s">
        <v>5</v>
      </c>
      <c r="AI30" s="440" t="s">
        <v>6</v>
      </c>
      <c r="AJ30" s="440" t="s">
        <v>7</v>
      </c>
      <c r="AK30" s="440" t="s">
        <v>8</v>
      </c>
      <c r="AL30" s="608" t="s">
        <v>9</v>
      </c>
    </row>
    <row r="31" spans="1:38" s="360" customFormat="1" ht="12" customHeight="1" x14ac:dyDescent="0.3">
      <c r="A31" s="443"/>
      <c r="B31" s="380" t="s">
        <v>29</v>
      </c>
      <c r="C31" s="360" t="s">
        <v>30</v>
      </c>
      <c r="D31" s="360" t="s">
        <v>31</v>
      </c>
      <c r="E31" s="380" t="s">
        <v>29</v>
      </c>
      <c r="F31" s="360" t="s">
        <v>30</v>
      </c>
      <c r="G31" s="444" t="s">
        <v>31</v>
      </c>
      <c r="H31" s="360" t="s">
        <v>29</v>
      </c>
      <c r="I31" s="360" t="s">
        <v>30</v>
      </c>
      <c r="J31" s="360" t="s">
        <v>31</v>
      </c>
      <c r="K31" s="380" t="s">
        <v>29</v>
      </c>
      <c r="L31" s="360" t="s">
        <v>30</v>
      </c>
      <c r="M31" s="444" t="s">
        <v>31</v>
      </c>
      <c r="N31" s="360" t="s">
        <v>29</v>
      </c>
      <c r="O31" s="360" t="s">
        <v>30</v>
      </c>
      <c r="P31" s="360" t="s">
        <v>31</v>
      </c>
      <c r="Q31" s="380" t="s">
        <v>29</v>
      </c>
      <c r="R31" s="360" t="s">
        <v>30</v>
      </c>
      <c r="S31" s="444" t="s">
        <v>31</v>
      </c>
      <c r="T31" s="360" t="s">
        <v>29</v>
      </c>
      <c r="U31" s="360" t="s">
        <v>30</v>
      </c>
      <c r="V31" s="360" t="s">
        <v>31</v>
      </c>
      <c r="W31" s="380" t="s">
        <v>29</v>
      </c>
      <c r="X31" s="360" t="s">
        <v>30</v>
      </c>
      <c r="Y31" s="444" t="s">
        <v>31</v>
      </c>
      <c r="Z31" s="360" t="s">
        <v>29</v>
      </c>
      <c r="AA31" s="360" t="s">
        <v>30</v>
      </c>
      <c r="AB31" s="444" t="s">
        <v>31</v>
      </c>
      <c r="AC31" s="311"/>
      <c r="AD31" s="874" t="s">
        <v>28</v>
      </c>
      <c r="AE31" s="875"/>
      <c r="AF31" s="876"/>
      <c r="AG31" s="876"/>
      <c r="AH31" s="876"/>
      <c r="AI31" s="876"/>
      <c r="AJ31" s="876"/>
      <c r="AK31" s="876"/>
      <c r="AL31" s="877"/>
    </row>
    <row r="32" spans="1:38" s="300" customFormat="1" ht="12" customHeight="1" x14ac:dyDescent="0.2">
      <c r="A32" s="7" t="s">
        <v>65</v>
      </c>
      <c r="B32" s="322">
        <v>29.708363564374025</v>
      </c>
      <c r="C32" s="323">
        <v>28.259148020899481</v>
      </c>
      <c r="D32" s="323">
        <v>28.070005633680662</v>
      </c>
      <c r="E32" s="322">
        <v>25.797959346501472</v>
      </c>
      <c r="F32" s="323">
        <v>26.342807627439583</v>
      </c>
      <c r="G32" s="324">
        <v>25.818770197651411</v>
      </c>
      <c r="H32" s="323">
        <v>30.014590545251291</v>
      </c>
      <c r="I32" s="323">
        <v>29.972031815357095</v>
      </c>
      <c r="J32" s="323">
        <v>29.77480060938332</v>
      </c>
      <c r="K32" s="322">
        <v>28.526663949291109</v>
      </c>
      <c r="L32" s="323">
        <v>29.758588493350974</v>
      </c>
      <c r="M32" s="324">
        <v>29.37060535974549</v>
      </c>
      <c r="N32" s="323">
        <v>23.424038378648756</v>
      </c>
      <c r="O32" s="323">
        <v>22.574642538907508</v>
      </c>
      <c r="P32" s="323">
        <v>23.015268642919221</v>
      </c>
      <c r="Q32" s="322">
        <v>27.467769811784972</v>
      </c>
      <c r="R32" s="323">
        <v>28.522840853722421</v>
      </c>
      <c r="S32" s="324">
        <v>27.629289429192006</v>
      </c>
      <c r="T32" s="323">
        <v>25.46702022938091</v>
      </c>
      <c r="U32" s="323">
        <v>26.05320861398306</v>
      </c>
      <c r="V32" s="323">
        <v>26.173662949184635</v>
      </c>
      <c r="W32" s="322">
        <v>26.096259446436999</v>
      </c>
      <c r="X32" s="323">
        <v>29.663397067188825</v>
      </c>
      <c r="Y32" s="324">
        <v>28.68345355155472</v>
      </c>
      <c r="Z32" s="323">
        <v>27.875139376563265</v>
      </c>
      <c r="AA32" s="323">
        <v>27.639479104182257</v>
      </c>
      <c r="AB32" s="324">
        <v>27.419004372589519</v>
      </c>
      <c r="AC32" s="63"/>
      <c r="AD32" s="399">
        <v>-0.18914238721881915</v>
      </c>
      <c r="AE32" s="422">
        <v>-0.52403742978817291</v>
      </c>
      <c r="AF32" s="422">
        <v>-0.1972312059737753</v>
      </c>
      <c r="AG32" s="422">
        <v>-0.3879831336054842</v>
      </c>
      <c r="AH32" s="422">
        <v>0.44062610401171298</v>
      </c>
      <c r="AI32" s="422">
        <v>-0.89355142453041481</v>
      </c>
      <c r="AJ32" s="422">
        <v>0.12045433520157545</v>
      </c>
      <c r="AK32" s="422">
        <v>-0.97994351563410476</v>
      </c>
      <c r="AL32" s="423">
        <v>-0.22047473159273778</v>
      </c>
    </row>
    <row r="33" spans="1:38" ht="12" customHeight="1" x14ac:dyDescent="0.2">
      <c r="A33" s="10" t="s">
        <v>66</v>
      </c>
      <c r="B33" s="328">
        <v>11.86196364717876</v>
      </c>
      <c r="C33" s="329">
        <v>12.189401393015055</v>
      </c>
      <c r="D33" s="329">
        <v>12.211194413225455</v>
      </c>
      <c r="E33" s="328">
        <v>14.45244210162517</v>
      </c>
      <c r="F33" s="329">
        <v>13.359248434980014</v>
      </c>
      <c r="G33" s="330">
        <v>12.43881583197536</v>
      </c>
      <c r="H33" s="329">
        <v>18.615882521705984</v>
      </c>
      <c r="I33" s="329">
        <v>18.56198358960275</v>
      </c>
      <c r="J33" s="329">
        <v>18.565397692771288</v>
      </c>
      <c r="K33" s="328">
        <v>17.470788358152117</v>
      </c>
      <c r="L33" s="329">
        <v>17.15413374127904</v>
      </c>
      <c r="M33" s="330">
        <v>16.765428031700381</v>
      </c>
      <c r="N33" s="329">
        <v>15.975165914649306</v>
      </c>
      <c r="O33" s="329">
        <v>16.284398447175324</v>
      </c>
      <c r="P33" s="329">
        <v>16.65876957044199</v>
      </c>
      <c r="Q33" s="328">
        <v>16.795034896022603</v>
      </c>
      <c r="R33" s="329">
        <v>13.430764703955788</v>
      </c>
      <c r="S33" s="330">
        <v>17.871663182434343</v>
      </c>
      <c r="T33" s="329">
        <v>13.861570918267144</v>
      </c>
      <c r="U33" s="329">
        <v>13.35223377194583</v>
      </c>
      <c r="V33" s="329">
        <v>14.715019272938589</v>
      </c>
      <c r="W33" s="328">
        <v>14.363208634159182</v>
      </c>
      <c r="X33" s="329">
        <v>15.396636286762172</v>
      </c>
      <c r="Y33" s="330">
        <v>15.461793065940334</v>
      </c>
      <c r="Z33" s="329">
        <v>14.9294660141643</v>
      </c>
      <c r="AA33" s="329">
        <v>14.790065285990094</v>
      </c>
      <c r="AB33" s="330">
        <v>14.710185806584075</v>
      </c>
      <c r="AD33" s="424">
        <v>2.1793020210399305E-2</v>
      </c>
      <c r="AE33" s="400">
        <v>-0.92043260300465413</v>
      </c>
      <c r="AF33" s="400">
        <v>3.414103168537963E-3</v>
      </c>
      <c r="AG33" s="400">
        <v>-0.3887057095786588</v>
      </c>
      <c r="AH33" s="400">
        <v>0.37437112326666622</v>
      </c>
      <c r="AI33" s="400">
        <v>4.4408984784785552</v>
      </c>
      <c r="AJ33" s="400">
        <v>1.362785500992759</v>
      </c>
      <c r="AK33" s="400">
        <v>6.5156779178161983E-2</v>
      </c>
      <c r="AL33" s="425">
        <v>-7.9879479406018916E-2</v>
      </c>
    </row>
    <row r="34" spans="1:38" ht="12" customHeight="1" x14ac:dyDescent="0.2">
      <c r="A34" s="10" t="s">
        <v>67</v>
      </c>
      <c r="B34" s="328">
        <v>5.9472509729447545</v>
      </c>
      <c r="C34" s="329">
        <v>6.0328164263500206</v>
      </c>
      <c r="D34" s="329">
        <v>6.0386512771904153</v>
      </c>
      <c r="E34" s="328">
        <v>6.424068573035087</v>
      </c>
      <c r="F34" s="329">
        <v>6.3554721139091876</v>
      </c>
      <c r="G34" s="330">
        <v>6.2888476394645449</v>
      </c>
      <c r="H34" s="329">
        <v>0.99847052522907942</v>
      </c>
      <c r="I34" s="329">
        <v>0.8727476729531789</v>
      </c>
      <c r="J34" s="329">
        <v>0.93192140532551393</v>
      </c>
      <c r="K34" s="328">
        <v>2.0445349565253941</v>
      </c>
      <c r="L34" s="329">
        <v>2.5923973244257601</v>
      </c>
      <c r="M34" s="330">
        <v>2.2671895034071414</v>
      </c>
      <c r="N34" s="329">
        <v>3.5918418771448994</v>
      </c>
      <c r="O34" s="329">
        <v>3.3492517464514102</v>
      </c>
      <c r="P34" s="329">
        <v>2.5610587055997454</v>
      </c>
      <c r="Q34" s="328">
        <v>9.5158186696063865E-2</v>
      </c>
      <c r="R34" s="329">
        <v>2.2069389524405635E-4</v>
      </c>
      <c r="S34" s="330">
        <v>6.8558506090936853E-4</v>
      </c>
      <c r="T34" s="329">
        <v>1.6874665933139807</v>
      </c>
      <c r="U34" s="329">
        <v>1.5676684214482492</v>
      </c>
      <c r="V34" s="329">
        <v>1.0930394831144119</v>
      </c>
      <c r="W34" s="328">
        <v>5.8679486363265765</v>
      </c>
      <c r="X34" s="329">
        <v>6.7696808624977729</v>
      </c>
      <c r="Y34" s="330">
        <v>6.7415009383839184</v>
      </c>
      <c r="Z34" s="329">
        <v>4.25761899776038</v>
      </c>
      <c r="AA34" s="329">
        <v>4.2308512944132675</v>
      </c>
      <c r="AB34" s="330">
        <v>4.1063066036400464</v>
      </c>
      <c r="AD34" s="424">
        <v>5.8348508403947008E-3</v>
      </c>
      <c r="AE34" s="400">
        <v>-6.6624474444642701E-2</v>
      </c>
      <c r="AF34" s="400">
        <v>5.9173732372335031E-2</v>
      </c>
      <c r="AG34" s="400">
        <v>-0.32520782101861867</v>
      </c>
      <c r="AH34" s="400">
        <v>-0.78819304085166486</v>
      </c>
      <c r="AI34" s="400">
        <v>4.6489116566531219E-4</v>
      </c>
      <c r="AJ34" s="400">
        <v>-0.47462893833383735</v>
      </c>
      <c r="AK34" s="400">
        <v>-2.8179924113854504E-2</v>
      </c>
      <c r="AL34" s="425">
        <v>-0.12454469077322106</v>
      </c>
    </row>
    <row r="35" spans="1:38" ht="12" customHeight="1" x14ac:dyDescent="0.2">
      <c r="A35" s="10" t="s">
        <v>68</v>
      </c>
      <c r="B35" s="328">
        <v>4.8235509771825393</v>
      </c>
      <c r="C35" s="329">
        <v>4.8360457952973919</v>
      </c>
      <c r="D35" s="329">
        <v>4.5953105385499287</v>
      </c>
      <c r="E35" s="328">
        <v>5.7380333699865078</v>
      </c>
      <c r="F35" s="329">
        <v>5.6675865895737196</v>
      </c>
      <c r="G35" s="330">
        <v>2.0007562673125254</v>
      </c>
      <c r="H35" s="329">
        <v>4.7675872286962742</v>
      </c>
      <c r="I35" s="329">
        <v>4.9220211416049962</v>
      </c>
      <c r="J35" s="329">
        <v>4.9943255658730532</v>
      </c>
      <c r="K35" s="328">
        <v>3.0016765828128746</v>
      </c>
      <c r="L35" s="329">
        <v>3.0673854932954625</v>
      </c>
      <c r="M35" s="330">
        <v>2.9480933978733281</v>
      </c>
      <c r="N35" s="329">
        <v>4.4742915504313885</v>
      </c>
      <c r="O35" s="329">
        <v>4.6392009368713296</v>
      </c>
      <c r="P35" s="329">
        <v>4.6346262467283292</v>
      </c>
      <c r="Q35" s="328">
        <v>3.3762267827493613</v>
      </c>
      <c r="R35" s="329">
        <v>3.3094733399576324</v>
      </c>
      <c r="S35" s="330">
        <v>3.4594772739401409</v>
      </c>
      <c r="T35" s="329">
        <v>2.4532010862671121</v>
      </c>
      <c r="U35" s="329">
        <v>2.4702911623672952</v>
      </c>
      <c r="V35" s="329">
        <v>2.7342337898330098</v>
      </c>
      <c r="W35" s="328">
        <v>4.1437436855591745</v>
      </c>
      <c r="X35" s="329">
        <v>4.4133647464155255</v>
      </c>
      <c r="Y35" s="330">
        <v>4.7387201787376005</v>
      </c>
      <c r="Z35" s="329">
        <v>4.7397803910781979</v>
      </c>
      <c r="AA35" s="329">
        <v>4.8054187555200762</v>
      </c>
      <c r="AB35" s="330">
        <v>3.861056653378617</v>
      </c>
      <c r="AD35" s="424">
        <v>-0.24073525674746321</v>
      </c>
      <c r="AE35" s="400">
        <v>-3.6668303222611942</v>
      </c>
      <c r="AF35" s="400">
        <v>7.2304424268057055E-2</v>
      </c>
      <c r="AG35" s="400">
        <v>-0.11929209542213437</v>
      </c>
      <c r="AH35" s="400">
        <v>-4.5746901430003817E-3</v>
      </c>
      <c r="AI35" s="400">
        <v>0.15000393398250855</v>
      </c>
      <c r="AJ35" s="400">
        <v>0.26394262746571462</v>
      </c>
      <c r="AK35" s="400">
        <v>0.32535543232207509</v>
      </c>
      <c r="AL35" s="425">
        <v>-0.94436210214145921</v>
      </c>
    </row>
    <row r="36" spans="1:38" ht="12" customHeight="1" x14ac:dyDescent="0.2">
      <c r="A36" s="10" t="s">
        <v>69</v>
      </c>
      <c r="B36" s="328">
        <v>9.4228998706246596</v>
      </c>
      <c r="C36" s="329">
        <v>9.640160006428971</v>
      </c>
      <c r="D36" s="329">
        <v>9.6011842811832704</v>
      </c>
      <c r="E36" s="328">
        <v>6.7287735035915457</v>
      </c>
      <c r="F36" s="329">
        <v>8.0593635201987848</v>
      </c>
      <c r="G36" s="330">
        <v>13.128373637870791</v>
      </c>
      <c r="H36" s="329">
        <v>10.495431253955076</v>
      </c>
      <c r="I36" s="329">
        <v>10.483724076048729</v>
      </c>
      <c r="J36" s="329">
        <v>11.273273858842852</v>
      </c>
      <c r="K36" s="328">
        <v>7.6297758981368453</v>
      </c>
      <c r="L36" s="329">
        <v>6.8365375833113378</v>
      </c>
      <c r="M36" s="330">
        <v>6.3605247754632339</v>
      </c>
      <c r="N36" s="329">
        <v>8.3894533697264109</v>
      </c>
      <c r="O36" s="329">
        <v>8.1147261657924439</v>
      </c>
      <c r="P36" s="329">
        <v>7.6244877117555259</v>
      </c>
      <c r="Q36" s="328">
        <v>10.268937499405032</v>
      </c>
      <c r="R36" s="329">
        <v>11.268565506785961</v>
      </c>
      <c r="S36" s="330">
        <v>9.4360100014845383</v>
      </c>
      <c r="T36" s="329">
        <v>15.332106648523759</v>
      </c>
      <c r="U36" s="329">
        <v>15.228884337838359</v>
      </c>
      <c r="V36" s="329">
        <v>13.786382468054773</v>
      </c>
      <c r="W36" s="328">
        <v>8.9724270768674455</v>
      </c>
      <c r="X36" s="329">
        <v>8.2516122092248629</v>
      </c>
      <c r="Y36" s="330">
        <v>8.2401296435945426</v>
      </c>
      <c r="Z36" s="329">
        <v>8.9085655830413675</v>
      </c>
      <c r="AA36" s="329">
        <v>9.1796534051036289</v>
      </c>
      <c r="AB36" s="330">
        <v>10.417658183882335</v>
      </c>
      <c r="AD36" s="424">
        <v>-3.8975725245700588E-2</v>
      </c>
      <c r="AE36" s="400">
        <v>5.0690101176720059</v>
      </c>
      <c r="AF36" s="400">
        <v>0.7895497827941238</v>
      </c>
      <c r="AG36" s="400">
        <v>-0.47601280784810385</v>
      </c>
      <c r="AH36" s="400">
        <v>-0.49023845403691801</v>
      </c>
      <c r="AI36" s="400">
        <v>-1.8325555053014231</v>
      </c>
      <c r="AJ36" s="400">
        <v>-1.4425018697835856</v>
      </c>
      <c r="AK36" s="400">
        <v>-1.1482565630320352E-2</v>
      </c>
      <c r="AL36" s="425">
        <v>1.2380047787787056</v>
      </c>
    </row>
    <row r="37" spans="1:38" ht="12" customHeight="1" x14ac:dyDescent="0.2">
      <c r="A37" s="10" t="s">
        <v>70</v>
      </c>
      <c r="B37" s="328">
        <v>5.9325942874052036</v>
      </c>
      <c r="C37" s="329">
        <v>5.787007350060497</v>
      </c>
      <c r="D37" s="329">
        <v>5.8415883829739306</v>
      </c>
      <c r="E37" s="328">
        <v>11.886871402933798</v>
      </c>
      <c r="F37" s="329">
        <v>11.888748276601268</v>
      </c>
      <c r="G37" s="330">
        <v>11.830515479592732</v>
      </c>
      <c r="H37" s="329">
        <v>5.4653168228353328</v>
      </c>
      <c r="I37" s="329">
        <v>6.1987754531505015</v>
      </c>
      <c r="J37" s="329">
        <v>5.7233700590407306</v>
      </c>
      <c r="K37" s="328">
        <v>9.811629282290756</v>
      </c>
      <c r="L37" s="329">
        <v>7.0187984673263673</v>
      </c>
      <c r="M37" s="330">
        <v>8.2262062889415262</v>
      </c>
      <c r="N37" s="329">
        <v>6.6468272116845162</v>
      </c>
      <c r="O37" s="329">
        <v>6.2344890192793443</v>
      </c>
      <c r="P37" s="329">
        <v>6.2166260345735624</v>
      </c>
      <c r="Q37" s="328">
        <v>8.0417486212187068</v>
      </c>
      <c r="R37" s="329">
        <v>8.2725140271250748</v>
      </c>
      <c r="S37" s="330">
        <v>7.9612590368780154</v>
      </c>
      <c r="T37" s="329">
        <v>5.7336423031134967</v>
      </c>
      <c r="U37" s="329">
        <v>5.735195670604389</v>
      </c>
      <c r="V37" s="329">
        <v>5.3054409605158419</v>
      </c>
      <c r="W37" s="328">
        <v>10.6298190541627</v>
      </c>
      <c r="X37" s="329">
        <v>9.4226527921301617</v>
      </c>
      <c r="Y37" s="330">
        <v>9.8000881719575119</v>
      </c>
      <c r="Z37" s="329">
        <v>7.7126445843286282</v>
      </c>
      <c r="AA37" s="329">
        <v>7.6233200434434183</v>
      </c>
      <c r="AB37" s="330">
        <v>7.6200803181264209</v>
      </c>
      <c r="AD37" s="424">
        <v>5.4581032913433525E-2</v>
      </c>
      <c r="AE37" s="400">
        <v>-5.8232797008535897E-2</v>
      </c>
      <c r="AF37" s="400">
        <v>-0.4754053941097709</v>
      </c>
      <c r="AG37" s="400">
        <v>1.2074078216151589</v>
      </c>
      <c r="AH37" s="400">
        <v>-1.7862984705781848E-2</v>
      </c>
      <c r="AI37" s="400">
        <v>-0.31125499024705938</v>
      </c>
      <c r="AJ37" s="400">
        <v>-0.42975471008854704</v>
      </c>
      <c r="AK37" s="400">
        <v>0.3774353798273502</v>
      </c>
      <c r="AL37" s="425">
        <v>-3.2397253169973439E-3</v>
      </c>
    </row>
    <row r="38" spans="1:38" ht="12" customHeight="1" x14ac:dyDescent="0.2">
      <c r="A38" s="10" t="s">
        <v>16</v>
      </c>
      <c r="B38" s="328">
        <v>2.6777874290666945</v>
      </c>
      <c r="C38" s="329">
        <v>2.6047971993697563</v>
      </c>
      <c r="D38" s="329">
        <v>2.5558040116409262</v>
      </c>
      <c r="E38" s="328">
        <v>1.2528997750288364</v>
      </c>
      <c r="F38" s="329">
        <v>1.1781410102312053</v>
      </c>
      <c r="G38" s="330">
        <v>1.1445423497051501</v>
      </c>
      <c r="H38" s="329">
        <v>2.4407108797343282</v>
      </c>
      <c r="I38" s="329">
        <v>2.308621635878005</v>
      </c>
      <c r="J38" s="329">
        <v>2.3718946525026676</v>
      </c>
      <c r="K38" s="328">
        <v>2.3347214169259853</v>
      </c>
      <c r="L38" s="329">
        <v>2.2541811595993084</v>
      </c>
      <c r="M38" s="330">
        <v>1.8956215502891356</v>
      </c>
      <c r="N38" s="329">
        <v>1.7577691800523201</v>
      </c>
      <c r="O38" s="329">
        <v>2.7423159723764918</v>
      </c>
      <c r="P38" s="329">
        <v>2.3289003746065098</v>
      </c>
      <c r="Q38" s="328">
        <v>0.68331197701570989</v>
      </c>
      <c r="R38" s="329">
        <v>0.58503733224216481</v>
      </c>
      <c r="S38" s="330">
        <v>0.62077537603553712</v>
      </c>
      <c r="T38" s="329">
        <v>1.4628229520787721</v>
      </c>
      <c r="U38" s="329">
        <v>1.4304711337844254</v>
      </c>
      <c r="V38" s="329">
        <v>1.5051000129946595</v>
      </c>
      <c r="W38" s="328">
        <v>0.94946967387271941</v>
      </c>
      <c r="X38" s="329">
        <v>1.029430191954871</v>
      </c>
      <c r="Y38" s="330">
        <v>1.036032054301397</v>
      </c>
      <c r="Z38" s="329">
        <v>2.0703978941192878</v>
      </c>
      <c r="AA38" s="329">
        <v>2.0822692835615966</v>
      </c>
      <c r="AB38" s="330">
        <v>1.9984981478615147</v>
      </c>
      <c r="AD38" s="424">
        <v>-4.8993187728830101E-2</v>
      </c>
      <c r="AE38" s="400">
        <v>-3.3598660526055202E-2</v>
      </c>
      <c r="AF38" s="400">
        <v>6.327301662466267E-2</v>
      </c>
      <c r="AG38" s="400">
        <v>-0.35855960931017283</v>
      </c>
      <c r="AH38" s="400">
        <v>-0.41341559776998205</v>
      </c>
      <c r="AI38" s="400">
        <v>3.5738043793372309E-2</v>
      </c>
      <c r="AJ38" s="400">
        <v>7.4628879210234089E-2</v>
      </c>
      <c r="AK38" s="400">
        <v>6.601862346526044E-3</v>
      </c>
      <c r="AL38" s="425">
        <v>-8.3771135700081878E-2</v>
      </c>
    </row>
    <row r="39" spans="1:38" ht="12" customHeight="1" x14ac:dyDescent="0.2">
      <c r="A39" s="10" t="s">
        <v>17</v>
      </c>
      <c r="B39" s="328">
        <v>0.67658013528434491</v>
      </c>
      <c r="C39" s="329">
        <v>0.72504761581771127</v>
      </c>
      <c r="D39" s="329">
        <v>0.70766040519657492</v>
      </c>
      <c r="E39" s="328">
        <v>0.62081383728634099</v>
      </c>
      <c r="F39" s="329">
        <v>0.66328559323576408</v>
      </c>
      <c r="G39" s="330">
        <v>0.62938315384721111</v>
      </c>
      <c r="H39" s="329">
        <v>0.29483117800879211</v>
      </c>
      <c r="I39" s="329">
        <v>0.33382390368008058</v>
      </c>
      <c r="J39" s="329">
        <v>0.33118953840990478</v>
      </c>
      <c r="K39" s="328">
        <v>0.35837725145981908</v>
      </c>
      <c r="L39" s="329">
        <v>0.28709909042314696</v>
      </c>
      <c r="M39" s="330">
        <v>0.4879483897651905</v>
      </c>
      <c r="N39" s="329">
        <v>0.22759507890918759</v>
      </c>
      <c r="O39" s="329">
        <v>0.18010816396288074</v>
      </c>
      <c r="P39" s="329">
        <v>0.18884680638476165</v>
      </c>
      <c r="Q39" s="328" t="s">
        <v>361</v>
      </c>
      <c r="R39" s="329" t="s">
        <v>361</v>
      </c>
      <c r="S39" s="330">
        <v>3.4562788406666787E-5</v>
      </c>
      <c r="T39" s="329">
        <v>1.1890132933866411</v>
      </c>
      <c r="U39" s="329">
        <v>1.8548268227832887</v>
      </c>
      <c r="V39" s="329">
        <v>1.5798124461728014</v>
      </c>
      <c r="W39" s="328">
        <v>0.14003045064695699</v>
      </c>
      <c r="X39" s="329">
        <v>0.19370610538881539</v>
      </c>
      <c r="Y39" s="330">
        <v>0.14940532742689194</v>
      </c>
      <c r="Z39" s="329">
        <v>0.49457040828951038</v>
      </c>
      <c r="AA39" s="329">
        <v>0.52847849116060153</v>
      </c>
      <c r="AB39" s="330">
        <v>0.52596443739518595</v>
      </c>
      <c r="AD39" s="424">
        <v>-1.7387210621136351E-2</v>
      </c>
      <c r="AE39" s="400">
        <v>-3.3902439388552974E-2</v>
      </c>
      <c r="AF39" s="400">
        <v>-2.634365270175798E-3</v>
      </c>
      <c r="AG39" s="400">
        <v>0.20084929934204354</v>
      </c>
      <c r="AH39" s="400">
        <v>8.73864242188091E-3</v>
      </c>
      <c r="AI39" s="400" t="s">
        <v>361</v>
      </c>
      <c r="AJ39" s="400">
        <v>-0.27501437661048733</v>
      </c>
      <c r="AK39" s="400">
        <v>-4.4300777961923443E-2</v>
      </c>
      <c r="AL39" s="425">
        <v>-2.5140537654155803E-3</v>
      </c>
    </row>
    <row r="40" spans="1:38" ht="12" customHeight="1" x14ac:dyDescent="0.2">
      <c r="A40" s="10" t="s">
        <v>59</v>
      </c>
      <c r="B40" s="328">
        <v>3.4076667401186027</v>
      </c>
      <c r="C40" s="329">
        <v>3.7979250734004797</v>
      </c>
      <c r="D40" s="329">
        <v>3.9086706633964878</v>
      </c>
      <c r="E40" s="328">
        <v>3.2779201427854074</v>
      </c>
      <c r="F40" s="329">
        <v>3.1890786978787742</v>
      </c>
      <c r="G40" s="330">
        <v>3.1845519497925676</v>
      </c>
      <c r="H40" s="329">
        <v>2.8400010989161566</v>
      </c>
      <c r="I40" s="329">
        <v>2.7998151780760794</v>
      </c>
      <c r="J40" s="329">
        <v>2.5982408287172793</v>
      </c>
      <c r="K40" s="328">
        <v>3.2287591513128131</v>
      </c>
      <c r="L40" s="329">
        <v>3.0917246343581657</v>
      </c>
      <c r="M40" s="330">
        <v>3.1337233714263939</v>
      </c>
      <c r="N40" s="329">
        <v>3.0598110750106815</v>
      </c>
      <c r="O40" s="329">
        <v>2.9481907912764713</v>
      </c>
      <c r="P40" s="329">
        <v>2.9660140804406305</v>
      </c>
      <c r="Q40" s="328">
        <v>3.6160311506685248</v>
      </c>
      <c r="R40" s="329">
        <v>3.1939313123878881</v>
      </c>
      <c r="S40" s="330">
        <v>2.849428580621622</v>
      </c>
      <c r="T40" s="329">
        <v>0.7561178157055819</v>
      </c>
      <c r="U40" s="329">
        <v>0.68375115078689752</v>
      </c>
      <c r="V40" s="329">
        <v>0.68996168725362217</v>
      </c>
      <c r="W40" s="328">
        <v>2.7940937564200663</v>
      </c>
      <c r="X40" s="329">
        <v>1.0887900388316405</v>
      </c>
      <c r="Y40" s="330">
        <v>3.1692888365469787</v>
      </c>
      <c r="Z40" s="329">
        <v>3.1455241963532168</v>
      </c>
      <c r="AA40" s="329">
        <v>3.1539449663976113</v>
      </c>
      <c r="AB40" s="330">
        <v>3.1831330994666773</v>
      </c>
      <c r="AD40" s="424">
        <v>0.11074558999600814</v>
      </c>
      <c r="AE40" s="400">
        <v>-4.5267480862065668E-3</v>
      </c>
      <c r="AF40" s="400">
        <v>-0.20157434935880003</v>
      </c>
      <c r="AG40" s="400">
        <v>4.1998737068228209E-2</v>
      </c>
      <c r="AH40" s="400">
        <v>1.7823289164159206E-2</v>
      </c>
      <c r="AI40" s="400">
        <v>-0.34450273176626611</v>
      </c>
      <c r="AJ40" s="400">
        <v>6.2105364667246477E-3</v>
      </c>
      <c r="AK40" s="400">
        <v>2.0804987977153382</v>
      </c>
      <c r="AL40" s="425">
        <v>2.918813306906598E-2</v>
      </c>
    </row>
    <row r="41" spans="1:38" ht="12" customHeight="1" x14ac:dyDescent="0.2">
      <c r="A41" s="10" t="s">
        <v>60</v>
      </c>
      <c r="B41" s="328">
        <v>4.9939599244596113</v>
      </c>
      <c r="C41" s="329">
        <v>5.2893532804235228</v>
      </c>
      <c r="D41" s="329">
        <v>5.0457678531721593</v>
      </c>
      <c r="E41" s="328">
        <v>6.1389280804222004</v>
      </c>
      <c r="F41" s="329">
        <v>5.862567674390128</v>
      </c>
      <c r="G41" s="330">
        <v>5.6800237303732519</v>
      </c>
      <c r="H41" s="329">
        <v>6.4403213934351919</v>
      </c>
      <c r="I41" s="329">
        <v>6.1439259325614612</v>
      </c>
      <c r="J41" s="329">
        <v>4.9396432824193903</v>
      </c>
      <c r="K41" s="328">
        <v>5.4504179521237219</v>
      </c>
      <c r="L41" s="329">
        <v>5.3701377225213509</v>
      </c>
      <c r="M41" s="330">
        <v>4.7669510272514035</v>
      </c>
      <c r="N41" s="329">
        <v>4.5712894296510518</v>
      </c>
      <c r="O41" s="329">
        <v>4.6203640452415389</v>
      </c>
      <c r="P41" s="329">
        <v>4.4443895984978203</v>
      </c>
      <c r="Q41" s="328">
        <v>6.2315780793251676</v>
      </c>
      <c r="R41" s="329">
        <v>5.9978101131976791</v>
      </c>
      <c r="S41" s="330">
        <v>5.8424206057286865</v>
      </c>
      <c r="T41" s="329">
        <v>6.0664527571297215</v>
      </c>
      <c r="U41" s="329">
        <v>5.6376832467305693</v>
      </c>
      <c r="V41" s="329">
        <v>5.4941842309876634</v>
      </c>
      <c r="W41" s="328">
        <v>4.5978310912971949</v>
      </c>
      <c r="X41" s="329">
        <v>4.7927673185137971</v>
      </c>
      <c r="Y41" s="330">
        <v>4.8298021099914168</v>
      </c>
      <c r="Z41" s="329">
        <v>5.5757573549022297</v>
      </c>
      <c r="AA41" s="329">
        <v>5.5559652809113667</v>
      </c>
      <c r="AB41" s="330">
        <v>5.1166636078669079</v>
      </c>
      <c r="AD41" s="424">
        <v>-0.24358542725136356</v>
      </c>
      <c r="AE41" s="400">
        <v>-0.18254394401687613</v>
      </c>
      <c r="AF41" s="400">
        <v>-1.2042826501420709</v>
      </c>
      <c r="AG41" s="400">
        <v>-0.60318669526994739</v>
      </c>
      <c r="AH41" s="400">
        <v>-0.17597444674371854</v>
      </c>
      <c r="AI41" s="400">
        <v>-0.1553895074689926</v>
      </c>
      <c r="AJ41" s="400">
        <v>-0.14349901574290591</v>
      </c>
      <c r="AK41" s="400">
        <v>3.7034791477619677E-2</v>
      </c>
      <c r="AL41" s="425">
        <v>-0.43930167304445877</v>
      </c>
    </row>
    <row r="42" spans="1:38" ht="12" customHeight="1" x14ac:dyDescent="0.2">
      <c r="A42" s="10" t="s">
        <v>61</v>
      </c>
      <c r="B42" s="328">
        <v>9.2097015422803494</v>
      </c>
      <c r="C42" s="329">
        <v>9.3160916532630651</v>
      </c>
      <c r="D42" s="329">
        <v>9.1475328072798785</v>
      </c>
      <c r="E42" s="328">
        <v>7.3947927248769583</v>
      </c>
      <c r="F42" s="329">
        <v>7.425758456730601</v>
      </c>
      <c r="G42" s="330">
        <v>7.6525615886611238</v>
      </c>
      <c r="H42" s="329">
        <v>8.1537276834411347</v>
      </c>
      <c r="I42" s="329">
        <v>8.2745419620757357</v>
      </c>
      <c r="J42" s="329">
        <v>7.9704910682082772</v>
      </c>
      <c r="K42" s="328">
        <v>8.6484712049148786</v>
      </c>
      <c r="L42" s="329">
        <v>9.9223909607159975</v>
      </c>
      <c r="M42" s="330">
        <v>10.483298367640762</v>
      </c>
      <c r="N42" s="329">
        <v>8.9131904984707031</v>
      </c>
      <c r="O42" s="329">
        <v>8.3370834326485284</v>
      </c>
      <c r="P42" s="329">
        <v>10.049536732274706</v>
      </c>
      <c r="Q42" s="328">
        <v>12.568273628638471</v>
      </c>
      <c r="R42" s="329">
        <v>17.09346899401233</v>
      </c>
      <c r="S42" s="330">
        <v>15.21818264497184</v>
      </c>
      <c r="T42" s="329">
        <v>14.308741742409154</v>
      </c>
      <c r="U42" s="329">
        <v>13.592713924886695</v>
      </c>
      <c r="V42" s="329">
        <v>15.384177371591688</v>
      </c>
      <c r="W42" s="328">
        <v>12.881844027460081</v>
      </c>
      <c r="X42" s="329">
        <v>12.569358977600361</v>
      </c>
      <c r="Y42" s="330">
        <v>11.211185612665576</v>
      </c>
      <c r="Z42" s="329">
        <v>8.7707988710267539</v>
      </c>
      <c r="AA42" s="329">
        <v>8.9072643717541702</v>
      </c>
      <c r="AB42" s="330">
        <v>9.0437438039713776</v>
      </c>
      <c r="AD42" s="424">
        <v>-0.1685588459831866</v>
      </c>
      <c r="AE42" s="400">
        <v>0.22680313193052282</v>
      </c>
      <c r="AF42" s="400">
        <v>-0.30405089386745843</v>
      </c>
      <c r="AG42" s="400">
        <v>0.56090740692476437</v>
      </c>
      <c r="AH42" s="400">
        <v>1.7124532996261781</v>
      </c>
      <c r="AI42" s="400">
        <v>-1.8752863490404899</v>
      </c>
      <c r="AJ42" s="400">
        <v>1.7914634467049932</v>
      </c>
      <c r="AK42" s="400">
        <v>-1.3581733649347854</v>
      </c>
      <c r="AL42" s="425">
        <v>0.13647943221720737</v>
      </c>
    </row>
    <row r="43" spans="1:38" ht="12" customHeight="1" x14ac:dyDescent="0.2">
      <c r="A43" s="10" t="s">
        <v>71</v>
      </c>
      <c r="B43" s="328" t="s">
        <v>361</v>
      </c>
      <c r="C43" s="329" t="s">
        <v>361</v>
      </c>
      <c r="D43" s="329" t="s">
        <v>361</v>
      </c>
      <c r="E43" s="328">
        <v>2.5901115034726394</v>
      </c>
      <c r="F43" s="329">
        <v>2.9133933344528007</v>
      </c>
      <c r="G43" s="330">
        <v>3.0397215772356194</v>
      </c>
      <c r="H43" s="329" t="s">
        <v>361</v>
      </c>
      <c r="I43" s="329" t="s">
        <v>361</v>
      </c>
      <c r="J43" s="329" t="s">
        <v>361</v>
      </c>
      <c r="K43" s="328">
        <v>0.67698304743413007</v>
      </c>
      <c r="L43" s="329">
        <v>0.68561142501873573</v>
      </c>
      <c r="M43" s="330">
        <v>0.53491968925934297</v>
      </c>
      <c r="N43" s="329">
        <v>1.6232541342563063</v>
      </c>
      <c r="O43" s="329">
        <v>1.9047494333170929</v>
      </c>
      <c r="P43" s="329">
        <v>2.4856119440979949</v>
      </c>
      <c r="Q43" s="328">
        <v>1.2028017169352936</v>
      </c>
      <c r="R43" s="329">
        <v>1.4475488883962264</v>
      </c>
      <c r="S43" s="330">
        <v>1.2964649727065436</v>
      </c>
      <c r="T43" s="329">
        <v>0.57062837709230507</v>
      </c>
      <c r="U43" s="329">
        <v>0.72110367717237556</v>
      </c>
      <c r="V43" s="329">
        <v>0.65538471375884233</v>
      </c>
      <c r="W43" s="328">
        <v>1.0571463365473871E-2</v>
      </c>
      <c r="X43" s="329">
        <v>0.39714373344333881</v>
      </c>
      <c r="Y43" s="330">
        <v>0.3381390276441093</v>
      </c>
      <c r="Z43" s="329">
        <v>0.85679127533132093</v>
      </c>
      <c r="AA43" s="329">
        <v>1.0224899597178525</v>
      </c>
      <c r="AB43" s="330">
        <v>1.0963553154670513</v>
      </c>
      <c r="AD43" s="424" t="s">
        <v>361</v>
      </c>
      <c r="AE43" s="400">
        <v>0.12632824278281873</v>
      </c>
      <c r="AF43" s="400" t="s">
        <v>361</v>
      </c>
      <c r="AG43" s="400">
        <v>-0.15069173575939276</v>
      </c>
      <c r="AH43" s="400">
        <v>0.58086251078090201</v>
      </c>
      <c r="AI43" s="400">
        <v>-0.15108391568968282</v>
      </c>
      <c r="AJ43" s="400">
        <v>-6.5718963413533227E-2</v>
      </c>
      <c r="AK43" s="400">
        <v>-5.9004705799229507E-2</v>
      </c>
      <c r="AL43" s="425">
        <v>7.3865355749198836E-2</v>
      </c>
    </row>
    <row r="44" spans="1:38" ht="12" customHeight="1" x14ac:dyDescent="0.2">
      <c r="A44" s="10" t="s">
        <v>72</v>
      </c>
      <c r="B44" s="328">
        <v>2.6541683420338105</v>
      </c>
      <c r="C44" s="329">
        <v>2.7828085906222166</v>
      </c>
      <c r="D44" s="329">
        <v>2.5638677231184124</v>
      </c>
      <c r="E44" s="328">
        <v>3.0364898286128694</v>
      </c>
      <c r="F44" s="329">
        <v>2.5585024660910247</v>
      </c>
      <c r="G44" s="330">
        <v>2.3210613303271974</v>
      </c>
      <c r="H44" s="329">
        <v>3.9993750783809947</v>
      </c>
      <c r="I44" s="329">
        <v>4.1788637720412121</v>
      </c>
      <c r="J44" s="329">
        <v>4.2800963175423092</v>
      </c>
      <c r="K44" s="328">
        <v>2.2320759192980071</v>
      </c>
      <c r="L44" s="329">
        <v>2.2866474958314948</v>
      </c>
      <c r="M44" s="330">
        <v>2.1110508107240906</v>
      </c>
      <c r="N44" s="329">
        <v>2.7211151751355542</v>
      </c>
      <c r="O44" s="329">
        <v>2.4589824326122076</v>
      </c>
      <c r="P44" s="329">
        <v>1.8185429581091634</v>
      </c>
      <c r="Q44" s="328">
        <v>2.4561267310251114</v>
      </c>
      <c r="R44" s="329">
        <v>1.2106749430155646</v>
      </c>
      <c r="S44" s="330">
        <v>1.6660384115235134</v>
      </c>
      <c r="T44" s="329">
        <v>2.4239873013093116</v>
      </c>
      <c r="U44" s="329">
        <v>2.8240053749461231</v>
      </c>
      <c r="V44" s="329">
        <v>2.8317600200096393</v>
      </c>
      <c r="W44" s="328">
        <v>1.7944014452060675</v>
      </c>
      <c r="X44" s="329">
        <v>1.1198383499715616</v>
      </c>
      <c r="Y44" s="330">
        <v>1.4903358125795163</v>
      </c>
      <c r="Z44" s="329">
        <v>2.9602174139581217</v>
      </c>
      <c r="AA44" s="329">
        <v>2.8845945600821667</v>
      </c>
      <c r="AB44" s="330">
        <v>2.7235407671061402</v>
      </c>
      <c r="AD44" s="424">
        <v>-0.21894086750380426</v>
      </c>
      <c r="AE44" s="400">
        <v>-0.2374411357638273</v>
      </c>
      <c r="AF44" s="400">
        <v>0.10123254550109717</v>
      </c>
      <c r="AG44" s="400">
        <v>-0.17559668510740423</v>
      </c>
      <c r="AH44" s="400">
        <v>-0.64043947450304417</v>
      </c>
      <c r="AI44" s="400">
        <v>0.45536346850794884</v>
      </c>
      <c r="AJ44" s="400">
        <v>7.7546450635161968E-3</v>
      </c>
      <c r="AK44" s="400">
        <v>0.37049746260795469</v>
      </c>
      <c r="AL44" s="425">
        <v>-0.16105379297602651</v>
      </c>
    </row>
    <row r="45" spans="1:38" ht="12" customHeight="1" x14ac:dyDescent="0.2">
      <c r="A45" s="10" t="s">
        <v>62</v>
      </c>
      <c r="B45" s="328">
        <v>0.76429514918558006</v>
      </c>
      <c r="C45" s="329">
        <v>0.72819817452882429</v>
      </c>
      <c r="D45" s="329">
        <v>0.68517388056867701</v>
      </c>
      <c r="E45" s="328">
        <v>1.57079787099652</v>
      </c>
      <c r="F45" s="329">
        <v>1.5469684318108388</v>
      </c>
      <c r="G45" s="330">
        <v>1.5879257553749466</v>
      </c>
      <c r="H45" s="329">
        <v>0.6478348219633453</v>
      </c>
      <c r="I45" s="329">
        <v>0.55065612353977567</v>
      </c>
      <c r="J45" s="329">
        <v>0.56662320520267528</v>
      </c>
      <c r="K45" s="328" t="s">
        <v>361</v>
      </c>
      <c r="L45" s="329" t="s">
        <v>361</v>
      </c>
      <c r="M45" s="330" t="s">
        <v>361</v>
      </c>
      <c r="N45" s="329" t="s">
        <v>361</v>
      </c>
      <c r="O45" s="329" t="s">
        <v>361</v>
      </c>
      <c r="P45" s="329" t="s">
        <v>361</v>
      </c>
      <c r="Q45" s="328">
        <v>1.1087378784110355</v>
      </c>
      <c r="R45" s="329">
        <v>0.70661820993262237</v>
      </c>
      <c r="S45" s="330">
        <v>0.37660809362840064</v>
      </c>
      <c r="T45" s="329">
        <v>0.216703200073044</v>
      </c>
      <c r="U45" s="329">
        <v>0.1129629251890249</v>
      </c>
      <c r="V45" s="329">
        <v>0.35520397774339829</v>
      </c>
      <c r="W45" s="328">
        <v>0.72108670410069697</v>
      </c>
      <c r="X45" s="329">
        <v>0.83310251028726878</v>
      </c>
      <c r="Y45" s="330">
        <v>0.56845021906723381</v>
      </c>
      <c r="Z45" s="329">
        <v>0.77203290913503453</v>
      </c>
      <c r="AA45" s="329">
        <v>0.74041482856950191</v>
      </c>
      <c r="AB45" s="330">
        <v>0.73780128972267323</v>
      </c>
      <c r="AD45" s="424">
        <v>-4.3024293960147286E-2</v>
      </c>
      <c r="AE45" s="400">
        <v>4.0957323564107861E-2</v>
      </c>
      <c r="AF45" s="400">
        <v>1.5967081662899618E-2</v>
      </c>
      <c r="AG45" s="400" t="s">
        <v>361</v>
      </c>
      <c r="AH45" s="400" t="s">
        <v>361</v>
      </c>
      <c r="AI45" s="400">
        <v>-0.33001011630422172</v>
      </c>
      <c r="AJ45" s="400">
        <v>0.24224105255437339</v>
      </c>
      <c r="AK45" s="400">
        <v>-0.26465229122003497</v>
      </c>
      <c r="AL45" s="425">
        <v>-2.6135388468286891E-3</v>
      </c>
    </row>
    <row r="46" spans="1:38" ht="12" customHeight="1" x14ac:dyDescent="0.2">
      <c r="A46" s="10" t="s">
        <v>73</v>
      </c>
      <c r="B46" s="328">
        <v>3.4063674343777239</v>
      </c>
      <c r="C46" s="329">
        <v>3.4403322052669707</v>
      </c>
      <c r="D46" s="329">
        <v>3.3281837037094006</v>
      </c>
      <c r="E46" s="328" t="s">
        <v>361</v>
      </c>
      <c r="F46" s="329" t="s">
        <v>361</v>
      </c>
      <c r="G46" s="330" t="s">
        <v>361</v>
      </c>
      <c r="H46" s="329">
        <v>1.8142260834174611</v>
      </c>
      <c r="I46" s="329">
        <v>1.6912594979576308</v>
      </c>
      <c r="J46" s="329">
        <v>1.9914419129913628</v>
      </c>
      <c r="K46" s="328">
        <v>3.001488377011758</v>
      </c>
      <c r="L46" s="329">
        <v>3.118166723569133</v>
      </c>
      <c r="M46" s="330">
        <v>3.4320575312238222</v>
      </c>
      <c r="N46" s="329">
        <v>2.9007957515360809</v>
      </c>
      <c r="O46" s="329">
        <v>2.5345988078263311</v>
      </c>
      <c r="P46" s="329">
        <v>2.9054482793619383</v>
      </c>
      <c r="Q46" s="328">
        <v>1.2432806189706327</v>
      </c>
      <c r="R46" s="329">
        <v>1.913970740602132</v>
      </c>
      <c r="S46" s="330">
        <v>1.7395975637501755</v>
      </c>
      <c r="T46" s="329">
        <v>2.9823962518699392</v>
      </c>
      <c r="U46" s="329">
        <v>3.5777856033959137</v>
      </c>
      <c r="V46" s="329">
        <v>3.6436927531308019</v>
      </c>
      <c r="W46" s="328">
        <v>1.2293613436041693</v>
      </c>
      <c r="X46" s="329" t="s">
        <v>361</v>
      </c>
      <c r="Y46" s="330" t="s">
        <v>361</v>
      </c>
      <c r="Z46" s="329">
        <v>2.1201866263181359</v>
      </c>
      <c r="AA46" s="329">
        <v>2.0065349997339799</v>
      </c>
      <c r="AB46" s="330">
        <v>2.0947555965667108</v>
      </c>
      <c r="AD46" s="424">
        <v>-0.11214850155757006</v>
      </c>
      <c r="AE46" s="400" t="s">
        <v>361</v>
      </c>
      <c r="AF46" s="400">
        <v>0.300182415033732</v>
      </c>
      <c r="AG46" s="400">
        <v>0.31389080765468913</v>
      </c>
      <c r="AH46" s="400">
        <v>0.37084947153560721</v>
      </c>
      <c r="AI46" s="400">
        <v>-0.17437317685195652</v>
      </c>
      <c r="AJ46" s="400">
        <v>6.5907149734888204E-2</v>
      </c>
      <c r="AK46" s="400" t="s">
        <v>361</v>
      </c>
      <c r="AL46" s="425">
        <v>8.822059683273098E-2</v>
      </c>
    </row>
    <row r="47" spans="1:38" ht="12" customHeight="1" x14ac:dyDescent="0.2">
      <c r="A47" s="10" t="s">
        <v>74</v>
      </c>
      <c r="B47" s="328">
        <v>0.83998339436037373</v>
      </c>
      <c r="C47" s="329">
        <v>0.91433787522782572</v>
      </c>
      <c r="D47" s="329">
        <v>0.93304804664028529</v>
      </c>
      <c r="E47" s="328" t="s">
        <v>361</v>
      </c>
      <c r="F47" s="329" t="s">
        <v>361</v>
      </c>
      <c r="G47" s="330" t="s">
        <v>361</v>
      </c>
      <c r="H47" s="329">
        <v>1.4876256040318574</v>
      </c>
      <c r="I47" s="329">
        <v>1.1583606536764466</v>
      </c>
      <c r="J47" s="329">
        <v>1.1074839674895813</v>
      </c>
      <c r="K47" s="328">
        <v>0.8576329038637841</v>
      </c>
      <c r="L47" s="329">
        <v>0.68196076086877777</v>
      </c>
      <c r="M47" s="330">
        <v>1.4294296889628078</v>
      </c>
      <c r="N47" s="329">
        <v>2.464928640600895</v>
      </c>
      <c r="O47" s="329">
        <v>2.4227619386114725</v>
      </c>
      <c r="P47" s="329">
        <v>2.1155450581658659</v>
      </c>
      <c r="Q47" s="328">
        <v>0.87109113382751113</v>
      </c>
      <c r="R47" s="329">
        <v>0.83787017376070361</v>
      </c>
      <c r="S47" s="330">
        <v>0.79975205881732159</v>
      </c>
      <c r="T47" s="329">
        <v>0.52093782652382203</v>
      </c>
      <c r="U47" s="329">
        <v>0.49609239398558813</v>
      </c>
      <c r="V47" s="329">
        <v>0.48357038434856525</v>
      </c>
      <c r="W47" s="328">
        <v>1.3196875977896521</v>
      </c>
      <c r="X47" s="329" t="s">
        <v>361</v>
      </c>
      <c r="Y47" s="330" t="s">
        <v>361</v>
      </c>
      <c r="Z47" s="329">
        <v>0.97075371843904379</v>
      </c>
      <c r="AA47" s="329">
        <v>0.86531528210126907</v>
      </c>
      <c r="AB47" s="330">
        <v>0.87524568125272428</v>
      </c>
      <c r="AD47" s="424">
        <v>1.8710171412459564E-2</v>
      </c>
      <c r="AE47" s="400" t="s">
        <v>361</v>
      </c>
      <c r="AF47" s="400">
        <v>-5.087668618686525E-2</v>
      </c>
      <c r="AG47" s="400">
        <v>0.74746892809402998</v>
      </c>
      <c r="AH47" s="400">
        <v>-0.30721688044560658</v>
      </c>
      <c r="AI47" s="400">
        <v>-3.811811494338202E-2</v>
      </c>
      <c r="AJ47" s="400">
        <v>-1.252200963702288E-2</v>
      </c>
      <c r="AK47" s="400" t="s">
        <v>361</v>
      </c>
      <c r="AL47" s="425">
        <v>9.9303991514552159E-3</v>
      </c>
    </row>
    <row r="48" spans="1:38" ht="12" customHeight="1" x14ac:dyDescent="0.2">
      <c r="A48" s="10" t="s">
        <v>25</v>
      </c>
      <c r="B48" s="328">
        <v>3.6728665891229442</v>
      </c>
      <c r="C48" s="329">
        <v>3.6565293400282117</v>
      </c>
      <c r="D48" s="329">
        <v>3.9075730014535202</v>
      </c>
      <c r="E48" s="328">
        <v>2.143599861688295</v>
      </c>
      <c r="F48" s="329">
        <v>2.0798601703096646</v>
      </c>
      <c r="G48" s="330">
        <v>2.0063542490666335</v>
      </c>
      <c r="H48" s="329">
        <v>1.5238889899153076</v>
      </c>
      <c r="I48" s="329">
        <v>1.5488471465227269</v>
      </c>
      <c r="J48" s="329">
        <v>1.4512342012787811</v>
      </c>
      <c r="K48" s="328">
        <v>3.3921175791319684</v>
      </c>
      <c r="L48" s="329">
        <v>4.4496370848975451</v>
      </c>
      <c r="M48" s="330">
        <v>4.3533012131284128</v>
      </c>
      <c r="N48" s="329">
        <v>6.5410865519676973</v>
      </c>
      <c r="O48" s="329">
        <v>6.2068438579667635</v>
      </c>
      <c r="P48" s="329">
        <v>6.12174055842467</v>
      </c>
      <c r="Q48" s="328">
        <v>1.3509936090410584</v>
      </c>
      <c r="R48" s="329">
        <v>1.2633730544622606</v>
      </c>
      <c r="S48" s="330">
        <v>2.6040320061224684</v>
      </c>
      <c r="T48" s="329">
        <v>0.81172470305883704</v>
      </c>
      <c r="U48" s="329">
        <v>0.79582544443247361</v>
      </c>
      <c r="V48" s="329">
        <v>0.69862432730729718</v>
      </c>
      <c r="W48" s="328">
        <v>3.0741015692308138</v>
      </c>
      <c r="X48" s="329">
        <v>3.7764343382689285</v>
      </c>
      <c r="Y48" s="330">
        <v>3.5247277665353853</v>
      </c>
      <c r="Z48" s="329">
        <v>3.0650823550531094</v>
      </c>
      <c r="AA48" s="329">
        <v>3.055953718058523</v>
      </c>
      <c r="AB48" s="330">
        <v>3.0770121894032569</v>
      </c>
      <c r="AD48" s="424">
        <v>0.25104366142530843</v>
      </c>
      <c r="AE48" s="400">
        <v>-7.3505921243031125E-2</v>
      </c>
      <c r="AF48" s="400">
        <v>-9.7612945243945815E-2</v>
      </c>
      <c r="AG48" s="400">
        <v>-9.6335871769132275E-2</v>
      </c>
      <c r="AH48" s="400">
        <v>-8.5103299542093502E-2</v>
      </c>
      <c r="AI48" s="400">
        <v>1.3406589516602079</v>
      </c>
      <c r="AJ48" s="400">
        <v>-9.7201117125176428E-2</v>
      </c>
      <c r="AK48" s="400">
        <v>-0.25170657173354316</v>
      </c>
      <c r="AL48" s="425">
        <v>2.1058471344733931E-2</v>
      </c>
    </row>
    <row r="49" spans="1:38" ht="12" customHeight="1" x14ac:dyDescent="0.2">
      <c r="A49" s="10" t="s">
        <v>63</v>
      </c>
      <c r="B49" s="328" t="s">
        <v>361</v>
      </c>
      <c r="C49" s="329" t="s">
        <v>361</v>
      </c>
      <c r="D49" s="329" t="s">
        <v>361</v>
      </c>
      <c r="E49" s="328" t="s">
        <v>361</v>
      </c>
      <c r="F49" s="329" t="s">
        <v>361</v>
      </c>
      <c r="G49" s="330" t="s">
        <v>361</v>
      </c>
      <c r="H49" s="329" t="s">
        <v>361</v>
      </c>
      <c r="I49" s="329" t="s">
        <v>361</v>
      </c>
      <c r="J49" s="329" t="s">
        <v>361</v>
      </c>
      <c r="K49" s="328">
        <v>1.2248483083055131</v>
      </c>
      <c r="L49" s="329">
        <v>1.3073955403252453</v>
      </c>
      <c r="M49" s="330">
        <v>1.3071149305503988</v>
      </c>
      <c r="N49" s="329">
        <v>2.3823548736045139</v>
      </c>
      <c r="O49" s="329">
        <v>4.2249236821136424</v>
      </c>
      <c r="P49" s="329">
        <v>3.2944353604005463</v>
      </c>
      <c r="Q49" s="328">
        <v>2.1340520218381656</v>
      </c>
      <c r="R49" s="329">
        <v>0.52748292762757443</v>
      </c>
      <c r="S49" s="330">
        <v>7.5512996867715763E-3</v>
      </c>
      <c r="T49" s="329">
        <v>3.7699779831524372</v>
      </c>
      <c r="U49" s="329">
        <v>3.5374362700160722</v>
      </c>
      <c r="V49" s="329">
        <v>5.1256400039073793E-2</v>
      </c>
      <c r="W49" s="328" t="s">
        <v>361</v>
      </c>
      <c r="X49" s="329" t="s">
        <v>361</v>
      </c>
      <c r="Y49" s="330" t="s">
        <v>361</v>
      </c>
      <c r="Z49" s="329">
        <v>0.48741851409385517</v>
      </c>
      <c r="AA49" s="329">
        <v>0.652761145551496</v>
      </c>
      <c r="AB49" s="330">
        <v>0.45008197924826226</v>
      </c>
      <c r="AD49" s="424" t="s">
        <v>361</v>
      </c>
      <c r="AE49" s="400" t="s">
        <v>361</v>
      </c>
      <c r="AF49" s="400" t="s">
        <v>361</v>
      </c>
      <c r="AG49" s="400">
        <v>-2.80609774846452E-4</v>
      </c>
      <c r="AH49" s="400">
        <v>-0.93048832171309614</v>
      </c>
      <c r="AI49" s="400">
        <v>-0.51993162794080283</v>
      </c>
      <c r="AJ49" s="400">
        <v>-3.4861798699769984</v>
      </c>
      <c r="AK49" s="400" t="s">
        <v>361</v>
      </c>
      <c r="AL49" s="425">
        <v>-0.20267916630323374</v>
      </c>
    </row>
    <row r="50" spans="1:38" ht="12" customHeight="1" x14ac:dyDescent="0.2">
      <c r="A50" s="18" t="s">
        <v>64</v>
      </c>
      <c r="B50" s="449" t="s">
        <v>361</v>
      </c>
      <c r="C50" s="450" t="s">
        <v>361</v>
      </c>
      <c r="D50" s="450" t="s">
        <v>361</v>
      </c>
      <c r="E50" s="449">
        <v>0.9454980771563527</v>
      </c>
      <c r="F50" s="450">
        <v>0.90921760216665093</v>
      </c>
      <c r="G50" s="451">
        <v>0.9257439353735788</v>
      </c>
      <c r="H50" s="450">
        <v>1.782910824243056E-4</v>
      </c>
      <c r="I50" s="450">
        <v>4.452736138381248E-7</v>
      </c>
      <c r="J50" s="450" t="s">
        <v>361</v>
      </c>
      <c r="K50" s="449">
        <v>0.10903786100853514</v>
      </c>
      <c r="L50" s="450">
        <v>0.11720629888220241</v>
      </c>
      <c r="M50" s="451">
        <v>0.12653607264713532</v>
      </c>
      <c r="N50" s="450">
        <v>0.33519130851971618</v>
      </c>
      <c r="O50" s="450">
        <v>0.22236858756920316</v>
      </c>
      <c r="P50" s="450">
        <v>0.43174100789737552</v>
      </c>
      <c r="Q50" s="449">
        <v>0.48884565642659356</v>
      </c>
      <c r="R50" s="450">
        <v>0.41783418492073932</v>
      </c>
      <c r="S50" s="451">
        <v>0.27727068586556564</v>
      </c>
      <c r="T50" s="450">
        <v>0.38548801734402144</v>
      </c>
      <c r="U50" s="450">
        <v>0.32786005370339044</v>
      </c>
      <c r="V50" s="450">
        <v>0.25991616391797606</v>
      </c>
      <c r="W50" s="449">
        <v>0.4141143434940231</v>
      </c>
      <c r="X50" s="450">
        <v>0.28208447152010185</v>
      </c>
      <c r="Y50" s="451">
        <v>1.6947683072862475E-2</v>
      </c>
      <c r="Z50" s="450">
        <v>0.2872535160442824</v>
      </c>
      <c r="AA50" s="450">
        <v>0.27522522374712355</v>
      </c>
      <c r="AB50" s="451">
        <v>0.29355486004958481</v>
      </c>
      <c r="AD50" s="427" t="s">
        <v>361</v>
      </c>
      <c r="AE50" s="428">
        <v>1.6526333206927868E-2</v>
      </c>
      <c r="AF50" s="428" t="s">
        <v>361</v>
      </c>
      <c r="AG50" s="428">
        <v>9.3297737649329082E-3</v>
      </c>
      <c r="AH50" s="428">
        <v>0.20937242032817235</v>
      </c>
      <c r="AI50" s="428">
        <v>-0.14056349905517368</v>
      </c>
      <c r="AJ50" s="428">
        <v>-6.794388978541438E-2</v>
      </c>
      <c r="AK50" s="428">
        <v>-0.26513678844723937</v>
      </c>
      <c r="AL50" s="429">
        <v>1.8329636302461261E-2</v>
      </c>
    </row>
  </sheetData>
  <mergeCells count="7">
    <mergeCell ref="A4:A6"/>
    <mergeCell ref="AD4:AL4"/>
    <mergeCell ref="AD6:AL6"/>
    <mergeCell ref="AD29:AL29"/>
    <mergeCell ref="AD31:AL31"/>
    <mergeCell ref="B29:AB29"/>
    <mergeCell ref="B4:AB4"/>
  </mergeCells>
  <conditionalFormatting sqref="B4">
    <cfRule type="expression" dxfId="389" priority="7">
      <formula>(B1+1)&lt;=(9*rounds_bucket)</formula>
    </cfRule>
  </conditionalFormatting>
  <conditionalFormatting sqref="B31:AB31">
    <cfRule type="expression" dxfId="388" priority="5">
      <formula>(B1+1)&lt;=(9*rounds_bucket)</formula>
    </cfRule>
  </conditionalFormatting>
  <conditionalFormatting sqref="B1:AB1">
    <cfRule type="expression" dxfId="387" priority="3">
      <formula>(B1+1)&gt;(9*rounds_bucket)</formula>
    </cfRule>
  </conditionalFormatting>
  <pageMargins left="0.39370078740157483" right="0.39370078740157483" top="0.51181102362204722" bottom="0.39370078740157483" header="0.31496062992125984" footer="0.31496062992125984"/>
  <pageSetup paperSize="9" scale="36" pageOrder="overThenDown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AC16"/>
  <sheetViews>
    <sheetView showGridLines="0" zoomScale="80" zoomScaleNormal="80" zoomScaleSheetLayoutView="80" workbookViewId="0"/>
  </sheetViews>
  <sheetFormatPr defaultColWidth="9.109375" defaultRowHeight="12" customHeight="1" x14ac:dyDescent="0.2"/>
  <cols>
    <col min="1" max="2" width="20.109375" style="304" customWidth="1"/>
    <col min="3" max="3" width="11.33203125" style="304" customWidth="1"/>
    <col min="4" max="8" width="11.33203125" style="304" bestFit="1" customWidth="1"/>
    <col min="9" max="9" width="10.88671875" style="304" bestFit="1" customWidth="1"/>
    <col min="10" max="10" width="12.6640625" style="304" bestFit="1" customWidth="1"/>
    <col min="11" max="11" width="13.33203125" style="304" bestFit="1" customWidth="1"/>
    <col min="12" max="14" width="12.6640625" style="304" bestFit="1" customWidth="1"/>
    <col min="15" max="15" width="12.109375" style="304" bestFit="1" customWidth="1"/>
    <col min="16" max="16" width="11.5546875" style="304" bestFit="1" customWidth="1"/>
    <col min="17" max="17" width="11.88671875" style="304" bestFit="1" customWidth="1"/>
    <col min="18" max="18" width="10.33203125" style="304" bestFit="1" customWidth="1"/>
    <col min="19" max="19" width="12.6640625" style="304" bestFit="1" customWidth="1"/>
    <col min="20" max="20" width="10.109375" style="304" bestFit="1" customWidth="1"/>
    <col min="21" max="21" width="10.6640625" style="304" bestFit="1" customWidth="1"/>
    <col min="22" max="29" width="10" style="304" customWidth="1"/>
    <col min="30" max="16384" width="9.109375" style="304"/>
  </cols>
  <sheetData>
    <row r="1" spans="1:29" s="301" customFormat="1" ht="12" customHeight="1" x14ac:dyDescent="0.2"/>
    <row r="2" spans="1:29" ht="12" customHeight="1" x14ac:dyDescent="0.25">
      <c r="A2" s="825">
        <f>'4 Acute by Jurisdiction'!A2+4</f>
        <v>6</v>
      </c>
      <c r="B2" s="302"/>
      <c r="C2" s="302" t="s">
        <v>2676</v>
      </c>
      <c r="D2" s="302"/>
      <c r="F2" s="302"/>
      <c r="H2" s="302"/>
      <c r="J2" s="302"/>
      <c r="L2" s="302"/>
      <c r="N2" s="302"/>
      <c r="P2" s="302"/>
      <c r="R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</row>
    <row r="3" spans="1:29" ht="12" customHeight="1" x14ac:dyDescent="0.25">
      <c r="A3" s="302"/>
      <c r="B3" s="302"/>
      <c r="C3" s="302"/>
      <c r="D3" s="302"/>
      <c r="F3" s="302"/>
      <c r="H3" s="302"/>
      <c r="J3" s="302"/>
      <c r="L3" s="302"/>
      <c r="N3" s="302"/>
      <c r="P3" s="302"/>
      <c r="R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</row>
    <row r="4" spans="1:29" s="386" customFormat="1" ht="15" customHeight="1" x14ac:dyDescent="0.2">
      <c r="A4" s="867"/>
      <c r="B4" s="452"/>
      <c r="C4" s="900" t="s">
        <v>33</v>
      </c>
      <c r="D4" s="901"/>
      <c r="E4" s="901"/>
      <c r="F4" s="901"/>
      <c r="G4" s="901"/>
      <c r="H4" s="901"/>
      <c r="I4" s="901"/>
      <c r="J4" s="901"/>
      <c r="K4" s="901"/>
      <c r="L4" s="901"/>
      <c r="M4" s="901"/>
      <c r="N4" s="901"/>
      <c r="O4" s="901"/>
      <c r="P4" s="901"/>
      <c r="Q4" s="901"/>
      <c r="R4" s="901"/>
      <c r="S4" s="901"/>
      <c r="T4" s="901"/>
      <c r="U4" s="901"/>
      <c r="V4" s="901"/>
      <c r="W4" s="901"/>
      <c r="X4" s="901"/>
      <c r="Y4" s="901"/>
      <c r="Z4" s="901"/>
      <c r="AA4" s="901"/>
      <c r="AB4" s="901"/>
      <c r="AC4" s="902"/>
    </row>
    <row r="5" spans="1:29" s="387" customFormat="1" ht="12" customHeight="1" x14ac:dyDescent="0.25">
      <c r="A5" s="867"/>
      <c r="B5" s="452"/>
      <c r="C5" s="385" t="s">
        <v>2</v>
      </c>
      <c r="D5" s="305" t="s">
        <v>749</v>
      </c>
      <c r="E5" s="306" t="s">
        <v>749</v>
      </c>
      <c r="F5" s="385" t="s">
        <v>3</v>
      </c>
      <c r="G5" s="305" t="s">
        <v>749</v>
      </c>
      <c r="H5" s="306" t="s">
        <v>749</v>
      </c>
      <c r="I5" s="385" t="s">
        <v>10</v>
      </c>
      <c r="J5" s="305" t="s">
        <v>749</v>
      </c>
      <c r="K5" s="306" t="s">
        <v>749</v>
      </c>
      <c r="L5" s="385" t="s">
        <v>4</v>
      </c>
      <c r="M5" s="305" t="s">
        <v>749</v>
      </c>
      <c r="N5" s="306" t="s">
        <v>749</v>
      </c>
      <c r="O5" s="385" t="s">
        <v>5</v>
      </c>
      <c r="P5" s="305" t="s">
        <v>749</v>
      </c>
      <c r="Q5" s="306" t="s">
        <v>749</v>
      </c>
      <c r="R5" s="385" t="s">
        <v>6</v>
      </c>
      <c r="S5" s="305" t="s">
        <v>749</v>
      </c>
      <c r="T5" s="306" t="s">
        <v>749</v>
      </c>
      <c r="U5" s="385" t="s">
        <v>7</v>
      </c>
      <c r="V5" s="305" t="s">
        <v>749</v>
      </c>
      <c r="W5" s="306" t="s">
        <v>749</v>
      </c>
      <c r="X5" s="385" t="s">
        <v>8</v>
      </c>
      <c r="Y5" s="305" t="s">
        <v>749</v>
      </c>
      <c r="Z5" s="306" t="s">
        <v>749</v>
      </c>
      <c r="AA5" s="385" t="s">
        <v>9</v>
      </c>
      <c r="AB5" s="305" t="s">
        <v>749</v>
      </c>
      <c r="AC5" s="306" t="s">
        <v>749</v>
      </c>
    </row>
    <row r="6" spans="1:29" ht="15" customHeight="1" x14ac:dyDescent="0.2">
      <c r="A6" s="868"/>
      <c r="B6" s="453"/>
      <c r="C6" s="388" t="s">
        <v>29</v>
      </c>
      <c r="D6" s="389" t="s">
        <v>30</v>
      </c>
      <c r="E6" s="390" t="s">
        <v>31</v>
      </c>
      <c r="F6" s="388" t="s">
        <v>29</v>
      </c>
      <c r="G6" s="389" t="s">
        <v>30</v>
      </c>
      <c r="H6" s="390" t="s">
        <v>31</v>
      </c>
      <c r="I6" s="388" t="s">
        <v>29</v>
      </c>
      <c r="J6" s="389" t="s">
        <v>30</v>
      </c>
      <c r="K6" s="390" t="s">
        <v>31</v>
      </c>
      <c r="L6" s="388" t="s">
        <v>29</v>
      </c>
      <c r="M6" s="389" t="s">
        <v>30</v>
      </c>
      <c r="N6" s="390" t="s">
        <v>31</v>
      </c>
      <c r="O6" s="388" t="s">
        <v>29</v>
      </c>
      <c r="P6" s="389" t="s">
        <v>30</v>
      </c>
      <c r="Q6" s="390" t="s">
        <v>31</v>
      </c>
      <c r="R6" s="388" t="s">
        <v>29</v>
      </c>
      <c r="S6" s="389" t="s">
        <v>30</v>
      </c>
      <c r="T6" s="390" t="s">
        <v>31</v>
      </c>
      <c r="U6" s="388" t="s">
        <v>29</v>
      </c>
      <c r="V6" s="389" t="s">
        <v>30</v>
      </c>
      <c r="W6" s="390" t="s">
        <v>31</v>
      </c>
      <c r="X6" s="388" t="s">
        <v>29</v>
      </c>
      <c r="Y6" s="389" t="s">
        <v>30</v>
      </c>
      <c r="Z6" s="390" t="s">
        <v>31</v>
      </c>
      <c r="AA6" s="388" t="s">
        <v>29</v>
      </c>
      <c r="AB6" s="389" t="s">
        <v>30</v>
      </c>
      <c r="AC6" s="390" t="s">
        <v>31</v>
      </c>
    </row>
    <row r="7" spans="1:29" ht="12" customHeight="1" x14ac:dyDescent="0.2">
      <c r="A7" s="894" t="s">
        <v>83</v>
      </c>
      <c r="B7" s="398" t="s">
        <v>81</v>
      </c>
      <c r="C7" s="391">
        <v>835088</v>
      </c>
      <c r="D7" s="392">
        <v>831683</v>
      </c>
      <c r="E7" s="393">
        <v>851335</v>
      </c>
      <c r="F7" s="391">
        <v>561567</v>
      </c>
      <c r="G7" s="392">
        <v>628246</v>
      </c>
      <c r="H7" s="393">
        <v>648151</v>
      </c>
      <c r="I7" s="391">
        <v>525560</v>
      </c>
      <c r="J7" s="392">
        <v>548728</v>
      </c>
      <c r="K7" s="393">
        <v>576853</v>
      </c>
      <c r="L7" s="391">
        <v>177459</v>
      </c>
      <c r="M7" s="392">
        <v>187150</v>
      </c>
      <c r="N7" s="393">
        <v>185272</v>
      </c>
      <c r="O7" s="391">
        <v>216105</v>
      </c>
      <c r="P7" s="392">
        <v>211632</v>
      </c>
      <c r="Q7" s="393">
        <v>216469</v>
      </c>
      <c r="R7" s="391">
        <v>50241</v>
      </c>
      <c r="S7" s="392">
        <v>54630</v>
      </c>
      <c r="T7" s="393">
        <v>55806</v>
      </c>
      <c r="U7" s="391">
        <v>42134</v>
      </c>
      <c r="V7" s="392">
        <v>44946</v>
      </c>
      <c r="W7" s="393">
        <v>47164</v>
      </c>
      <c r="X7" s="391">
        <v>46393</v>
      </c>
      <c r="Y7" s="392">
        <v>49160</v>
      </c>
      <c r="Z7" s="393">
        <v>50252</v>
      </c>
      <c r="AA7" s="391">
        <v>2454547</v>
      </c>
      <c r="AB7" s="392">
        <v>2556175</v>
      </c>
      <c r="AC7" s="393">
        <v>2631302</v>
      </c>
    </row>
    <row r="8" spans="1:29" ht="12" customHeight="1" x14ac:dyDescent="0.2">
      <c r="A8" s="899"/>
      <c r="B8" s="310" t="s">
        <v>84</v>
      </c>
      <c r="C8" s="408">
        <v>5.0864244246999997</v>
      </c>
      <c r="D8" s="409">
        <v>4.5924468817999999</v>
      </c>
      <c r="E8" s="375">
        <v>4.5695196368</v>
      </c>
      <c r="F8" s="408">
        <v>4.2713834679999998</v>
      </c>
      <c r="G8" s="409">
        <v>4.1895786046000003</v>
      </c>
      <c r="H8" s="375">
        <v>4.1703785074999997</v>
      </c>
      <c r="I8" s="408">
        <v>3.7765773651000001</v>
      </c>
      <c r="J8" s="409">
        <v>3.7065978043999999</v>
      </c>
      <c r="K8" s="375">
        <v>3.6385040903000001</v>
      </c>
      <c r="L8" s="408">
        <v>4.5636513223000001</v>
      </c>
      <c r="M8" s="409">
        <v>4.4783916644000001</v>
      </c>
      <c r="N8" s="375">
        <v>4.4349766829000004</v>
      </c>
      <c r="O8" s="408">
        <v>4.0068809143999999</v>
      </c>
      <c r="P8" s="409">
        <v>3.9473047553999998</v>
      </c>
      <c r="Q8" s="375">
        <v>3.8502464555999998</v>
      </c>
      <c r="R8" s="408">
        <v>4.4121733246000003</v>
      </c>
      <c r="S8" s="409">
        <v>4.6675819147000004</v>
      </c>
      <c r="T8" s="375">
        <v>4.6250761566999996</v>
      </c>
      <c r="U8" s="408">
        <v>4.5037499406999997</v>
      </c>
      <c r="V8" s="409">
        <v>4.4005250745</v>
      </c>
      <c r="W8" s="375">
        <v>4.2577389533999996</v>
      </c>
      <c r="X8" s="408">
        <v>4.6373806392999999</v>
      </c>
      <c r="Y8" s="409">
        <v>4.4597436941000002</v>
      </c>
      <c r="Z8" s="375">
        <v>4.4237443285999998</v>
      </c>
      <c r="AA8" s="408">
        <v>4.4543620473000001</v>
      </c>
      <c r="AB8" s="409">
        <v>4.2371840739</v>
      </c>
      <c r="AC8" s="375">
        <v>4.1912581680000001</v>
      </c>
    </row>
    <row r="9" spans="1:29" ht="12" customHeight="1" x14ac:dyDescent="0.2">
      <c r="A9" s="899"/>
      <c r="B9" s="310" t="s">
        <v>87</v>
      </c>
      <c r="C9" s="73">
        <v>9012.1368886</v>
      </c>
      <c r="D9" s="63">
        <v>8695.1429631999999</v>
      </c>
      <c r="E9" s="308">
        <v>9007.8622331000006</v>
      </c>
      <c r="F9" s="73">
        <v>8585.1767794999996</v>
      </c>
      <c r="G9" s="63">
        <v>8659.7461375000003</v>
      </c>
      <c r="H9" s="308">
        <v>9018.9043146000004</v>
      </c>
      <c r="I9" s="73">
        <v>8699.9841637000009</v>
      </c>
      <c r="J9" s="63">
        <v>9067.0808851000002</v>
      </c>
      <c r="K9" s="308">
        <v>9197.9095073999997</v>
      </c>
      <c r="L9" s="73">
        <v>10294.506713999999</v>
      </c>
      <c r="M9" s="63">
        <v>9907.3364636999995</v>
      </c>
      <c r="N9" s="308">
        <v>10868.369436999999</v>
      </c>
      <c r="O9" s="73">
        <v>11429.141879000001</v>
      </c>
      <c r="P9" s="63">
        <v>12222.437058</v>
      </c>
      <c r="Q9" s="308">
        <v>11945.336942</v>
      </c>
      <c r="R9" s="73">
        <v>9369.2087100999997</v>
      </c>
      <c r="S9" s="63">
        <v>9545.3046873000003</v>
      </c>
      <c r="T9" s="308">
        <v>10550.490098</v>
      </c>
      <c r="U9" s="73">
        <v>10700.960792</v>
      </c>
      <c r="V9" s="63">
        <v>10659.430611</v>
      </c>
      <c r="W9" s="308">
        <v>10810.106915</v>
      </c>
      <c r="X9" s="73">
        <v>11389.287006</v>
      </c>
      <c r="Y9" s="63">
        <v>10383.339911999999</v>
      </c>
      <c r="Z9" s="308">
        <v>10212.340715</v>
      </c>
      <c r="AA9" s="73">
        <v>9234.3583061000008</v>
      </c>
      <c r="AB9" s="63">
        <v>9232.2455186999996</v>
      </c>
      <c r="AC9" s="308">
        <v>9512.9258066999992</v>
      </c>
    </row>
    <row r="10" spans="1:29" ht="12" customHeight="1" x14ac:dyDescent="0.2">
      <c r="A10" s="895"/>
      <c r="B10" s="454" t="s">
        <v>82</v>
      </c>
      <c r="C10" s="73">
        <v>1771.8019843</v>
      </c>
      <c r="D10" s="63">
        <v>1893.3573292999999</v>
      </c>
      <c r="E10" s="308">
        <v>1971.2930349999999</v>
      </c>
      <c r="F10" s="73">
        <v>2009.9288306999999</v>
      </c>
      <c r="G10" s="63">
        <v>2066.9730669</v>
      </c>
      <c r="H10" s="308">
        <v>2162.6104916999998</v>
      </c>
      <c r="I10" s="73">
        <v>2303.6689898</v>
      </c>
      <c r="J10" s="63">
        <v>2446.2003605</v>
      </c>
      <c r="K10" s="308">
        <v>2527.9371080000001</v>
      </c>
      <c r="L10" s="73">
        <v>2255.7610095999999</v>
      </c>
      <c r="M10" s="63">
        <v>2212.2532387000001</v>
      </c>
      <c r="N10" s="308">
        <v>2450.6035124999999</v>
      </c>
      <c r="O10" s="73">
        <v>2852.3787262000001</v>
      </c>
      <c r="P10" s="63">
        <v>3096.400662</v>
      </c>
      <c r="Q10" s="308">
        <v>3102.486316</v>
      </c>
      <c r="R10" s="73">
        <v>2123.4906294000002</v>
      </c>
      <c r="S10" s="63">
        <v>2045.021354</v>
      </c>
      <c r="T10" s="308">
        <v>2281.1494859999998</v>
      </c>
      <c r="U10" s="73">
        <v>2376.011309</v>
      </c>
      <c r="V10" s="63">
        <v>2422.3087995999999</v>
      </c>
      <c r="W10" s="308">
        <v>2538.9313514</v>
      </c>
      <c r="X10" s="73">
        <v>2455.9741568999998</v>
      </c>
      <c r="Y10" s="63">
        <v>2328.2369177999999</v>
      </c>
      <c r="Z10" s="308">
        <v>2308.5286933000002</v>
      </c>
      <c r="AA10" s="73">
        <v>2073.1045675999999</v>
      </c>
      <c r="AB10" s="63">
        <v>2178.8634522000002</v>
      </c>
      <c r="AC10" s="308">
        <v>2269.7064759999998</v>
      </c>
    </row>
    <row r="11" spans="1:29" ht="12" customHeight="1" x14ac:dyDescent="0.2">
      <c r="A11" s="894" t="s">
        <v>88</v>
      </c>
      <c r="B11" s="398" t="s">
        <v>81</v>
      </c>
      <c r="C11" s="391">
        <v>732566</v>
      </c>
      <c r="D11" s="392">
        <v>757903</v>
      </c>
      <c r="E11" s="393">
        <v>784240</v>
      </c>
      <c r="F11" s="391">
        <v>862709</v>
      </c>
      <c r="G11" s="392">
        <v>979013</v>
      </c>
      <c r="H11" s="393">
        <v>1027246</v>
      </c>
      <c r="I11" s="391">
        <v>678352</v>
      </c>
      <c r="J11" s="392">
        <v>758955</v>
      </c>
      <c r="K11" s="393">
        <v>823683</v>
      </c>
      <c r="L11" s="391">
        <v>171184</v>
      </c>
      <c r="M11" s="392">
        <v>189735</v>
      </c>
      <c r="N11" s="393">
        <v>194500</v>
      </c>
      <c r="O11" s="391">
        <v>288489</v>
      </c>
      <c r="P11" s="392">
        <v>297197</v>
      </c>
      <c r="Q11" s="393">
        <v>315071</v>
      </c>
      <c r="R11" s="391">
        <v>61638</v>
      </c>
      <c r="S11" s="392">
        <v>62730</v>
      </c>
      <c r="T11" s="393">
        <v>65707</v>
      </c>
      <c r="U11" s="391">
        <v>104249</v>
      </c>
      <c r="V11" s="392">
        <v>111920</v>
      </c>
      <c r="W11" s="393">
        <v>118540</v>
      </c>
      <c r="X11" s="391">
        <v>55483</v>
      </c>
      <c r="Y11" s="392">
        <v>59474</v>
      </c>
      <c r="Z11" s="393">
        <v>58883</v>
      </c>
      <c r="AA11" s="391">
        <v>2954670</v>
      </c>
      <c r="AB11" s="392">
        <v>3216927</v>
      </c>
      <c r="AC11" s="393">
        <v>3387870</v>
      </c>
    </row>
    <row r="12" spans="1:29" ht="12" customHeight="1" x14ac:dyDescent="0.2">
      <c r="A12" s="895"/>
      <c r="B12" s="49" t="s">
        <v>87</v>
      </c>
      <c r="C12" s="395">
        <v>992.04835121999997</v>
      </c>
      <c r="D12" s="396">
        <v>1146.1767835000001</v>
      </c>
      <c r="E12" s="397">
        <v>1205.7447529999999</v>
      </c>
      <c r="F12" s="395">
        <v>1253.1271068000001</v>
      </c>
      <c r="G12" s="396">
        <v>1265.3916158</v>
      </c>
      <c r="H12" s="397">
        <v>1293.455093</v>
      </c>
      <c r="I12" s="395">
        <v>1130.1412879</v>
      </c>
      <c r="J12" s="396">
        <v>1256.5884979</v>
      </c>
      <c r="K12" s="397">
        <v>1249.1666212</v>
      </c>
      <c r="L12" s="395">
        <v>1350.9182628999999</v>
      </c>
      <c r="M12" s="396">
        <v>1404.0956441000001</v>
      </c>
      <c r="N12" s="397">
        <v>1424.8609177999999</v>
      </c>
      <c r="O12" s="395">
        <v>1588.8954361000001</v>
      </c>
      <c r="P12" s="396">
        <v>1588.6994895</v>
      </c>
      <c r="Q12" s="397">
        <v>1623.7784933</v>
      </c>
      <c r="R12" s="395">
        <v>1682.1707895</v>
      </c>
      <c r="S12" s="396">
        <v>1646.3434794</v>
      </c>
      <c r="T12" s="397">
        <v>1714.1050114</v>
      </c>
      <c r="U12" s="395">
        <v>874.10834728999998</v>
      </c>
      <c r="V12" s="396">
        <v>857.34448569999995</v>
      </c>
      <c r="W12" s="397">
        <v>866.21759884999994</v>
      </c>
      <c r="X12" s="395">
        <v>1201.1128517</v>
      </c>
      <c r="Y12" s="396">
        <v>1143.5422765999999</v>
      </c>
      <c r="Z12" s="397">
        <v>1143.8174527000001</v>
      </c>
      <c r="AA12" s="395">
        <v>1193.2110471000001</v>
      </c>
      <c r="AB12" s="396">
        <v>1264.2570851</v>
      </c>
      <c r="AC12" s="397">
        <v>1291.2566429999999</v>
      </c>
    </row>
    <row r="13" spans="1:29" ht="12" customHeight="1" x14ac:dyDescent="0.2">
      <c r="A13" s="896" t="s">
        <v>39</v>
      </c>
      <c r="B13" s="310" t="s">
        <v>81</v>
      </c>
      <c r="C13" s="73">
        <v>1567654</v>
      </c>
      <c r="D13" s="63">
        <v>1589586</v>
      </c>
      <c r="E13" s="308">
        <v>1635575</v>
      </c>
      <c r="F13" s="73">
        <v>1424276</v>
      </c>
      <c r="G13" s="63">
        <v>1607259</v>
      </c>
      <c r="H13" s="308">
        <v>1675397</v>
      </c>
      <c r="I13" s="73">
        <v>1203912</v>
      </c>
      <c r="J13" s="63">
        <v>1307683</v>
      </c>
      <c r="K13" s="308">
        <v>1400536</v>
      </c>
      <c r="L13" s="73">
        <v>348643</v>
      </c>
      <c r="M13" s="63">
        <v>376885</v>
      </c>
      <c r="N13" s="308">
        <v>379772</v>
      </c>
      <c r="O13" s="73">
        <v>504594</v>
      </c>
      <c r="P13" s="63">
        <v>508829</v>
      </c>
      <c r="Q13" s="308">
        <v>531540</v>
      </c>
      <c r="R13" s="73">
        <v>111879</v>
      </c>
      <c r="S13" s="63">
        <v>117360</v>
      </c>
      <c r="T13" s="308">
        <v>121513</v>
      </c>
      <c r="U13" s="73">
        <v>146383</v>
      </c>
      <c r="V13" s="63">
        <v>156866</v>
      </c>
      <c r="W13" s="308">
        <v>165704</v>
      </c>
      <c r="X13" s="73">
        <v>101876</v>
      </c>
      <c r="Y13" s="63">
        <v>108634</v>
      </c>
      <c r="Z13" s="308">
        <v>109135</v>
      </c>
      <c r="AA13" s="73">
        <v>5409217</v>
      </c>
      <c r="AB13" s="63">
        <v>5773102</v>
      </c>
      <c r="AC13" s="308">
        <v>6019172</v>
      </c>
    </row>
    <row r="14" spans="1:29" ht="12" customHeight="1" x14ac:dyDescent="0.2">
      <c r="A14" s="897"/>
      <c r="B14" s="310" t="s">
        <v>84</v>
      </c>
      <c r="C14" s="408">
        <v>3.1768349392999999</v>
      </c>
      <c r="D14" s="409">
        <v>2.8795944353</v>
      </c>
      <c r="E14" s="375">
        <v>2.8579747183999999</v>
      </c>
      <c r="F14" s="408">
        <v>2.2805355141999999</v>
      </c>
      <c r="G14" s="409">
        <v>2.2467436797999998</v>
      </c>
      <c r="H14" s="375">
        <v>2.2265057176999998</v>
      </c>
      <c r="I14" s="408">
        <v>2.2120968973999999</v>
      </c>
      <c r="J14" s="409">
        <v>2.1357385544</v>
      </c>
      <c r="K14" s="375">
        <v>2.0867475024000002</v>
      </c>
      <c r="L14" s="408">
        <v>2.8138955895</v>
      </c>
      <c r="M14" s="409">
        <v>2.7272669382000001</v>
      </c>
      <c r="N14" s="375">
        <v>2.6757554532999999</v>
      </c>
      <c r="O14" s="408">
        <v>2.2866958386</v>
      </c>
      <c r="P14" s="409">
        <v>2.2258008092999999</v>
      </c>
      <c r="Q14" s="375">
        <v>2.1605128494999999</v>
      </c>
      <c r="R14" s="408">
        <v>2.5317709311000001</v>
      </c>
      <c r="S14" s="409">
        <v>2.7070552147</v>
      </c>
      <c r="T14" s="375">
        <v>2.6645708689999998</v>
      </c>
      <c r="U14" s="408">
        <v>2.0084982546000001</v>
      </c>
      <c r="V14" s="409">
        <v>1.9743284077000001</v>
      </c>
      <c r="W14" s="375">
        <v>1.9272437600000001</v>
      </c>
      <c r="X14" s="408">
        <v>2.6562389571999998</v>
      </c>
      <c r="Y14" s="409">
        <v>2.5656332272000002</v>
      </c>
      <c r="Z14" s="375">
        <v>2.5764878362000001</v>
      </c>
      <c r="AA14" s="408">
        <v>2.5649233521000001</v>
      </c>
      <c r="AB14" s="409">
        <v>2.4333311623</v>
      </c>
      <c r="AC14" s="375">
        <v>2.3950422085</v>
      </c>
    </row>
    <row r="15" spans="1:29" ht="12" customHeight="1" x14ac:dyDescent="0.2">
      <c r="A15" s="897"/>
      <c r="B15" s="310" t="s">
        <v>87</v>
      </c>
      <c r="C15" s="73">
        <v>5264.3429370000003</v>
      </c>
      <c r="D15" s="63">
        <v>5095.8510001000004</v>
      </c>
      <c r="E15" s="308">
        <v>5266.8337797000004</v>
      </c>
      <c r="F15" s="73">
        <v>4144.0254569999997</v>
      </c>
      <c r="G15" s="63">
        <v>4155.6996811999998</v>
      </c>
      <c r="H15" s="308">
        <v>4282.1542719999998</v>
      </c>
      <c r="I15" s="73">
        <v>4434.7072544000002</v>
      </c>
      <c r="J15" s="63">
        <v>4534.0157234999997</v>
      </c>
      <c r="K15" s="308">
        <v>4523.0961596999996</v>
      </c>
      <c r="L15" s="73">
        <v>5903.1974222999997</v>
      </c>
      <c r="M15" s="63">
        <v>5626.5548011000001</v>
      </c>
      <c r="N15" s="308">
        <v>6031.8822632000001</v>
      </c>
      <c r="O15" s="73">
        <v>5803.2270719999997</v>
      </c>
      <c r="P15" s="63">
        <v>6011.4803236999996</v>
      </c>
      <c r="Q15" s="308">
        <v>5827.2202582999998</v>
      </c>
      <c r="R15" s="73">
        <v>5134.1543804000003</v>
      </c>
      <c r="S15" s="63">
        <v>5323.2372318999996</v>
      </c>
      <c r="T15" s="308">
        <v>5772.2988353999999</v>
      </c>
      <c r="U15" s="73">
        <v>3702.6102970000002</v>
      </c>
      <c r="V15" s="63">
        <v>3665.8852975</v>
      </c>
      <c r="W15" s="308">
        <v>3696.5270403999998</v>
      </c>
      <c r="X15" s="73">
        <v>5840.6743139999999</v>
      </c>
      <c r="Y15" s="63">
        <v>5324.8156510999997</v>
      </c>
      <c r="Z15" s="308">
        <v>5319.484571</v>
      </c>
      <c r="AA15" s="73">
        <v>4842.0522529999998</v>
      </c>
      <c r="AB15" s="63">
        <v>4792.2690333</v>
      </c>
      <c r="AC15" s="308">
        <v>4885.3879477</v>
      </c>
    </row>
    <row r="16" spans="1:29" ht="12" customHeight="1" x14ac:dyDescent="0.2">
      <c r="A16" s="898"/>
      <c r="B16" s="455" t="s">
        <v>82</v>
      </c>
      <c r="C16" s="113">
        <v>1657.1030719</v>
      </c>
      <c r="D16" s="114">
        <v>1769.6419112999999</v>
      </c>
      <c r="E16" s="115">
        <v>1842.8552729999999</v>
      </c>
      <c r="F16" s="113">
        <v>1817.1282275999999</v>
      </c>
      <c r="G16" s="114">
        <v>1849.6545550000001</v>
      </c>
      <c r="H16" s="115">
        <v>1923.2621942000001</v>
      </c>
      <c r="I16" s="113">
        <v>2004.752712</v>
      </c>
      <c r="J16" s="114">
        <v>2122.9263827</v>
      </c>
      <c r="K16" s="115">
        <v>2167.5339994999999</v>
      </c>
      <c r="L16" s="113">
        <v>2097.873654</v>
      </c>
      <c r="M16" s="114">
        <v>2063.0744728999998</v>
      </c>
      <c r="N16" s="115">
        <v>2254.2726226</v>
      </c>
      <c r="O16" s="113">
        <v>2537.8220286000001</v>
      </c>
      <c r="P16" s="114">
        <v>2700.8168469000002</v>
      </c>
      <c r="Q16" s="115">
        <v>2697.1467722000002</v>
      </c>
      <c r="R16" s="113">
        <v>2027.8905636</v>
      </c>
      <c r="S16" s="114">
        <v>1966.4309774000001</v>
      </c>
      <c r="T16" s="115">
        <v>2166.3146222</v>
      </c>
      <c r="U16" s="113">
        <v>1843.4720013000001</v>
      </c>
      <c r="V16" s="114">
        <v>1856.7758449999999</v>
      </c>
      <c r="W16" s="115">
        <v>1918.0381420000001</v>
      </c>
      <c r="X16" s="113">
        <v>2198.851236</v>
      </c>
      <c r="Y16" s="114">
        <v>2075.4391526999998</v>
      </c>
      <c r="Z16" s="115">
        <v>2064.6263088999999</v>
      </c>
      <c r="AA16" s="113">
        <v>1887.7960813</v>
      </c>
      <c r="AB16" s="114">
        <v>1969.4273872000001</v>
      </c>
      <c r="AC16" s="115">
        <v>2039.7920047</v>
      </c>
    </row>
  </sheetData>
  <mergeCells count="5">
    <mergeCell ref="A11:A12"/>
    <mergeCell ref="A13:A16"/>
    <mergeCell ref="A4:A6"/>
    <mergeCell ref="A7:A10"/>
    <mergeCell ref="C4:AC4"/>
  </mergeCells>
  <conditionalFormatting sqref="C4">
    <cfRule type="expression" dxfId="386" priority="32">
      <formula>(C1+1)&lt;=(9*rounds_bucket)</formula>
    </cfRule>
  </conditionalFormatting>
  <conditionalFormatting sqref="C1:AC1">
    <cfRule type="expression" dxfId="385" priority="28">
      <formula>(C1+1)&gt;(9*rounds_bucket)</formula>
    </cfRule>
  </conditionalFormatting>
  <conditionalFormatting sqref="C16:E16">
    <cfRule type="expression" dxfId="384" priority="27">
      <formula>(C1+1)&lt;=(9*rounds_bucket)</formula>
    </cfRule>
  </conditionalFormatting>
  <conditionalFormatting sqref="C10:E10">
    <cfRule type="expression" dxfId="383" priority="26">
      <formula>(C1+1)&lt;=(9*rounds_bucket)</formula>
    </cfRule>
  </conditionalFormatting>
  <conditionalFormatting sqref="C12:E12">
    <cfRule type="expression" dxfId="382" priority="25">
      <formula>(C1+1)&lt;=(9*rounds_bucket)</formula>
    </cfRule>
  </conditionalFormatting>
  <conditionalFormatting sqref="F16:H16">
    <cfRule type="expression" dxfId="381" priority="24">
      <formula>(F1+1)&lt;=(9*rounds_bucket)</formula>
    </cfRule>
  </conditionalFormatting>
  <conditionalFormatting sqref="F10:H10">
    <cfRule type="expression" dxfId="380" priority="23">
      <formula>(F1+1)&lt;=(9*rounds_bucket)</formula>
    </cfRule>
  </conditionalFormatting>
  <conditionalFormatting sqref="F12:H12">
    <cfRule type="expression" dxfId="379" priority="22">
      <formula>(F1+1)&lt;=(9*rounds_bucket)</formula>
    </cfRule>
  </conditionalFormatting>
  <conditionalFormatting sqref="I16:K16">
    <cfRule type="expression" dxfId="378" priority="21">
      <formula>(I1+1)&lt;=(9*rounds_bucket)</formula>
    </cfRule>
  </conditionalFormatting>
  <conditionalFormatting sqref="I10:K10">
    <cfRule type="expression" dxfId="377" priority="20">
      <formula>(I1+1)&lt;=(9*rounds_bucket)</formula>
    </cfRule>
  </conditionalFormatting>
  <conditionalFormatting sqref="I12:K12">
    <cfRule type="expression" dxfId="376" priority="19">
      <formula>(I1+1)&lt;=(9*rounds_bucket)</formula>
    </cfRule>
  </conditionalFormatting>
  <conditionalFormatting sqref="L16:N16">
    <cfRule type="expression" dxfId="375" priority="18">
      <formula>(L1+1)&lt;=(9*rounds_bucket)</formula>
    </cfRule>
  </conditionalFormatting>
  <conditionalFormatting sqref="L10:N10">
    <cfRule type="expression" dxfId="374" priority="17">
      <formula>(L1+1)&lt;=(9*rounds_bucket)</formula>
    </cfRule>
  </conditionalFormatting>
  <conditionalFormatting sqref="L12:N12">
    <cfRule type="expression" dxfId="373" priority="16">
      <formula>(L1+1)&lt;=(9*rounds_bucket)</formula>
    </cfRule>
  </conditionalFormatting>
  <conditionalFormatting sqref="AA12:AC12">
    <cfRule type="expression" dxfId="372" priority="1">
      <formula>(AA1+1)&lt;=(9*rounds_bucket)</formula>
    </cfRule>
  </conditionalFormatting>
  <conditionalFormatting sqref="O16:Q16">
    <cfRule type="expression" dxfId="371" priority="15">
      <formula>(O1+1)&lt;=(9*rounds_bucket)</formula>
    </cfRule>
  </conditionalFormatting>
  <conditionalFormatting sqref="O10:Q10">
    <cfRule type="expression" dxfId="370" priority="14">
      <formula>(O1+1)&lt;=(9*rounds_bucket)</formula>
    </cfRule>
  </conditionalFormatting>
  <conditionalFormatting sqref="O12:Q12">
    <cfRule type="expression" dxfId="369" priority="13">
      <formula>(O1+1)&lt;=(9*rounds_bucket)</formula>
    </cfRule>
  </conditionalFormatting>
  <conditionalFormatting sqref="R16:T16">
    <cfRule type="expression" dxfId="368" priority="12">
      <formula>(R1+1)&lt;=(9*rounds_bucket)</formula>
    </cfRule>
  </conditionalFormatting>
  <conditionalFormatting sqref="R10:T10">
    <cfRule type="expression" dxfId="367" priority="11">
      <formula>(R1+1)&lt;=(9*rounds_bucket)</formula>
    </cfRule>
  </conditionalFormatting>
  <conditionalFormatting sqref="R12:T12">
    <cfRule type="expression" dxfId="366" priority="10">
      <formula>(R1+1)&lt;=(9*rounds_bucket)</formula>
    </cfRule>
  </conditionalFormatting>
  <conditionalFormatting sqref="U16:W16">
    <cfRule type="expression" dxfId="365" priority="9">
      <formula>(U1+1)&lt;=(9*rounds_bucket)</formula>
    </cfRule>
  </conditionalFormatting>
  <conditionalFormatting sqref="U10:W10">
    <cfRule type="expression" dxfId="364" priority="8">
      <formula>(U1+1)&lt;=(9*rounds_bucket)</formula>
    </cfRule>
  </conditionalFormatting>
  <conditionalFormatting sqref="U12:W12">
    <cfRule type="expression" dxfId="363" priority="7">
      <formula>(U1+1)&lt;=(9*rounds_bucket)</formula>
    </cfRule>
  </conditionalFormatting>
  <conditionalFormatting sqref="X16:Z16">
    <cfRule type="expression" dxfId="362" priority="6">
      <formula>(X1+1)&lt;=(9*rounds_bucket)</formula>
    </cfRule>
  </conditionalFormatting>
  <conditionalFormatting sqref="X10:Z10">
    <cfRule type="expression" dxfId="361" priority="5">
      <formula>(X1+1)&lt;=(9*rounds_bucket)</formula>
    </cfRule>
  </conditionalFormatting>
  <conditionalFormatting sqref="X12:Z12">
    <cfRule type="expression" dxfId="360" priority="4">
      <formula>(X1+1)&lt;=(9*rounds_bucket)</formula>
    </cfRule>
  </conditionalFormatting>
  <conditionalFormatting sqref="AA16:AC16">
    <cfRule type="expression" dxfId="359" priority="3">
      <formula>(AA1+1)&lt;=(9*rounds_bucket)</formula>
    </cfRule>
  </conditionalFormatting>
  <conditionalFormatting sqref="AA10:AC10">
    <cfRule type="expression" dxfId="358" priority="2">
      <formula>(AA1+1)&lt;=(9*rounds_bucket)</formula>
    </cfRule>
  </conditionalFormatting>
  <pageMargins left="0.39370078740157483" right="0.39370078740157483" top="0.51181102362204722" bottom="0.39370078740157483" header="0.31496062992125984" footer="0.31496062992125984"/>
  <pageSetup paperSize="9" scale="40" pageOrder="overThenDown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C22"/>
  <sheetViews>
    <sheetView showGridLines="0" zoomScale="80" zoomScaleNormal="80" zoomScaleSheetLayoutView="80" workbookViewId="0">
      <pane xSplit="2" ySplit="6" topLeftCell="C7" activePane="bottomRight" state="frozen"/>
      <selection activeCell="A2" sqref="A2"/>
      <selection pane="topRight" activeCell="A2" sqref="A2"/>
      <selection pane="bottomLeft" activeCell="A2" sqref="A2"/>
      <selection pane="bottomRight" activeCell="C7" sqref="C7"/>
    </sheetView>
  </sheetViews>
  <sheetFormatPr defaultColWidth="9.109375" defaultRowHeight="12" customHeight="1" x14ac:dyDescent="0.2"/>
  <cols>
    <col min="1" max="1" width="11.5546875" style="304" bestFit="1" customWidth="1"/>
    <col min="2" max="2" width="17.88671875" style="304" bestFit="1" customWidth="1"/>
    <col min="3" max="3" width="14.44140625" style="304" customWidth="1"/>
    <col min="4" max="29" width="12.33203125" style="304" bestFit="1" customWidth="1"/>
    <col min="30" max="16384" width="9.109375" style="304"/>
  </cols>
  <sheetData>
    <row r="1" spans="1:29" s="301" customFormat="1" ht="12" customHeight="1" x14ac:dyDescent="0.2"/>
    <row r="2" spans="1:29" ht="12" customHeight="1" x14ac:dyDescent="0.25">
      <c r="A2" s="825">
        <f>'4 Acute by Jurisdiction'!A2+5</f>
        <v>7</v>
      </c>
      <c r="B2" s="302"/>
      <c r="C2" s="302" t="s">
        <v>2677</v>
      </c>
      <c r="D2" s="302"/>
      <c r="F2" s="302"/>
      <c r="H2" s="302"/>
      <c r="J2" s="302"/>
      <c r="L2" s="302"/>
      <c r="N2" s="302"/>
      <c r="P2" s="302"/>
      <c r="R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</row>
    <row r="3" spans="1:29" ht="12" customHeight="1" x14ac:dyDescent="0.25">
      <c r="A3" s="302"/>
      <c r="B3" s="302"/>
      <c r="C3" s="302"/>
      <c r="D3" s="302"/>
      <c r="F3" s="302"/>
      <c r="H3" s="302"/>
      <c r="J3" s="302"/>
      <c r="L3" s="302"/>
      <c r="N3" s="302"/>
      <c r="P3" s="302"/>
      <c r="R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</row>
    <row r="4" spans="1:29" s="386" customFormat="1" ht="15" customHeight="1" x14ac:dyDescent="0.2">
      <c r="A4" s="867"/>
      <c r="B4" s="456"/>
      <c r="C4" s="883" t="s">
        <v>33</v>
      </c>
      <c r="D4" s="884"/>
      <c r="E4" s="884"/>
      <c r="F4" s="884"/>
      <c r="G4" s="884"/>
      <c r="H4" s="884"/>
      <c r="I4" s="884"/>
      <c r="J4" s="884"/>
      <c r="K4" s="884"/>
      <c r="L4" s="884"/>
      <c r="M4" s="884"/>
      <c r="N4" s="884"/>
      <c r="O4" s="884"/>
      <c r="P4" s="884"/>
      <c r="Q4" s="884"/>
      <c r="R4" s="884"/>
      <c r="S4" s="884"/>
      <c r="T4" s="884"/>
      <c r="U4" s="884"/>
      <c r="V4" s="884"/>
      <c r="W4" s="884"/>
      <c r="X4" s="884"/>
      <c r="Y4" s="884"/>
      <c r="Z4" s="884"/>
      <c r="AA4" s="884"/>
      <c r="AB4" s="884"/>
      <c r="AC4" s="885"/>
    </row>
    <row r="5" spans="1:29" s="387" customFormat="1" ht="12" customHeight="1" x14ac:dyDescent="0.25">
      <c r="A5" s="867"/>
      <c r="B5" s="456"/>
      <c r="C5" s="385" t="s">
        <v>2</v>
      </c>
      <c r="D5" s="305" t="s">
        <v>749</v>
      </c>
      <c r="E5" s="306" t="s">
        <v>749</v>
      </c>
      <c r="F5" s="385" t="s">
        <v>3</v>
      </c>
      <c r="G5" s="305" t="s">
        <v>749</v>
      </c>
      <c r="H5" s="306" t="s">
        <v>749</v>
      </c>
      <c r="I5" s="385" t="s">
        <v>10</v>
      </c>
      <c r="J5" s="305" t="s">
        <v>749</v>
      </c>
      <c r="K5" s="306" t="s">
        <v>749</v>
      </c>
      <c r="L5" s="385" t="s">
        <v>4</v>
      </c>
      <c r="M5" s="305" t="s">
        <v>749</v>
      </c>
      <c r="N5" s="306" t="s">
        <v>749</v>
      </c>
      <c r="O5" s="385" t="s">
        <v>5</v>
      </c>
      <c r="P5" s="305" t="s">
        <v>749</v>
      </c>
      <c r="Q5" s="306" t="s">
        <v>749</v>
      </c>
      <c r="R5" s="385" t="s">
        <v>6</v>
      </c>
      <c r="S5" s="305" t="s">
        <v>749</v>
      </c>
      <c r="T5" s="306" t="s">
        <v>749</v>
      </c>
      <c r="U5" s="385" t="s">
        <v>7</v>
      </c>
      <c r="V5" s="305" t="s">
        <v>749</v>
      </c>
      <c r="W5" s="306" t="s">
        <v>749</v>
      </c>
      <c r="X5" s="385" t="s">
        <v>8</v>
      </c>
      <c r="Y5" s="305" t="s">
        <v>749</v>
      </c>
      <c r="Z5" s="306" t="s">
        <v>749</v>
      </c>
      <c r="AA5" s="385" t="s">
        <v>9</v>
      </c>
      <c r="AB5" s="305" t="s">
        <v>749</v>
      </c>
      <c r="AC5" s="306" t="s">
        <v>749</v>
      </c>
    </row>
    <row r="6" spans="1:29" ht="15" customHeight="1" x14ac:dyDescent="0.2">
      <c r="A6" s="867"/>
      <c r="B6" s="456"/>
      <c r="C6" s="67" t="s">
        <v>29</v>
      </c>
      <c r="D6" s="404" t="s">
        <v>30</v>
      </c>
      <c r="E6" s="68" t="s">
        <v>31</v>
      </c>
      <c r="F6" s="67" t="s">
        <v>29</v>
      </c>
      <c r="G6" s="404" t="s">
        <v>30</v>
      </c>
      <c r="H6" s="68" t="s">
        <v>31</v>
      </c>
      <c r="I6" s="67" t="s">
        <v>29</v>
      </c>
      <c r="J6" s="404" t="s">
        <v>30</v>
      </c>
      <c r="K6" s="68" t="s">
        <v>31</v>
      </c>
      <c r="L6" s="67" t="s">
        <v>29</v>
      </c>
      <c r="M6" s="404" t="s">
        <v>30</v>
      </c>
      <c r="N6" s="68" t="s">
        <v>31</v>
      </c>
      <c r="O6" s="67" t="s">
        <v>29</v>
      </c>
      <c r="P6" s="404" t="s">
        <v>30</v>
      </c>
      <c r="Q6" s="68" t="s">
        <v>31</v>
      </c>
      <c r="R6" s="67" t="s">
        <v>29</v>
      </c>
      <c r="S6" s="404" t="s">
        <v>30</v>
      </c>
      <c r="T6" s="68" t="s">
        <v>31</v>
      </c>
      <c r="U6" s="67" t="s">
        <v>29</v>
      </c>
      <c r="V6" s="404" t="s">
        <v>30</v>
      </c>
      <c r="W6" s="68" t="s">
        <v>31</v>
      </c>
      <c r="X6" s="67" t="s">
        <v>29</v>
      </c>
      <c r="Y6" s="404" t="s">
        <v>30</v>
      </c>
      <c r="Z6" s="68" t="s">
        <v>31</v>
      </c>
      <c r="AA6" s="67" t="s">
        <v>29</v>
      </c>
      <c r="AB6" s="404" t="s">
        <v>30</v>
      </c>
      <c r="AC6" s="68" t="s">
        <v>31</v>
      </c>
    </row>
    <row r="7" spans="1:29" ht="12" customHeight="1" x14ac:dyDescent="0.2">
      <c r="A7" s="903" t="s">
        <v>89</v>
      </c>
      <c r="B7" s="457" t="s">
        <v>81</v>
      </c>
      <c r="C7" s="73">
        <v>685332</v>
      </c>
      <c r="D7" s="63">
        <v>690041</v>
      </c>
      <c r="E7" s="308">
        <v>718866</v>
      </c>
      <c r="F7" s="73">
        <v>517088</v>
      </c>
      <c r="G7" s="63">
        <v>601998</v>
      </c>
      <c r="H7" s="308">
        <v>634848</v>
      </c>
      <c r="I7" s="73">
        <v>587878</v>
      </c>
      <c r="J7" s="63">
        <v>621294</v>
      </c>
      <c r="K7" s="308">
        <v>661762</v>
      </c>
      <c r="L7" s="73">
        <v>165460</v>
      </c>
      <c r="M7" s="63">
        <v>181050</v>
      </c>
      <c r="N7" s="308">
        <v>176376</v>
      </c>
      <c r="O7" s="73">
        <v>188339</v>
      </c>
      <c r="P7" s="63">
        <v>185791</v>
      </c>
      <c r="Q7" s="308">
        <v>193663</v>
      </c>
      <c r="R7" s="73">
        <v>40661</v>
      </c>
      <c r="S7" s="63">
        <v>45548</v>
      </c>
      <c r="T7" s="308">
        <v>50633</v>
      </c>
      <c r="U7" s="73">
        <v>49128</v>
      </c>
      <c r="V7" s="63">
        <v>52332</v>
      </c>
      <c r="W7" s="308">
        <v>56048</v>
      </c>
      <c r="X7" s="73">
        <v>45708</v>
      </c>
      <c r="Y7" s="63">
        <v>51772</v>
      </c>
      <c r="Z7" s="308">
        <v>51084</v>
      </c>
      <c r="AA7" s="73">
        <v>2279594</v>
      </c>
      <c r="AB7" s="63">
        <v>2429826</v>
      </c>
      <c r="AC7" s="308">
        <v>2543280</v>
      </c>
    </row>
    <row r="8" spans="1:29" ht="12" customHeight="1" x14ac:dyDescent="0.2">
      <c r="A8" s="904"/>
      <c r="B8" s="458" t="s">
        <v>84</v>
      </c>
      <c r="C8" s="408">
        <v>4.6271996637999999</v>
      </c>
      <c r="D8" s="409">
        <v>4.0575357115999999</v>
      </c>
      <c r="E8" s="375">
        <v>3.9970077872999998</v>
      </c>
      <c r="F8" s="408">
        <v>3.2383559472000001</v>
      </c>
      <c r="G8" s="409">
        <v>3.1040834023000001</v>
      </c>
      <c r="H8" s="375">
        <v>3.0533135490999999</v>
      </c>
      <c r="I8" s="408">
        <v>2.7338240247000001</v>
      </c>
      <c r="J8" s="409">
        <v>2.6535537120999999</v>
      </c>
      <c r="K8" s="375">
        <v>2.5940141622000001</v>
      </c>
      <c r="L8" s="408">
        <v>3.8622627825000002</v>
      </c>
      <c r="M8" s="409">
        <v>3.7499033416000001</v>
      </c>
      <c r="N8" s="375">
        <v>3.7099888874000002</v>
      </c>
      <c r="O8" s="408">
        <v>3.5074466786</v>
      </c>
      <c r="P8" s="409">
        <v>3.4697913247000001</v>
      </c>
      <c r="Q8" s="375">
        <v>3.3393007441</v>
      </c>
      <c r="R8" s="408">
        <v>3.8321979291999999</v>
      </c>
      <c r="S8" s="409">
        <v>3.9450469834000002</v>
      </c>
      <c r="T8" s="375">
        <v>3.6733355717</v>
      </c>
      <c r="U8" s="408">
        <v>3.3261276665000001</v>
      </c>
      <c r="V8" s="409">
        <v>3.2576435068</v>
      </c>
      <c r="W8" s="375">
        <v>3.1322794746999998</v>
      </c>
      <c r="X8" s="408">
        <v>3.7669773343999999</v>
      </c>
      <c r="Y8" s="409">
        <v>3.4274125010000001</v>
      </c>
      <c r="Z8" s="375">
        <v>3.5092005325</v>
      </c>
      <c r="AA8" s="408">
        <v>3.6163830049999999</v>
      </c>
      <c r="AB8" s="409">
        <v>3.3616987388999999</v>
      </c>
      <c r="AC8" s="375">
        <v>3.2911000755000002</v>
      </c>
    </row>
    <row r="9" spans="1:29" ht="12" customHeight="1" x14ac:dyDescent="0.2">
      <c r="A9" s="904"/>
      <c r="B9" s="459" t="s">
        <v>87</v>
      </c>
      <c r="C9" s="73">
        <v>7000.3108402999997</v>
      </c>
      <c r="D9" s="63">
        <v>6463.9921474000002</v>
      </c>
      <c r="E9" s="308">
        <v>6583.0354583999997</v>
      </c>
      <c r="F9" s="73">
        <v>5157.6888128999999</v>
      </c>
      <c r="G9" s="63">
        <v>5050.1467948</v>
      </c>
      <c r="H9" s="308">
        <v>5226.9253089000003</v>
      </c>
      <c r="I9" s="73">
        <v>4996.8892981999998</v>
      </c>
      <c r="J9" s="63">
        <v>5194.3958208000004</v>
      </c>
      <c r="K9" s="308">
        <v>5202.8942593000002</v>
      </c>
      <c r="L9" s="73">
        <v>7577.9259967999997</v>
      </c>
      <c r="M9" s="63">
        <v>7177.8114366</v>
      </c>
      <c r="N9" s="308">
        <v>7872.3931844999997</v>
      </c>
      <c r="O9" s="73">
        <v>8660.8304807000004</v>
      </c>
      <c r="P9" s="63">
        <v>9220.1519079999998</v>
      </c>
      <c r="Q9" s="308">
        <v>8892.3797001000003</v>
      </c>
      <c r="R9" s="73">
        <v>6762.5940928999999</v>
      </c>
      <c r="S9" s="63">
        <v>6511.0095603</v>
      </c>
      <c r="T9" s="308">
        <v>6990.8112314</v>
      </c>
      <c r="U9" s="73">
        <v>7057.9088183000003</v>
      </c>
      <c r="V9" s="63">
        <v>7034.3344883</v>
      </c>
      <c r="W9" s="308">
        <v>7077.0559303999999</v>
      </c>
      <c r="X9" s="73">
        <v>7692.040438</v>
      </c>
      <c r="Y9" s="63">
        <v>6627.1132011999998</v>
      </c>
      <c r="Z9" s="308">
        <v>6819.6984648999996</v>
      </c>
      <c r="AA9" s="73">
        <v>6255.6734501999999</v>
      </c>
      <c r="AB9" s="63">
        <v>6069.6494303999998</v>
      </c>
      <c r="AC9" s="308">
        <v>6174.4382685</v>
      </c>
    </row>
    <row r="10" spans="1:29" ht="12" customHeight="1" x14ac:dyDescent="0.2">
      <c r="A10" s="905"/>
      <c r="B10" s="460" t="s">
        <v>82</v>
      </c>
      <c r="C10" s="135">
        <v>1512.8612009000001</v>
      </c>
      <c r="D10" s="47">
        <v>1593.0832422999999</v>
      </c>
      <c r="E10" s="134">
        <v>1646.9909014</v>
      </c>
      <c r="F10" s="135">
        <v>1592.6874306</v>
      </c>
      <c r="G10" s="47">
        <v>1626.9365671999999</v>
      </c>
      <c r="H10" s="134">
        <v>1711.8861933999999</v>
      </c>
      <c r="I10" s="135">
        <v>1827.8021017999999</v>
      </c>
      <c r="J10" s="47">
        <v>1957.5242804</v>
      </c>
      <c r="K10" s="134">
        <v>2005.7308611000001</v>
      </c>
      <c r="L10" s="135">
        <v>1962.0430881</v>
      </c>
      <c r="M10" s="47">
        <v>1914.1323875999999</v>
      </c>
      <c r="N10" s="134">
        <v>2121.9452196000002</v>
      </c>
      <c r="O10" s="135">
        <v>2469.2693215999998</v>
      </c>
      <c r="P10" s="47">
        <v>2657.2640961000002</v>
      </c>
      <c r="Q10" s="134">
        <v>2662.9466410999999</v>
      </c>
      <c r="R10" s="135">
        <v>1764.6776648</v>
      </c>
      <c r="S10" s="47">
        <v>1650.426367</v>
      </c>
      <c r="T10" s="134">
        <v>1903.123495</v>
      </c>
      <c r="U10" s="135">
        <v>2121.9596858</v>
      </c>
      <c r="V10" s="47">
        <v>2159.3321900999999</v>
      </c>
      <c r="W10" s="134">
        <v>2259.3947914</v>
      </c>
      <c r="X10" s="135">
        <v>2041.9662119</v>
      </c>
      <c r="Y10" s="47">
        <v>1933.5616006</v>
      </c>
      <c r="Z10" s="134">
        <v>1943.3766756</v>
      </c>
      <c r="AA10" s="135">
        <v>1729.8149675</v>
      </c>
      <c r="AB10" s="47">
        <v>1805.5304481000001</v>
      </c>
      <c r="AC10" s="134">
        <v>1876.1016459</v>
      </c>
    </row>
    <row r="11" spans="1:29" ht="12" customHeight="1" x14ac:dyDescent="0.2">
      <c r="A11" s="903" t="s">
        <v>90</v>
      </c>
      <c r="B11" s="459" t="s">
        <v>81</v>
      </c>
      <c r="C11" s="391">
        <v>734933</v>
      </c>
      <c r="D11" s="392">
        <v>750063</v>
      </c>
      <c r="E11" s="393">
        <v>766302</v>
      </c>
      <c r="F11" s="391">
        <v>813138</v>
      </c>
      <c r="G11" s="392">
        <v>920119</v>
      </c>
      <c r="H11" s="393">
        <v>953038</v>
      </c>
      <c r="I11" s="391">
        <v>252591</v>
      </c>
      <c r="J11" s="392">
        <v>273017</v>
      </c>
      <c r="K11" s="393">
        <v>284707</v>
      </c>
      <c r="L11" s="391">
        <v>94704</v>
      </c>
      <c r="M11" s="392">
        <v>96430</v>
      </c>
      <c r="N11" s="393">
        <v>91592</v>
      </c>
      <c r="O11" s="391">
        <v>151354</v>
      </c>
      <c r="P11" s="392">
        <v>152028</v>
      </c>
      <c r="Q11" s="393">
        <v>158096</v>
      </c>
      <c r="R11" s="391">
        <v>60324</v>
      </c>
      <c r="S11" s="392">
        <v>61266</v>
      </c>
      <c r="T11" s="393">
        <v>61265</v>
      </c>
      <c r="U11" s="391">
        <v>24796</v>
      </c>
      <c r="V11" s="392">
        <v>20786</v>
      </c>
      <c r="W11" s="393">
        <v>28532</v>
      </c>
      <c r="X11" s="391">
        <v>26690</v>
      </c>
      <c r="Y11" s="392">
        <v>28020</v>
      </c>
      <c r="Z11" s="393">
        <v>29679</v>
      </c>
      <c r="AA11" s="391">
        <v>2158530</v>
      </c>
      <c r="AB11" s="392">
        <v>2301729</v>
      </c>
      <c r="AC11" s="393">
        <v>2373211</v>
      </c>
    </row>
    <row r="12" spans="1:29" ht="12" customHeight="1" x14ac:dyDescent="0.2">
      <c r="A12" s="904"/>
      <c r="B12" s="458" t="s">
        <v>84</v>
      </c>
      <c r="C12" s="408">
        <v>1.6126408802000001</v>
      </c>
      <c r="D12" s="409">
        <v>1.5629327137</v>
      </c>
      <c r="E12" s="375">
        <v>1.5550474878</v>
      </c>
      <c r="F12" s="408">
        <v>1.5717947015</v>
      </c>
      <c r="G12" s="409">
        <v>1.5559389601</v>
      </c>
      <c r="H12" s="375">
        <v>1.547169158</v>
      </c>
      <c r="I12" s="408">
        <v>1.9743577562000001</v>
      </c>
      <c r="J12" s="409">
        <v>1.9030719699</v>
      </c>
      <c r="K12" s="375">
        <v>1.8592939408</v>
      </c>
      <c r="L12" s="408">
        <v>1.9603923805000001</v>
      </c>
      <c r="M12" s="409">
        <v>1.9057139893999999</v>
      </c>
      <c r="N12" s="375">
        <v>1.94914403</v>
      </c>
      <c r="O12" s="408">
        <v>1.6712871810000001</v>
      </c>
      <c r="P12" s="409">
        <v>1.6103152051</v>
      </c>
      <c r="Q12" s="375">
        <v>1.5701662280999999</v>
      </c>
      <c r="R12" s="408">
        <v>1.5185498309000001</v>
      </c>
      <c r="S12" s="409">
        <v>1.5121600888</v>
      </c>
      <c r="T12" s="375">
        <v>1.5142087652</v>
      </c>
      <c r="U12" s="408">
        <v>1.2271737377</v>
      </c>
      <c r="V12" s="409">
        <v>1.272683537</v>
      </c>
      <c r="W12" s="375">
        <v>1.1946586289000001</v>
      </c>
      <c r="X12" s="408">
        <v>1.8397901835999999</v>
      </c>
      <c r="Y12" s="409">
        <v>1.8494646681</v>
      </c>
      <c r="Z12" s="375">
        <v>1.7884699619</v>
      </c>
      <c r="AA12" s="408">
        <v>1.6547025059</v>
      </c>
      <c r="AB12" s="409">
        <v>1.617487984</v>
      </c>
      <c r="AC12" s="375">
        <v>1.6021323008999999</v>
      </c>
    </row>
    <row r="13" spans="1:29" ht="12" customHeight="1" x14ac:dyDescent="0.2">
      <c r="A13" s="904"/>
      <c r="B13" s="459" t="s">
        <v>87</v>
      </c>
      <c r="C13" s="73">
        <v>3127.1818023999999</v>
      </c>
      <c r="D13" s="63">
        <v>3248.2896123999999</v>
      </c>
      <c r="E13" s="308">
        <v>3403.3977592000001</v>
      </c>
      <c r="F13" s="73">
        <v>3181.0077655</v>
      </c>
      <c r="G13" s="63">
        <v>3200.8016271000001</v>
      </c>
      <c r="H13" s="308">
        <v>3261.4129360000002</v>
      </c>
      <c r="I13" s="73">
        <v>6153.3564269999997</v>
      </c>
      <c r="J13" s="63">
        <v>6182.4809507999998</v>
      </c>
      <c r="K13" s="308">
        <v>6289.2319276999997</v>
      </c>
      <c r="L13" s="73">
        <v>6285.7214205</v>
      </c>
      <c r="M13" s="63">
        <v>6118.4604366000003</v>
      </c>
      <c r="N13" s="308">
        <v>6853.5507961000003</v>
      </c>
      <c r="O13" s="73">
        <v>5826.0718457000003</v>
      </c>
      <c r="P13" s="63">
        <v>6058.759384</v>
      </c>
      <c r="Q13" s="308">
        <v>5847.6266440999998</v>
      </c>
      <c r="R13" s="73">
        <v>3801.2178789</v>
      </c>
      <c r="S13" s="63">
        <v>4003.5602663</v>
      </c>
      <c r="T13" s="308">
        <v>4230.4076519999999</v>
      </c>
      <c r="U13" s="73">
        <v>2853.4594529999999</v>
      </c>
      <c r="V13" s="63">
        <v>3256.6169184999999</v>
      </c>
      <c r="W13" s="308">
        <v>2510.0992624</v>
      </c>
      <c r="X13" s="73">
        <v>6295.5704321000003</v>
      </c>
      <c r="Y13" s="63">
        <v>5838.4374048999998</v>
      </c>
      <c r="Z13" s="308">
        <v>5783.4971404999997</v>
      </c>
      <c r="AA13" s="73">
        <v>3884.2730523</v>
      </c>
      <c r="AB13" s="63">
        <v>3934.9263252999999</v>
      </c>
      <c r="AC13" s="308">
        <v>4028.9416409999999</v>
      </c>
    </row>
    <row r="14" spans="1:29" ht="12" customHeight="1" x14ac:dyDescent="0.2">
      <c r="A14" s="905"/>
      <c r="B14" s="461" t="s">
        <v>82</v>
      </c>
      <c r="C14" s="113">
        <v>1939.1681315000001</v>
      </c>
      <c r="D14" s="114">
        <v>2078.3297859999998</v>
      </c>
      <c r="E14" s="115">
        <v>2188.6133933999999</v>
      </c>
      <c r="F14" s="113">
        <v>2023.8061385999999</v>
      </c>
      <c r="G14" s="114">
        <v>2057.1511538999998</v>
      </c>
      <c r="H14" s="115">
        <v>2107.9872999999998</v>
      </c>
      <c r="I14" s="113">
        <v>3116.6369963000002</v>
      </c>
      <c r="J14" s="114">
        <v>3248.6847837</v>
      </c>
      <c r="K14" s="115">
        <v>3382.5915255999998</v>
      </c>
      <c r="L14" s="113">
        <v>3206.3588304999998</v>
      </c>
      <c r="M14" s="114">
        <v>3210.5869352</v>
      </c>
      <c r="N14" s="115">
        <v>3516.1848946999999</v>
      </c>
      <c r="O14" s="113">
        <v>3485.9788979999998</v>
      </c>
      <c r="P14" s="114">
        <v>3762.4679719999999</v>
      </c>
      <c r="Q14" s="115">
        <v>3724.2086470999998</v>
      </c>
      <c r="R14" s="113">
        <v>2503.1894255000002</v>
      </c>
      <c r="S14" s="114">
        <v>2647.5769965999998</v>
      </c>
      <c r="T14" s="115">
        <v>2793.8073991000001</v>
      </c>
      <c r="U14" s="113">
        <v>2325.2285843999998</v>
      </c>
      <c r="V14" s="114">
        <v>2558.8583680000002</v>
      </c>
      <c r="W14" s="115">
        <v>2101.1016886000002</v>
      </c>
      <c r="X14" s="113">
        <v>3421.8958707000002</v>
      </c>
      <c r="Y14" s="114">
        <v>3156.825597</v>
      </c>
      <c r="Z14" s="115">
        <v>3233.7681166000002</v>
      </c>
      <c r="AA14" s="113">
        <v>2347.4147398</v>
      </c>
      <c r="AB14" s="114">
        <v>2432.7391388000001</v>
      </c>
      <c r="AC14" s="115">
        <v>2514.7371653999999</v>
      </c>
    </row>
    <row r="15" spans="1:29" ht="12" customHeight="1" x14ac:dyDescent="0.2">
      <c r="A15" s="903" t="s">
        <v>91</v>
      </c>
      <c r="B15" s="457" t="s">
        <v>81</v>
      </c>
      <c r="C15" s="73">
        <v>147389</v>
      </c>
      <c r="D15" s="63">
        <v>149482</v>
      </c>
      <c r="E15" s="308">
        <v>150407</v>
      </c>
      <c r="F15" s="73">
        <v>94050</v>
      </c>
      <c r="G15" s="63">
        <v>85142</v>
      </c>
      <c r="H15" s="308">
        <v>87511</v>
      </c>
      <c r="I15" s="73">
        <v>363443</v>
      </c>
      <c r="J15" s="63">
        <v>413372</v>
      </c>
      <c r="K15" s="308">
        <v>454067</v>
      </c>
      <c r="L15" s="73">
        <v>88479</v>
      </c>
      <c r="M15" s="63">
        <v>99405</v>
      </c>
      <c r="N15" s="308">
        <v>111804</v>
      </c>
      <c r="O15" s="73">
        <v>164901</v>
      </c>
      <c r="P15" s="63">
        <v>171010</v>
      </c>
      <c r="Q15" s="308">
        <v>179781</v>
      </c>
      <c r="R15" s="73">
        <v>10894</v>
      </c>
      <c r="S15" s="63">
        <v>10546</v>
      </c>
      <c r="T15" s="308">
        <v>9615</v>
      </c>
      <c r="U15" s="73">
        <v>72459</v>
      </c>
      <c r="V15" s="63">
        <v>83748</v>
      </c>
      <c r="W15" s="308">
        <v>81124</v>
      </c>
      <c r="X15" s="73">
        <v>29478</v>
      </c>
      <c r="Y15" s="63">
        <v>28842</v>
      </c>
      <c r="Z15" s="308">
        <v>28372</v>
      </c>
      <c r="AA15" s="73">
        <v>971093</v>
      </c>
      <c r="AB15" s="63">
        <v>1041547</v>
      </c>
      <c r="AC15" s="308">
        <v>1102681</v>
      </c>
    </row>
    <row r="16" spans="1:29" ht="12" customHeight="1" x14ac:dyDescent="0.2">
      <c r="A16" s="904"/>
      <c r="B16" s="458" t="s">
        <v>84</v>
      </c>
      <c r="C16" s="408">
        <v>4.2325207444000004</v>
      </c>
      <c r="D16" s="409">
        <v>4.0486413079999997</v>
      </c>
      <c r="E16" s="375">
        <v>4.0522249628999996</v>
      </c>
      <c r="F16" s="408">
        <v>3.1420627325999999</v>
      </c>
      <c r="G16" s="409">
        <v>3.6503488289999999</v>
      </c>
      <c r="H16" s="375">
        <v>3.6267440665000001</v>
      </c>
      <c r="I16" s="408">
        <v>1.5334178949999999</v>
      </c>
      <c r="J16" s="409">
        <v>1.5111352486</v>
      </c>
      <c r="K16" s="375">
        <v>1.4900686462999999</v>
      </c>
      <c r="L16" s="408">
        <v>1.7669503498000001</v>
      </c>
      <c r="M16" s="409">
        <v>1.6616669181999999</v>
      </c>
      <c r="N16" s="375">
        <v>1.6394583378000001</v>
      </c>
      <c r="O16" s="408">
        <v>1.4572864931</v>
      </c>
      <c r="P16" s="409">
        <v>1.4214548857</v>
      </c>
      <c r="Q16" s="375">
        <v>1.4098430869</v>
      </c>
      <c r="R16" s="408">
        <v>3.2885992288999999</v>
      </c>
      <c r="S16" s="409">
        <v>4.3018205954999997</v>
      </c>
      <c r="T16" s="375">
        <v>4.6822672906999996</v>
      </c>
      <c r="U16" s="408">
        <v>1.3825059689000001</v>
      </c>
      <c r="V16" s="409">
        <v>1.3465635</v>
      </c>
      <c r="W16" s="375">
        <v>1.3523494896999999</v>
      </c>
      <c r="X16" s="408">
        <v>1.6731799986</v>
      </c>
      <c r="Y16" s="409">
        <v>1.7144788849999999</v>
      </c>
      <c r="Z16" s="375">
        <v>1.7214507261000001</v>
      </c>
      <c r="AA16" s="408">
        <v>2.1198968585000002</v>
      </c>
      <c r="AB16" s="409">
        <v>2.0704845772999998</v>
      </c>
      <c r="AC16" s="375">
        <v>2.0348441662000001</v>
      </c>
    </row>
    <row r="17" spans="1:29" ht="12" customHeight="1" x14ac:dyDescent="0.2">
      <c r="A17" s="904"/>
      <c r="B17" s="459" t="s">
        <v>87</v>
      </c>
      <c r="C17" s="73">
        <v>7849.0398210000003</v>
      </c>
      <c r="D17" s="63">
        <v>8050.8151543000004</v>
      </c>
      <c r="E17" s="308">
        <v>8470.0232156000002</v>
      </c>
      <c r="F17" s="73">
        <v>6896.9560490000003</v>
      </c>
      <c r="G17" s="63">
        <v>8150.9601769999999</v>
      </c>
      <c r="H17" s="308">
        <v>8544.6958739000002</v>
      </c>
      <c r="I17" s="73">
        <v>2330.911697</v>
      </c>
      <c r="J17" s="63">
        <v>2452.7203694</v>
      </c>
      <c r="K17" s="308">
        <v>2424.9569729999998</v>
      </c>
      <c r="L17" s="73">
        <v>2361.9374321</v>
      </c>
      <c r="M17" s="63">
        <v>2324.009916</v>
      </c>
      <c r="N17" s="308">
        <v>2455.2640875000002</v>
      </c>
      <c r="O17" s="73">
        <v>2518.4937091000002</v>
      </c>
      <c r="P17" s="63">
        <v>2483.4407744999999</v>
      </c>
      <c r="Q17" s="308">
        <v>2507.4359598999999</v>
      </c>
      <c r="R17" s="73">
        <v>6437.0802451999998</v>
      </c>
      <c r="S17" s="63">
        <v>7859.8079654000003</v>
      </c>
      <c r="T17" s="308">
        <v>9180.2057722000009</v>
      </c>
      <c r="U17" s="73">
        <v>1718.2665796000001</v>
      </c>
      <c r="V17" s="63">
        <v>1662.6060487</v>
      </c>
      <c r="W17" s="308">
        <v>1778.2201785</v>
      </c>
      <c r="X17" s="73">
        <v>2558.1103616999999</v>
      </c>
      <c r="Y17" s="63">
        <v>2488.1805253000002</v>
      </c>
      <c r="Z17" s="308">
        <v>2132.9501143000002</v>
      </c>
      <c r="AA17" s="73">
        <v>3652.5809445999998</v>
      </c>
      <c r="AB17" s="63">
        <v>3706.9204829</v>
      </c>
      <c r="AC17" s="308">
        <v>3755.5162042000002</v>
      </c>
    </row>
    <row r="18" spans="1:29" ht="12" customHeight="1" x14ac:dyDescent="0.2">
      <c r="A18" s="905"/>
      <c r="B18" s="460" t="s">
        <v>82</v>
      </c>
      <c r="C18" s="113">
        <v>1854.4598585000001</v>
      </c>
      <c r="D18" s="114">
        <v>1988.5227023</v>
      </c>
      <c r="E18" s="115">
        <v>2090.2154478000002</v>
      </c>
      <c r="F18" s="113">
        <v>2195.0408493</v>
      </c>
      <c r="G18" s="114">
        <v>2232.9263747</v>
      </c>
      <c r="H18" s="115">
        <v>2356.023948</v>
      </c>
      <c r="I18" s="113">
        <v>1520.0759719</v>
      </c>
      <c r="J18" s="114">
        <v>1623.0978474999999</v>
      </c>
      <c r="K18" s="115">
        <v>1627.4129243</v>
      </c>
      <c r="L18" s="113">
        <v>1336.7310702</v>
      </c>
      <c r="M18" s="114">
        <v>1398.6015431999999</v>
      </c>
      <c r="N18" s="115">
        <v>1497.6068808</v>
      </c>
      <c r="O18" s="113">
        <v>1728.2076798000001</v>
      </c>
      <c r="P18" s="114">
        <v>1747.1119200000001</v>
      </c>
      <c r="Q18" s="115">
        <v>1778.5213002</v>
      </c>
      <c r="R18" s="113">
        <v>1957.3927369</v>
      </c>
      <c r="S18" s="114">
        <v>1827.0887385999999</v>
      </c>
      <c r="T18" s="115">
        <v>1960.6325744000001</v>
      </c>
      <c r="U18" s="113">
        <v>1242.8637693000001</v>
      </c>
      <c r="V18" s="114">
        <v>1234.7030411999999</v>
      </c>
      <c r="W18" s="115">
        <v>1314.9117088999999</v>
      </c>
      <c r="X18" s="113">
        <v>1528.8913110000001</v>
      </c>
      <c r="Y18" s="114">
        <v>1451.2751059</v>
      </c>
      <c r="Z18" s="115">
        <v>1239.0422113</v>
      </c>
      <c r="AA18" s="113">
        <v>1722.9993667000001</v>
      </c>
      <c r="AB18" s="114">
        <v>1790.3637263000001</v>
      </c>
      <c r="AC18" s="115">
        <v>1845.6038387000001</v>
      </c>
    </row>
    <row r="19" spans="1:29" ht="12" customHeight="1" x14ac:dyDescent="0.2">
      <c r="A19" s="903" t="s">
        <v>39</v>
      </c>
      <c r="B19" s="457" t="s">
        <v>81</v>
      </c>
      <c r="C19" s="73">
        <v>1567654</v>
      </c>
      <c r="D19" s="63">
        <v>1589586</v>
      </c>
      <c r="E19" s="308">
        <v>1635575</v>
      </c>
      <c r="F19" s="73">
        <v>1424276</v>
      </c>
      <c r="G19" s="63">
        <v>1607259</v>
      </c>
      <c r="H19" s="308">
        <v>1675397</v>
      </c>
      <c r="I19" s="73">
        <v>1203912</v>
      </c>
      <c r="J19" s="63">
        <v>1307683</v>
      </c>
      <c r="K19" s="308">
        <v>1400536</v>
      </c>
      <c r="L19" s="73">
        <v>348643</v>
      </c>
      <c r="M19" s="63">
        <v>376885</v>
      </c>
      <c r="N19" s="308">
        <v>379772</v>
      </c>
      <c r="O19" s="73">
        <v>504594</v>
      </c>
      <c r="P19" s="63">
        <v>508829</v>
      </c>
      <c r="Q19" s="308">
        <v>531540</v>
      </c>
      <c r="R19" s="73">
        <v>111879</v>
      </c>
      <c r="S19" s="63">
        <v>117360</v>
      </c>
      <c r="T19" s="308">
        <v>121513</v>
      </c>
      <c r="U19" s="73">
        <v>146383</v>
      </c>
      <c r="V19" s="63">
        <v>156866</v>
      </c>
      <c r="W19" s="308">
        <v>165704</v>
      </c>
      <c r="X19" s="73">
        <v>101876</v>
      </c>
      <c r="Y19" s="63">
        <v>108634</v>
      </c>
      <c r="Z19" s="308">
        <v>109135</v>
      </c>
      <c r="AA19" s="73">
        <v>5409217</v>
      </c>
      <c r="AB19" s="63">
        <v>5773102</v>
      </c>
      <c r="AC19" s="308">
        <v>6019172</v>
      </c>
    </row>
    <row r="20" spans="1:29" ht="12" customHeight="1" x14ac:dyDescent="0.2">
      <c r="A20" s="904"/>
      <c r="B20" s="458" t="s">
        <v>84</v>
      </c>
      <c r="C20" s="408">
        <v>3.1768349392999999</v>
      </c>
      <c r="D20" s="409">
        <v>2.8795944353</v>
      </c>
      <c r="E20" s="375">
        <v>2.8579747183999999</v>
      </c>
      <c r="F20" s="408">
        <v>2.2805355141999999</v>
      </c>
      <c r="G20" s="409">
        <v>2.2467436797999998</v>
      </c>
      <c r="H20" s="375">
        <v>2.2265057176999998</v>
      </c>
      <c r="I20" s="408">
        <v>2.2120968973999999</v>
      </c>
      <c r="J20" s="409">
        <v>2.1357385544</v>
      </c>
      <c r="K20" s="375">
        <v>2.0867475024000002</v>
      </c>
      <c r="L20" s="408">
        <v>2.8138955895</v>
      </c>
      <c r="M20" s="409">
        <v>2.7272669382000001</v>
      </c>
      <c r="N20" s="375">
        <v>2.6757554532999999</v>
      </c>
      <c r="O20" s="408">
        <v>2.2866958386</v>
      </c>
      <c r="P20" s="409">
        <v>2.2258008092999999</v>
      </c>
      <c r="Q20" s="375">
        <v>2.1605128494999999</v>
      </c>
      <c r="R20" s="408">
        <v>2.5317709311000001</v>
      </c>
      <c r="S20" s="409">
        <v>2.7070552147</v>
      </c>
      <c r="T20" s="375">
        <v>2.6645708689999998</v>
      </c>
      <c r="U20" s="408">
        <v>2.0084982546000001</v>
      </c>
      <c r="V20" s="409">
        <v>1.9743284077000001</v>
      </c>
      <c r="W20" s="375">
        <v>1.9272437600000001</v>
      </c>
      <c r="X20" s="408">
        <v>2.6562389571999998</v>
      </c>
      <c r="Y20" s="409">
        <v>2.5656332272000002</v>
      </c>
      <c r="Z20" s="375">
        <v>2.5764878362000001</v>
      </c>
      <c r="AA20" s="408">
        <v>2.5649233521000001</v>
      </c>
      <c r="AB20" s="409">
        <v>2.4333311623</v>
      </c>
      <c r="AC20" s="375">
        <v>2.3950422085</v>
      </c>
    </row>
    <row r="21" spans="1:29" ht="12" customHeight="1" x14ac:dyDescent="0.2">
      <c r="A21" s="904"/>
      <c r="B21" s="459" t="s">
        <v>87</v>
      </c>
      <c r="C21" s="73">
        <v>5264.3429370000003</v>
      </c>
      <c r="D21" s="63">
        <v>5095.8510001000004</v>
      </c>
      <c r="E21" s="308">
        <v>5266.8337797000004</v>
      </c>
      <c r="F21" s="73">
        <v>4144.0254569999997</v>
      </c>
      <c r="G21" s="63">
        <v>4155.6996811999998</v>
      </c>
      <c r="H21" s="308">
        <v>4282.1542719999998</v>
      </c>
      <c r="I21" s="73">
        <v>4434.7072544000002</v>
      </c>
      <c r="J21" s="63">
        <v>4534.0157234999997</v>
      </c>
      <c r="K21" s="308">
        <v>4523.0961596999996</v>
      </c>
      <c r="L21" s="73">
        <v>5903.1974222999997</v>
      </c>
      <c r="M21" s="63">
        <v>5626.5548011000001</v>
      </c>
      <c r="N21" s="308">
        <v>6031.8822632000001</v>
      </c>
      <c r="O21" s="73">
        <v>5803.2270719999997</v>
      </c>
      <c r="P21" s="63">
        <v>6011.4803236999996</v>
      </c>
      <c r="Q21" s="308">
        <v>5827.2202582999998</v>
      </c>
      <c r="R21" s="73">
        <v>5134.1543804000003</v>
      </c>
      <c r="S21" s="63">
        <v>5323.2372318999996</v>
      </c>
      <c r="T21" s="308">
        <v>5772.2988353999999</v>
      </c>
      <c r="U21" s="73">
        <v>3702.6102970000002</v>
      </c>
      <c r="V21" s="63">
        <v>3665.8852975</v>
      </c>
      <c r="W21" s="308">
        <v>3696.5270403999998</v>
      </c>
      <c r="X21" s="73">
        <v>5840.6743139999999</v>
      </c>
      <c r="Y21" s="63">
        <v>5324.8156510999997</v>
      </c>
      <c r="Z21" s="308">
        <v>5319.484571</v>
      </c>
      <c r="AA21" s="73">
        <v>4842.0522529999998</v>
      </c>
      <c r="AB21" s="63">
        <v>4792.2690333</v>
      </c>
      <c r="AC21" s="308">
        <v>4885.3879477</v>
      </c>
    </row>
    <row r="22" spans="1:29" ht="12" customHeight="1" x14ac:dyDescent="0.2">
      <c r="A22" s="905"/>
      <c r="B22" s="460" t="s">
        <v>82</v>
      </c>
      <c r="C22" s="113">
        <v>1657.1030719</v>
      </c>
      <c r="D22" s="114">
        <v>1769.6419112999999</v>
      </c>
      <c r="E22" s="115">
        <v>1842.8552729999999</v>
      </c>
      <c r="F22" s="113">
        <v>1817.1282275999999</v>
      </c>
      <c r="G22" s="114">
        <v>1849.6545550000001</v>
      </c>
      <c r="H22" s="115">
        <v>1923.2621942000001</v>
      </c>
      <c r="I22" s="113">
        <v>2004.752712</v>
      </c>
      <c r="J22" s="114">
        <v>2122.9263827</v>
      </c>
      <c r="K22" s="115">
        <v>2167.5339994999999</v>
      </c>
      <c r="L22" s="113">
        <v>2097.873654</v>
      </c>
      <c r="M22" s="114">
        <v>2063.0744728999998</v>
      </c>
      <c r="N22" s="115">
        <v>2254.2726226</v>
      </c>
      <c r="O22" s="113">
        <v>2537.8220286000001</v>
      </c>
      <c r="P22" s="114">
        <v>2700.8168469000002</v>
      </c>
      <c r="Q22" s="115">
        <v>2697.1467722000002</v>
      </c>
      <c r="R22" s="113">
        <v>2027.8905636</v>
      </c>
      <c r="S22" s="114">
        <v>1966.4309774000001</v>
      </c>
      <c r="T22" s="115">
        <v>2166.3146222</v>
      </c>
      <c r="U22" s="113">
        <v>1843.4720013000001</v>
      </c>
      <c r="V22" s="114">
        <v>1856.7758449999999</v>
      </c>
      <c r="W22" s="115">
        <v>1918.0381420000001</v>
      </c>
      <c r="X22" s="113">
        <v>2198.851236</v>
      </c>
      <c r="Y22" s="114">
        <v>2075.4391526999998</v>
      </c>
      <c r="Z22" s="115">
        <v>2064.6263088999999</v>
      </c>
      <c r="AA22" s="113">
        <v>1887.7960813</v>
      </c>
      <c r="AB22" s="114">
        <v>1969.4273872000001</v>
      </c>
      <c r="AC22" s="115">
        <v>2039.7920047</v>
      </c>
    </row>
  </sheetData>
  <mergeCells count="6">
    <mergeCell ref="C4:AC4"/>
    <mergeCell ref="A19:A22"/>
    <mergeCell ref="A4:A6"/>
    <mergeCell ref="A7:A10"/>
    <mergeCell ref="A11:A14"/>
    <mergeCell ref="A15:A18"/>
  </mergeCells>
  <conditionalFormatting sqref="C4">
    <cfRule type="expression" dxfId="357" priority="41">
      <formula>(C1+1)&lt;=(9*rounds_bucket)</formula>
    </cfRule>
  </conditionalFormatting>
  <conditionalFormatting sqref="C1:AC1">
    <cfRule type="expression" dxfId="356" priority="40">
      <formula>(C1+1)&gt;(9*rounds_bucket)</formula>
    </cfRule>
  </conditionalFormatting>
  <conditionalFormatting sqref="C10:E10">
    <cfRule type="expression" dxfId="355" priority="36">
      <formula>(C1+1)&lt;=(9*rounds_bucket)</formula>
    </cfRule>
  </conditionalFormatting>
  <conditionalFormatting sqref="C14:E14">
    <cfRule type="expression" dxfId="354" priority="35">
      <formula>(C1+1)&lt;=(9*rounds_bucket)</formula>
    </cfRule>
  </conditionalFormatting>
  <conditionalFormatting sqref="C18:E18">
    <cfRule type="expression" dxfId="353" priority="34">
      <formula>(C1+1)&lt;=(9*rounds_bucket)</formula>
    </cfRule>
  </conditionalFormatting>
  <conditionalFormatting sqref="C22:E22">
    <cfRule type="expression" dxfId="352" priority="33">
      <formula>(C1+1)&lt;=(9*rounds_bucket)</formula>
    </cfRule>
  </conditionalFormatting>
  <conditionalFormatting sqref="F10:H10">
    <cfRule type="expression" dxfId="351" priority="32">
      <formula>(F1+1)&lt;=(9*rounds_bucket)</formula>
    </cfRule>
  </conditionalFormatting>
  <conditionalFormatting sqref="F14:H14">
    <cfRule type="expression" dxfId="350" priority="31">
      <formula>(F1+1)&lt;=(9*rounds_bucket)</formula>
    </cfRule>
  </conditionalFormatting>
  <conditionalFormatting sqref="F18:H18">
    <cfRule type="expression" dxfId="349" priority="30">
      <formula>(F1+1)&lt;=(9*rounds_bucket)</formula>
    </cfRule>
  </conditionalFormatting>
  <conditionalFormatting sqref="F22:H22">
    <cfRule type="expression" dxfId="348" priority="29">
      <formula>(F1+1)&lt;=(9*rounds_bucket)</formula>
    </cfRule>
  </conditionalFormatting>
  <conditionalFormatting sqref="I10:K10">
    <cfRule type="expression" dxfId="347" priority="28">
      <formula>(I1+1)&lt;=(9*rounds_bucket)</formula>
    </cfRule>
  </conditionalFormatting>
  <conditionalFormatting sqref="I14:K14">
    <cfRule type="expression" dxfId="346" priority="27">
      <formula>(I1+1)&lt;=(9*rounds_bucket)</formula>
    </cfRule>
  </conditionalFormatting>
  <conditionalFormatting sqref="I18:K18">
    <cfRule type="expression" dxfId="345" priority="26">
      <formula>(I1+1)&lt;=(9*rounds_bucket)</formula>
    </cfRule>
  </conditionalFormatting>
  <conditionalFormatting sqref="I22:K22">
    <cfRule type="expression" dxfId="344" priority="25">
      <formula>(I1+1)&lt;=(9*rounds_bucket)</formula>
    </cfRule>
  </conditionalFormatting>
  <conditionalFormatting sqref="L10:N10">
    <cfRule type="expression" dxfId="343" priority="24">
      <formula>(L1+1)&lt;=(9*rounds_bucket)</formula>
    </cfRule>
  </conditionalFormatting>
  <conditionalFormatting sqref="L14:N14">
    <cfRule type="expression" dxfId="342" priority="23">
      <formula>(L1+1)&lt;=(9*rounds_bucket)</formula>
    </cfRule>
  </conditionalFormatting>
  <conditionalFormatting sqref="L18:N18">
    <cfRule type="expression" dxfId="341" priority="22">
      <formula>(L1+1)&lt;=(9*rounds_bucket)</formula>
    </cfRule>
  </conditionalFormatting>
  <conditionalFormatting sqref="L22:N22">
    <cfRule type="expression" dxfId="340" priority="21">
      <formula>(L1+1)&lt;=(9*rounds_bucket)</formula>
    </cfRule>
  </conditionalFormatting>
  <conditionalFormatting sqref="O10:Q10">
    <cfRule type="expression" dxfId="339" priority="20">
      <formula>(O1+1)&lt;=(9*rounds_bucket)</formula>
    </cfRule>
  </conditionalFormatting>
  <conditionalFormatting sqref="O14:Q14">
    <cfRule type="expression" dxfId="338" priority="19">
      <formula>(O1+1)&lt;=(9*rounds_bucket)</formula>
    </cfRule>
  </conditionalFormatting>
  <conditionalFormatting sqref="O18:Q18">
    <cfRule type="expression" dxfId="337" priority="18">
      <formula>(O1+1)&lt;=(9*rounds_bucket)</formula>
    </cfRule>
  </conditionalFormatting>
  <conditionalFormatting sqref="O22:Q22">
    <cfRule type="expression" dxfId="336" priority="17">
      <formula>(O1+1)&lt;=(9*rounds_bucket)</formula>
    </cfRule>
  </conditionalFormatting>
  <conditionalFormatting sqref="R10:T10">
    <cfRule type="expression" dxfId="335" priority="16">
      <formula>(R1+1)&lt;=(9*rounds_bucket)</formula>
    </cfRule>
  </conditionalFormatting>
  <conditionalFormatting sqref="R14:T14">
    <cfRule type="expression" dxfId="334" priority="15">
      <formula>(R1+1)&lt;=(9*rounds_bucket)</formula>
    </cfRule>
  </conditionalFormatting>
  <conditionalFormatting sqref="R18:T18">
    <cfRule type="expression" dxfId="333" priority="14">
      <formula>(R1+1)&lt;=(9*rounds_bucket)</formula>
    </cfRule>
  </conditionalFormatting>
  <conditionalFormatting sqref="R22:T22">
    <cfRule type="expression" dxfId="332" priority="13">
      <formula>(R1+1)&lt;=(9*rounds_bucket)</formula>
    </cfRule>
  </conditionalFormatting>
  <conditionalFormatting sqref="U10:W10">
    <cfRule type="expression" dxfId="331" priority="12">
      <formula>(U1+1)&lt;=(9*rounds_bucket)</formula>
    </cfRule>
  </conditionalFormatting>
  <conditionalFormatting sqref="U14:W14">
    <cfRule type="expression" dxfId="330" priority="11">
      <formula>(U1+1)&lt;=(9*rounds_bucket)</formula>
    </cfRule>
  </conditionalFormatting>
  <conditionalFormatting sqref="U18:W18">
    <cfRule type="expression" dxfId="329" priority="10">
      <formula>(U1+1)&lt;=(9*rounds_bucket)</formula>
    </cfRule>
  </conditionalFormatting>
  <conditionalFormatting sqref="U22:W22">
    <cfRule type="expression" dxfId="328" priority="9">
      <formula>(U1+1)&lt;=(9*rounds_bucket)</formula>
    </cfRule>
  </conditionalFormatting>
  <conditionalFormatting sqref="X10:Z10">
    <cfRule type="expression" dxfId="327" priority="8">
      <formula>(X1+1)&lt;=(9*rounds_bucket)</formula>
    </cfRule>
  </conditionalFormatting>
  <conditionalFormatting sqref="X14:Z14">
    <cfRule type="expression" dxfId="326" priority="7">
      <formula>(X1+1)&lt;=(9*rounds_bucket)</formula>
    </cfRule>
  </conditionalFormatting>
  <conditionalFormatting sqref="X18:Z18">
    <cfRule type="expression" dxfId="325" priority="6">
      <formula>(X1+1)&lt;=(9*rounds_bucket)</formula>
    </cfRule>
  </conditionalFormatting>
  <conditionalFormatting sqref="X22:Z22">
    <cfRule type="expression" dxfId="324" priority="5">
      <formula>(X1+1)&lt;=(9*rounds_bucket)</formula>
    </cfRule>
  </conditionalFormatting>
  <conditionalFormatting sqref="AA10:AC10">
    <cfRule type="expression" dxfId="323" priority="4">
      <formula>(AA1+1)&lt;=(9*rounds_bucket)</formula>
    </cfRule>
  </conditionalFormatting>
  <conditionalFormatting sqref="AA14:AC14">
    <cfRule type="expression" dxfId="322" priority="3">
      <formula>(AA1+1)&lt;=(9*rounds_bucket)</formula>
    </cfRule>
  </conditionalFormatting>
  <conditionalFormatting sqref="AA18:AC18">
    <cfRule type="expression" dxfId="321" priority="2">
      <formula>(AA1+1)&lt;=(9*rounds_bucket)</formula>
    </cfRule>
  </conditionalFormatting>
  <conditionalFormatting sqref="AA22:AC22">
    <cfRule type="expression" dxfId="320" priority="1">
      <formula>(AA1+1)&lt;=(9*rounds_bucket)</formula>
    </cfRule>
  </conditionalFormatting>
  <pageMargins left="0.39370078740157483" right="0.39370078740157483" top="0.51181102362204722" bottom="0.39370078740157483" header="0.31496062992125984" footer="0.31496062992125984"/>
  <pageSetup paperSize="9" scale="38" pageOrder="overThenDown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AD30"/>
  <sheetViews>
    <sheetView showGridLines="0" topLeftCell="C1" zoomScale="80" zoomScaleNormal="80" zoomScaleSheetLayoutView="80" workbookViewId="0">
      <pane xSplit="1" ySplit="6" topLeftCell="D7" activePane="bottomRight" state="frozen"/>
      <selection activeCell="A2" sqref="A2"/>
      <selection pane="topRight" activeCell="A2" sqref="A2"/>
      <selection pane="bottomLeft" activeCell="A2" sqref="A2"/>
      <selection pane="bottomRight" activeCell="D7" sqref="D7"/>
    </sheetView>
  </sheetViews>
  <sheetFormatPr defaultColWidth="9.109375" defaultRowHeight="12" customHeight="1" x14ac:dyDescent="0.2"/>
  <cols>
    <col min="1" max="1" width="20.109375" style="304" customWidth="1"/>
    <col min="2" max="2" width="13" style="304" customWidth="1"/>
    <col min="3" max="3" width="15" style="304" customWidth="1"/>
    <col min="4" max="4" width="15.6640625" style="304" customWidth="1"/>
    <col min="5" max="7" width="13.88671875" style="304" bestFit="1" customWidth="1"/>
    <col min="8" max="8" width="13" style="304" bestFit="1" customWidth="1"/>
    <col min="9" max="9" width="13.88671875" style="304" bestFit="1" customWidth="1"/>
    <col min="10" max="10" width="13.44140625" style="304" bestFit="1" customWidth="1"/>
    <col min="11" max="11" width="13" style="304" bestFit="1" customWidth="1"/>
    <col min="12" max="17" width="13.88671875" style="304" bestFit="1" customWidth="1"/>
    <col min="18" max="18" width="13.44140625" style="304" bestFit="1" customWidth="1"/>
    <col min="19" max="21" width="13.88671875" style="304" bestFit="1" customWidth="1"/>
    <col min="22" max="22" width="13.44140625" style="304" bestFit="1" customWidth="1"/>
    <col min="23" max="23" width="13.88671875" style="304" bestFit="1" customWidth="1"/>
    <col min="24" max="24" width="13.44140625" style="304" bestFit="1" customWidth="1"/>
    <col min="25" max="27" width="13.88671875" style="304" bestFit="1" customWidth="1"/>
    <col min="28" max="28" width="13.44140625" style="304" bestFit="1" customWidth="1"/>
    <col min="29" max="29" width="13" style="304" bestFit="1" customWidth="1"/>
    <col min="30" max="30" width="13.88671875" style="304" bestFit="1" customWidth="1"/>
    <col min="31" max="16384" width="9.109375" style="304"/>
  </cols>
  <sheetData>
    <row r="1" spans="1:30" s="301" customFormat="1" ht="12" customHeight="1" x14ac:dyDescent="0.2"/>
    <row r="2" spans="1:30" ht="12" customHeight="1" x14ac:dyDescent="0.25">
      <c r="A2" s="302"/>
      <c r="B2" s="302"/>
      <c r="C2" s="825">
        <f>'4 Acute by Jurisdiction'!A2+6</f>
        <v>8</v>
      </c>
      <c r="D2" s="302" t="s">
        <v>2678</v>
      </c>
      <c r="E2" s="302"/>
      <c r="G2" s="302"/>
      <c r="I2" s="302"/>
      <c r="K2" s="302"/>
      <c r="M2" s="302"/>
      <c r="O2" s="302"/>
      <c r="Q2" s="302"/>
      <c r="S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</row>
    <row r="3" spans="1:30" ht="12" customHeight="1" x14ac:dyDescent="0.3">
      <c r="A3" s="205"/>
      <c r="B3" s="205"/>
      <c r="C3" s="205"/>
      <c r="D3" s="302"/>
      <c r="E3" s="302"/>
      <c r="G3" s="302"/>
      <c r="I3" s="302"/>
      <c r="K3" s="302"/>
      <c r="M3" s="302"/>
      <c r="O3" s="302"/>
      <c r="Q3" s="302"/>
      <c r="S3" s="302"/>
      <c r="U3" s="302"/>
      <c r="V3" s="302"/>
      <c r="W3" s="302"/>
      <c r="X3" s="302"/>
      <c r="Y3" s="302"/>
      <c r="Z3" s="302"/>
      <c r="AA3" s="302"/>
      <c r="AB3" s="302"/>
      <c r="AC3" s="302"/>
      <c r="AD3" s="302"/>
    </row>
    <row r="4" spans="1:30" s="386" customFormat="1" ht="15" customHeight="1" x14ac:dyDescent="0.3">
      <c r="A4" s="205"/>
      <c r="B4" s="205"/>
      <c r="C4" s="205"/>
      <c r="D4" s="883" t="s">
        <v>33</v>
      </c>
      <c r="E4" s="884"/>
      <c r="F4" s="884"/>
      <c r="G4" s="884"/>
      <c r="H4" s="884"/>
      <c r="I4" s="884"/>
      <c r="J4" s="884"/>
      <c r="K4" s="884"/>
      <c r="L4" s="884"/>
      <c r="M4" s="884"/>
      <c r="N4" s="884"/>
      <c r="O4" s="884"/>
      <c r="P4" s="884"/>
      <c r="Q4" s="884"/>
      <c r="R4" s="884"/>
      <c r="S4" s="884"/>
      <c r="T4" s="884"/>
      <c r="U4" s="884"/>
      <c r="V4" s="884"/>
      <c r="W4" s="884"/>
      <c r="X4" s="884"/>
      <c r="Y4" s="884"/>
      <c r="Z4" s="884"/>
      <c r="AA4" s="884"/>
      <c r="AB4" s="884"/>
      <c r="AC4" s="884"/>
      <c r="AD4" s="885"/>
    </row>
    <row r="5" spans="1:30" s="387" customFormat="1" ht="12" customHeight="1" x14ac:dyDescent="0.3">
      <c r="A5" s="205"/>
      <c r="B5" s="205"/>
      <c r="C5" s="205"/>
      <c r="D5" s="385" t="s">
        <v>2</v>
      </c>
      <c r="E5" s="305" t="s">
        <v>749</v>
      </c>
      <c r="F5" s="305" t="s">
        <v>749</v>
      </c>
      <c r="G5" s="385" t="s">
        <v>3</v>
      </c>
      <c r="H5" s="305" t="s">
        <v>749</v>
      </c>
      <c r="I5" s="305" t="s">
        <v>749</v>
      </c>
      <c r="J5" s="385" t="s">
        <v>10</v>
      </c>
      <c r="K5" s="305" t="s">
        <v>749</v>
      </c>
      <c r="L5" s="305" t="s">
        <v>749</v>
      </c>
      <c r="M5" s="385" t="s">
        <v>4</v>
      </c>
      <c r="N5" s="305" t="s">
        <v>749</v>
      </c>
      <c r="O5" s="305" t="s">
        <v>749</v>
      </c>
      <c r="P5" s="385" t="s">
        <v>5</v>
      </c>
      <c r="Q5" s="305" t="s">
        <v>749</v>
      </c>
      <c r="R5" s="305" t="s">
        <v>749</v>
      </c>
      <c r="S5" s="385" t="s">
        <v>6</v>
      </c>
      <c r="T5" s="305" t="s">
        <v>749</v>
      </c>
      <c r="U5" s="305" t="s">
        <v>749</v>
      </c>
      <c r="V5" s="385" t="s">
        <v>7</v>
      </c>
      <c r="W5" s="305" t="s">
        <v>749</v>
      </c>
      <c r="X5" s="305" t="s">
        <v>749</v>
      </c>
      <c r="Y5" s="385" t="s">
        <v>8</v>
      </c>
      <c r="Z5" s="305" t="s">
        <v>749</v>
      </c>
      <c r="AA5" s="305" t="s">
        <v>749</v>
      </c>
      <c r="AB5" s="385" t="s">
        <v>9</v>
      </c>
      <c r="AC5" s="305" t="s">
        <v>749</v>
      </c>
      <c r="AD5" s="306" t="s">
        <v>749</v>
      </c>
    </row>
    <row r="6" spans="1:30" ht="15" customHeight="1" x14ac:dyDescent="0.3">
      <c r="A6" s="205"/>
      <c r="B6" s="205"/>
      <c r="C6" s="205"/>
      <c r="D6" s="67" t="s">
        <v>29</v>
      </c>
      <c r="E6" s="404" t="s">
        <v>30</v>
      </c>
      <c r="F6" s="404" t="s">
        <v>31</v>
      </c>
      <c r="G6" s="67" t="s">
        <v>29</v>
      </c>
      <c r="H6" s="404" t="s">
        <v>30</v>
      </c>
      <c r="I6" s="404" t="s">
        <v>31</v>
      </c>
      <c r="J6" s="67" t="s">
        <v>29</v>
      </c>
      <c r="K6" s="404" t="s">
        <v>30</v>
      </c>
      <c r="L6" s="404" t="s">
        <v>31</v>
      </c>
      <c r="M6" s="67" t="s">
        <v>29</v>
      </c>
      <c r="N6" s="404" t="s">
        <v>30</v>
      </c>
      <c r="O6" s="404" t="s">
        <v>31</v>
      </c>
      <c r="P6" s="67" t="s">
        <v>29</v>
      </c>
      <c r="Q6" s="404" t="s">
        <v>30</v>
      </c>
      <c r="R6" s="404" t="s">
        <v>31</v>
      </c>
      <c r="S6" s="67" t="s">
        <v>29</v>
      </c>
      <c r="T6" s="404" t="s">
        <v>30</v>
      </c>
      <c r="U6" s="404" t="s">
        <v>31</v>
      </c>
      <c r="V6" s="67" t="s">
        <v>29</v>
      </c>
      <c r="W6" s="404" t="s">
        <v>30</v>
      </c>
      <c r="X6" s="404" t="s">
        <v>31</v>
      </c>
      <c r="Y6" s="67" t="s">
        <v>29</v>
      </c>
      <c r="Z6" s="404" t="s">
        <v>30</v>
      </c>
      <c r="AA6" s="404" t="s">
        <v>31</v>
      </c>
      <c r="AB6" s="67" t="s">
        <v>29</v>
      </c>
      <c r="AC6" s="404" t="s">
        <v>30</v>
      </c>
      <c r="AD6" s="68" t="s">
        <v>31</v>
      </c>
    </row>
    <row r="7" spans="1:30" ht="12" customHeight="1" x14ac:dyDescent="0.2">
      <c r="A7" s="906" t="s">
        <v>85</v>
      </c>
      <c r="B7" s="462" t="s">
        <v>83</v>
      </c>
      <c r="C7" s="398" t="s">
        <v>81</v>
      </c>
      <c r="D7" s="391">
        <v>37005</v>
      </c>
      <c r="E7" s="392">
        <v>37345</v>
      </c>
      <c r="F7" s="392">
        <v>39428</v>
      </c>
      <c r="G7" s="391">
        <v>7433</v>
      </c>
      <c r="H7" s="392">
        <v>8884</v>
      </c>
      <c r="I7" s="392">
        <v>9867</v>
      </c>
      <c r="J7" s="391">
        <v>38723</v>
      </c>
      <c r="K7" s="392">
        <v>41774</v>
      </c>
      <c r="L7" s="392">
        <v>44734</v>
      </c>
      <c r="M7" s="391">
        <v>7421</v>
      </c>
      <c r="N7" s="392">
        <v>7972</v>
      </c>
      <c r="O7" s="392">
        <v>8378</v>
      </c>
      <c r="P7" s="391">
        <v>21136</v>
      </c>
      <c r="Q7" s="392">
        <v>21736</v>
      </c>
      <c r="R7" s="392">
        <v>22065</v>
      </c>
      <c r="S7" s="391">
        <v>2136</v>
      </c>
      <c r="T7" s="392">
        <v>2503</v>
      </c>
      <c r="U7" s="392">
        <v>2662</v>
      </c>
      <c r="V7" s="391">
        <v>22626</v>
      </c>
      <c r="W7" s="392">
        <v>24697</v>
      </c>
      <c r="X7" s="392">
        <v>26070</v>
      </c>
      <c r="Y7" s="391">
        <v>1354</v>
      </c>
      <c r="Z7" s="392">
        <v>1515</v>
      </c>
      <c r="AA7" s="392">
        <v>1483</v>
      </c>
      <c r="AB7" s="391">
        <v>137834</v>
      </c>
      <c r="AC7" s="392">
        <v>146426</v>
      </c>
      <c r="AD7" s="393">
        <v>154687</v>
      </c>
    </row>
    <row r="8" spans="1:30" ht="12" customHeight="1" x14ac:dyDescent="0.2">
      <c r="A8" s="907"/>
      <c r="B8" s="454"/>
      <c r="C8" s="310" t="s">
        <v>84</v>
      </c>
      <c r="D8" s="408">
        <v>4.7270098635000002</v>
      </c>
      <c r="E8" s="409">
        <v>4.0883384656999997</v>
      </c>
      <c r="F8" s="409">
        <v>4.0832656995000001</v>
      </c>
      <c r="G8" s="408">
        <v>4.3452172743000004</v>
      </c>
      <c r="H8" s="409">
        <v>3.9585772174999998</v>
      </c>
      <c r="I8" s="409">
        <v>3.9984797810999999</v>
      </c>
      <c r="J8" s="408">
        <v>3.7825065207000002</v>
      </c>
      <c r="K8" s="409">
        <v>3.615382774</v>
      </c>
      <c r="L8" s="409">
        <v>3.6117494523000002</v>
      </c>
      <c r="M8" s="408">
        <v>5.0040425819000003</v>
      </c>
      <c r="N8" s="409">
        <v>4.6397390867999997</v>
      </c>
      <c r="O8" s="409">
        <v>4.4380520410999997</v>
      </c>
      <c r="P8" s="408">
        <v>3.7819833460000001</v>
      </c>
      <c r="Q8" s="409">
        <v>3.7769138756</v>
      </c>
      <c r="R8" s="409">
        <v>3.6809426693999998</v>
      </c>
      <c r="S8" s="408">
        <v>3.9639513109000002</v>
      </c>
      <c r="T8" s="409">
        <v>3.9852177386999998</v>
      </c>
      <c r="U8" s="409">
        <v>4.0833959429000002</v>
      </c>
      <c r="V8" s="408">
        <v>4.8289578360999998</v>
      </c>
      <c r="W8" s="409">
        <v>4.6110053853000004</v>
      </c>
      <c r="X8" s="409">
        <v>4.4255082469999998</v>
      </c>
      <c r="Y8" s="408">
        <v>4.6728212703000001</v>
      </c>
      <c r="Z8" s="409">
        <v>4.5359735973999999</v>
      </c>
      <c r="AA8" s="409">
        <v>4.6412677006000003</v>
      </c>
      <c r="AB8" s="408">
        <v>4.3154519204000001</v>
      </c>
      <c r="AC8" s="409">
        <v>4.0203515768999996</v>
      </c>
      <c r="AD8" s="375">
        <v>3.9663578711</v>
      </c>
    </row>
    <row r="9" spans="1:30" ht="12" customHeight="1" x14ac:dyDescent="0.2">
      <c r="A9" s="907"/>
      <c r="B9" s="454"/>
      <c r="C9" s="310" t="s">
        <v>87</v>
      </c>
      <c r="D9" s="73">
        <v>8776.2241795000009</v>
      </c>
      <c r="E9" s="63">
        <v>8308.7039554999992</v>
      </c>
      <c r="F9" s="63">
        <v>8519.9719879000004</v>
      </c>
      <c r="G9" s="73">
        <v>9913.9806258999997</v>
      </c>
      <c r="H9" s="63">
        <v>9069.2338125999995</v>
      </c>
      <c r="I9" s="63">
        <v>9459.1135813000001</v>
      </c>
      <c r="J9" s="73">
        <v>8756.6133355999991</v>
      </c>
      <c r="K9" s="63">
        <v>9011.8746348999994</v>
      </c>
      <c r="L9" s="63">
        <v>9385.6269890000003</v>
      </c>
      <c r="M9" s="73">
        <v>12065.416321999999</v>
      </c>
      <c r="N9" s="63">
        <v>10735.958842</v>
      </c>
      <c r="O9" s="63">
        <v>11255.206344</v>
      </c>
      <c r="P9" s="73">
        <v>10519.703378</v>
      </c>
      <c r="Q9" s="63">
        <v>11223.254273</v>
      </c>
      <c r="R9" s="63">
        <v>10987.674675</v>
      </c>
      <c r="S9" s="73">
        <v>9116.2902548000002</v>
      </c>
      <c r="T9" s="63">
        <v>8611.4552526999996</v>
      </c>
      <c r="U9" s="63">
        <v>9676.2323534999996</v>
      </c>
      <c r="V9" s="73">
        <v>11319.209004</v>
      </c>
      <c r="W9" s="63">
        <v>10998.731403</v>
      </c>
      <c r="X9" s="63">
        <v>11003.591181</v>
      </c>
      <c r="Y9" s="73">
        <v>11435.487948</v>
      </c>
      <c r="Z9" s="63">
        <v>10689.961707</v>
      </c>
      <c r="AA9" s="63">
        <v>11501.570436</v>
      </c>
      <c r="AB9" s="73">
        <v>9725.3472051000008</v>
      </c>
      <c r="AC9" s="63">
        <v>9603.7781959999993</v>
      </c>
      <c r="AD9" s="308">
        <v>9797.4161306999995</v>
      </c>
    </row>
    <row r="10" spans="1:30" ht="12" customHeight="1" x14ac:dyDescent="0.2">
      <c r="A10" s="907"/>
      <c r="B10" s="309" t="s">
        <v>80</v>
      </c>
      <c r="C10" s="398" t="s">
        <v>81</v>
      </c>
      <c r="D10" s="391">
        <v>39304</v>
      </c>
      <c r="E10" s="392">
        <v>42287</v>
      </c>
      <c r="F10" s="392">
        <v>45038</v>
      </c>
      <c r="G10" s="391">
        <v>25639</v>
      </c>
      <c r="H10" s="392">
        <v>13294</v>
      </c>
      <c r="I10" s="392">
        <v>14671</v>
      </c>
      <c r="J10" s="391">
        <v>65611</v>
      </c>
      <c r="K10" s="392">
        <v>72024</v>
      </c>
      <c r="L10" s="392">
        <v>79123</v>
      </c>
      <c r="M10" s="391">
        <v>12614</v>
      </c>
      <c r="N10" s="392">
        <v>14363</v>
      </c>
      <c r="O10" s="392">
        <v>16221</v>
      </c>
      <c r="P10" s="391">
        <v>44553</v>
      </c>
      <c r="Q10" s="392">
        <v>48039</v>
      </c>
      <c r="R10" s="392">
        <v>51678</v>
      </c>
      <c r="S10" s="391">
        <v>2276</v>
      </c>
      <c r="T10" s="392">
        <v>2426</v>
      </c>
      <c r="U10" s="392">
        <v>2742</v>
      </c>
      <c r="V10" s="391">
        <v>81146</v>
      </c>
      <c r="W10" s="392">
        <v>85016</v>
      </c>
      <c r="X10" s="392">
        <v>89802</v>
      </c>
      <c r="Y10" s="391">
        <v>1086</v>
      </c>
      <c r="Z10" s="392">
        <v>1458</v>
      </c>
      <c r="AA10" s="392">
        <v>1825</v>
      </c>
      <c r="AB10" s="391">
        <v>272229</v>
      </c>
      <c r="AC10" s="392">
        <v>278907</v>
      </c>
      <c r="AD10" s="393">
        <v>301100</v>
      </c>
    </row>
    <row r="11" spans="1:30" ht="12" customHeight="1" x14ac:dyDescent="0.2">
      <c r="A11" s="842"/>
      <c r="B11" s="454"/>
      <c r="C11" s="310" t="s">
        <v>87</v>
      </c>
      <c r="D11" s="395">
        <v>916.22289955999997</v>
      </c>
      <c r="E11" s="396">
        <v>1028.5287191</v>
      </c>
      <c r="F11" s="396">
        <v>1085.9601751</v>
      </c>
      <c r="G11" s="395">
        <v>1159.2609729999999</v>
      </c>
      <c r="H11" s="396">
        <v>1167.0722548000001</v>
      </c>
      <c r="I11" s="396">
        <v>1167.1780418999999</v>
      </c>
      <c r="J11" s="395">
        <v>909.30627575999995</v>
      </c>
      <c r="K11" s="396">
        <v>1055.4155843999999</v>
      </c>
      <c r="L11" s="396">
        <v>1081.1654086999999</v>
      </c>
      <c r="M11" s="395">
        <v>871.56219308000004</v>
      </c>
      <c r="N11" s="396">
        <v>893.90293155999996</v>
      </c>
      <c r="O11" s="396">
        <v>894.08457133000002</v>
      </c>
      <c r="P11" s="395">
        <v>1266.4776409000001</v>
      </c>
      <c r="Q11" s="396">
        <v>1020.8991108</v>
      </c>
      <c r="R11" s="396">
        <v>1055.5769714</v>
      </c>
      <c r="S11" s="395">
        <v>1742.2555789</v>
      </c>
      <c r="T11" s="396">
        <v>1638.4816983000001</v>
      </c>
      <c r="U11" s="396">
        <v>1999.3746610999999</v>
      </c>
      <c r="V11" s="395">
        <v>720.52180167999995</v>
      </c>
      <c r="W11" s="396">
        <v>704.05048852000004</v>
      </c>
      <c r="X11" s="396">
        <v>712.94996914000001</v>
      </c>
      <c r="Y11" s="395">
        <v>1512.1884918000001</v>
      </c>
      <c r="Z11" s="396">
        <v>1139.2680648</v>
      </c>
      <c r="AA11" s="396">
        <v>1146.5315808</v>
      </c>
      <c r="AB11" s="395">
        <v>943.64798513999995</v>
      </c>
      <c r="AC11" s="396">
        <v>940.80596940999999</v>
      </c>
      <c r="AD11" s="397">
        <v>970.54229555999996</v>
      </c>
    </row>
    <row r="12" spans="1:30" ht="12" customHeight="1" x14ac:dyDescent="0.2">
      <c r="A12" s="906" t="s">
        <v>86</v>
      </c>
      <c r="B12" s="462" t="s">
        <v>83</v>
      </c>
      <c r="C12" s="398" t="s">
        <v>81</v>
      </c>
      <c r="D12" s="73">
        <v>795716</v>
      </c>
      <c r="E12" s="63">
        <v>792308</v>
      </c>
      <c r="F12" s="63">
        <v>810117</v>
      </c>
      <c r="G12" s="73">
        <v>548431</v>
      </c>
      <c r="H12" s="63">
        <v>612703</v>
      </c>
      <c r="I12" s="63">
        <v>631598</v>
      </c>
      <c r="J12" s="73">
        <v>484435</v>
      </c>
      <c r="K12" s="63">
        <v>504897</v>
      </c>
      <c r="L12" s="63">
        <v>530226</v>
      </c>
      <c r="M12" s="73">
        <v>162885</v>
      </c>
      <c r="N12" s="63">
        <v>171113</v>
      </c>
      <c r="O12" s="63">
        <v>169588</v>
      </c>
      <c r="P12" s="73">
        <v>194969</v>
      </c>
      <c r="Q12" s="63">
        <v>189896</v>
      </c>
      <c r="R12" s="63">
        <v>194404</v>
      </c>
      <c r="S12" s="73">
        <v>47552</v>
      </c>
      <c r="T12" s="63">
        <v>51423</v>
      </c>
      <c r="U12" s="63">
        <v>52430</v>
      </c>
      <c r="V12" s="73">
        <v>19494</v>
      </c>
      <c r="W12" s="63">
        <v>20148</v>
      </c>
      <c r="X12" s="63">
        <v>21074</v>
      </c>
      <c r="Y12" s="73">
        <v>44527</v>
      </c>
      <c r="Z12" s="63">
        <v>46825</v>
      </c>
      <c r="AA12" s="63">
        <v>47984</v>
      </c>
      <c r="AB12" s="73">
        <v>2298009</v>
      </c>
      <c r="AC12" s="63">
        <v>2389313</v>
      </c>
      <c r="AD12" s="308">
        <v>2457421</v>
      </c>
    </row>
    <row r="13" spans="1:30" ht="12" customHeight="1" x14ac:dyDescent="0.2">
      <c r="A13" s="907"/>
      <c r="B13" s="454"/>
      <c r="C13" s="310" t="s">
        <v>84</v>
      </c>
      <c r="D13" s="408">
        <v>5.1014583091999999</v>
      </c>
      <c r="E13" s="409">
        <v>4.6155005377</v>
      </c>
      <c r="F13" s="409">
        <v>4.5918404379000002</v>
      </c>
      <c r="G13" s="408">
        <v>4.2573869820999999</v>
      </c>
      <c r="H13" s="409">
        <v>4.1845722968999999</v>
      </c>
      <c r="I13" s="409">
        <v>4.1678140208999999</v>
      </c>
      <c r="J13" s="408">
        <v>3.7754249795999999</v>
      </c>
      <c r="K13" s="409">
        <v>3.6992337051000002</v>
      </c>
      <c r="L13" s="409">
        <v>3.6251824693999999</v>
      </c>
      <c r="M13" s="408">
        <v>4.5283789176000004</v>
      </c>
      <c r="N13" s="409">
        <v>4.4469911696000004</v>
      </c>
      <c r="O13" s="409">
        <v>4.4039436752999999</v>
      </c>
      <c r="P13" s="408">
        <v>4.0312613800000001</v>
      </c>
      <c r="Q13" s="409">
        <v>3.9668081476000001</v>
      </c>
      <c r="R13" s="409">
        <v>3.8694625624999999</v>
      </c>
      <c r="S13" s="408">
        <v>4.4309597914000003</v>
      </c>
      <c r="T13" s="409">
        <v>4.7034400949000004</v>
      </c>
      <c r="U13" s="409">
        <v>4.6490940300999997</v>
      </c>
      <c r="V13" s="408">
        <v>4.1277316096999996</v>
      </c>
      <c r="W13" s="409">
        <v>4.1510323605000004</v>
      </c>
      <c r="X13" s="409">
        <v>4.0529562494000002</v>
      </c>
      <c r="Y13" s="408">
        <v>4.6192871741000001</v>
      </c>
      <c r="Z13" s="409">
        <v>4.4218045915999999</v>
      </c>
      <c r="AA13" s="409">
        <v>4.3832944315000004</v>
      </c>
      <c r="AB13" s="408">
        <v>4.4575843698000002</v>
      </c>
      <c r="AC13" s="409">
        <v>4.2419306302999997</v>
      </c>
      <c r="AD13" s="375">
        <v>4.1967021524000003</v>
      </c>
    </row>
    <row r="14" spans="1:30" ht="12" customHeight="1" x14ac:dyDescent="0.2">
      <c r="A14" s="907"/>
      <c r="B14" s="454"/>
      <c r="C14" s="310" t="s">
        <v>87</v>
      </c>
      <c r="D14" s="73">
        <v>9015.9683335000009</v>
      </c>
      <c r="E14" s="63">
        <v>8705.9287721000001</v>
      </c>
      <c r="F14" s="63">
        <v>9021.3060592000002</v>
      </c>
      <c r="G14" s="73">
        <v>8507.1687108000006</v>
      </c>
      <c r="H14" s="63">
        <v>8616.7191327</v>
      </c>
      <c r="I14" s="63">
        <v>8985.9219513999997</v>
      </c>
      <c r="J14" s="73">
        <v>8698.3840232000002</v>
      </c>
      <c r="K14" s="63">
        <v>9044.4036493999993</v>
      </c>
      <c r="L14" s="63">
        <v>9152.3526117000001</v>
      </c>
      <c r="M14" s="73">
        <v>10145.335273000001</v>
      </c>
      <c r="N14" s="63">
        <v>9792.0324263000002</v>
      </c>
      <c r="O14" s="63">
        <v>10735.717264999999</v>
      </c>
      <c r="P14" s="73">
        <v>11527.731358000001</v>
      </c>
      <c r="Q14" s="63">
        <v>12336.806171</v>
      </c>
      <c r="R14" s="63">
        <v>12054.032327999999</v>
      </c>
      <c r="S14" s="73">
        <v>9363.8491264999993</v>
      </c>
      <c r="T14" s="63">
        <v>9585.0547428999998</v>
      </c>
      <c r="U14" s="63">
        <v>10569.683362</v>
      </c>
      <c r="V14" s="73">
        <v>9986.3869503000005</v>
      </c>
      <c r="W14" s="63">
        <v>10246.976242000001</v>
      </c>
      <c r="X14" s="63">
        <v>10578.554693</v>
      </c>
      <c r="Y14" s="73">
        <v>11319.743164</v>
      </c>
      <c r="Z14" s="63">
        <v>10278.341936000001</v>
      </c>
      <c r="AA14" s="63">
        <v>10085.719152</v>
      </c>
      <c r="AB14" s="73">
        <v>9180.8164118000004</v>
      </c>
      <c r="AC14" s="63">
        <v>9183.6627697000004</v>
      </c>
      <c r="AD14" s="308">
        <v>9465.8888638000008</v>
      </c>
    </row>
    <row r="15" spans="1:30" ht="12" customHeight="1" x14ac:dyDescent="0.2">
      <c r="A15" s="907"/>
      <c r="B15" s="309" t="s">
        <v>80</v>
      </c>
      <c r="C15" s="835" t="s">
        <v>81</v>
      </c>
      <c r="D15" s="391">
        <v>691713</v>
      </c>
      <c r="E15" s="392">
        <v>714144</v>
      </c>
      <c r="F15" s="392">
        <v>737475</v>
      </c>
      <c r="G15" s="391">
        <v>829634</v>
      </c>
      <c r="H15" s="392">
        <v>955882</v>
      </c>
      <c r="I15" s="392">
        <v>1002799</v>
      </c>
      <c r="J15" s="391">
        <v>610749</v>
      </c>
      <c r="K15" s="392">
        <v>684969</v>
      </c>
      <c r="L15" s="392">
        <v>742728</v>
      </c>
      <c r="M15" s="391">
        <v>152164</v>
      </c>
      <c r="N15" s="392">
        <v>168579</v>
      </c>
      <c r="O15" s="392">
        <v>171919</v>
      </c>
      <c r="P15" s="391">
        <v>243936</v>
      </c>
      <c r="Q15" s="392">
        <v>249158</v>
      </c>
      <c r="R15" s="392">
        <v>263393</v>
      </c>
      <c r="S15" s="391">
        <v>58643</v>
      </c>
      <c r="T15" s="392">
        <v>59452</v>
      </c>
      <c r="U15" s="392">
        <v>62308</v>
      </c>
      <c r="V15" s="391">
        <v>23070</v>
      </c>
      <c r="W15" s="392">
        <v>26764</v>
      </c>
      <c r="X15" s="392">
        <v>28694</v>
      </c>
      <c r="Y15" s="391">
        <v>53601</v>
      </c>
      <c r="Z15" s="392">
        <v>57478</v>
      </c>
      <c r="AA15" s="392">
        <v>56806</v>
      </c>
      <c r="AB15" s="391">
        <v>2663510</v>
      </c>
      <c r="AC15" s="392">
        <v>2916426</v>
      </c>
      <c r="AD15" s="393">
        <v>3066122</v>
      </c>
    </row>
    <row r="16" spans="1:30" ht="12" customHeight="1" x14ac:dyDescent="0.2">
      <c r="A16" s="842"/>
      <c r="B16" s="454"/>
      <c r="C16" s="126" t="s">
        <v>87</v>
      </c>
      <c r="D16" s="395">
        <v>995.71061354000005</v>
      </c>
      <c r="E16" s="396">
        <v>1152.6016248000001</v>
      </c>
      <c r="F16" s="396">
        <v>1211.8306712000001</v>
      </c>
      <c r="G16" s="395">
        <v>1253.3394837999999</v>
      </c>
      <c r="H16" s="396">
        <v>1264.9538537999999</v>
      </c>
      <c r="I16" s="396">
        <v>1293.4860690999999</v>
      </c>
      <c r="J16" s="395">
        <v>1153.1554516000001</v>
      </c>
      <c r="K16" s="396">
        <v>1276.8309558999999</v>
      </c>
      <c r="L16" s="396">
        <v>1266.5615779</v>
      </c>
      <c r="M16" s="395">
        <v>1391.4464289</v>
      </c>
      <c r="N16" s="396">
        <v>1439.0259057000001</v>
      </c>
      <c r="O16" s="396">
        <v>1474.3013905</v>
      </c>
      <c r="P16" s="395">
        <v>1647.7825213000001</v>
      </c>
      <c r="Q16" s="396">
        <v>1698.1744507000001</v>
      </c>
      <c r="R16" s="396">
        <v>1735.2602649</v>
      </c>
      <c r="S16" s="395">
        <v>1674.2804907</v>
      </c>
      <c r="T16" s="396">
        <v>1639.3113119</v>
      </c>
      <c r="U16" s="396">
        <v>1695.9700711999999</v>
      </c>
      <c r="V16" s="395">
        <v>1413.603885</v>
      </c>
      <c r="W16" s="396">
        <v>1343.2347198</v>
      </c>
      <c r="X16" s="396">
        <v>1344.9010503</v>
      </c>
      <c r="Y16" s="395">
        <v>1200.0508526000001</v>
      </c>
      <c r="Z16" s="396">
        <v>1145.5444895000001</v>
      </c>
      <c r="AA16" s="396">
        <v>1139.9435997</v>
      </c>
      <c r="AB16" s="395">
        <v>1217.0593291</v>
      </c>
      <c r="AC16" s="396">
        <v>1293.3012364000001</v>
      </c>
      <c r="AD16" s="397">
        <v>1321.2281396999999</v>
      </c>
    </row>
    <row r="17" spans="1:30" ht="12" customHeight="1" x14ac:dyDescent="0.2">
      <c r="A17" s="906" t="s">
        <v>91</v>
      </c>
      <c r="B17" s="462" t="s">
        <v>83</v>
      </c>
      <c r="C17" s="590" t="s">
        <v>81</v>
      </c>
      <c r="D17" s="73">
        <v>2367</v>
      </c>
      <c r="E17" s="63">
        <v>2030</v>
      </c>
      <c r="F17" s="63">
        <v>1790</v>
      </c>
      <c r="G17" s="73">
        <v>5703</v>
      </c>
      <c r="H17" s="63">
        <v>6659</v>
      </c>
      <c r="I17" s="63">
        <v>6686</v>
      </c>
      <c r="J17" s="73">
        <v>2402</v>
      </c>
      <c r="K17" s="63">
        <v>2057</v>
      </c>
      <c r="L17" s="63">
        <v>1893</v>
      </c>
      <c r="M17" s="73">
        <v>7153</v>
      </c>
      <c r="N17" s="63">
        <v>8065</v>
      </c>
      <c r="O17" s="63">
        <v>7306</v>
      </c>
      <c r="P17" s="73" t="s">
        <v>361</v>
      </c>
      <c r="Q17" s="63" t="s">
        <v>361</v>
      </c>
      <c r="R17" s="63" t="s">
        <v>361</v>
      </c>
      <c r="S17" s="73">
        <v>553</v>
      </c>
      <c r="T17" s="63">
        <v>704</v>
      </c>
      <c r="U17" s="63">
        <v>714</v>
      </c>
      <c r="V17" s="73">
        <v>14</v>
      </c>
      <c r="W17" s="63">
        <v>101</v>
      </c>
      <c r="X17" s="63">
        <v>20</v>
      </c>
      <c r="Y17" s="73">
        <v>512</v>
      </c>
      <c r="Z17" s="63">
        <v>820</v>
      </c>
      <c r="AA17" s="63">
        <v>785</v>
      </c>
      <c r="AB17" s="73">
        <v>18704</v>
      </c>
      <c r="AC17" s="63">
        <v>20436</v>
      </c>
      <c r="AD17" s="308">
        <v>19194</v>
      </c>
    </row>
    <row r="18" spans="1:30" ht="12" customHeight="1" x14ac:dyDescent="0.2">
      <c r="A18" s="907"/>
      <c r="B18" s="454"/>
      <c r="C18" s="310" t="s">
        <v>84</v>
      </c>
      <c r="D18" s="408">
        <v>5.6514575412000001</v>
      </c>
      <c r="E18" s="409">
        <v>4.8684729064000001</v>
      </c>
      <c r="F18" s="409">
        <v>5.1782122905000003</v>
      </c>
      <c r="G18" s="408">
        <v>5.5211292301999997</v>
      </c>
      <c r="H18" s="409">
        <v>4.9584021624999997</v>
      </c>
      <c r="I18" s="409">
        <v>4.6663176786999996</v>
      </c>
      <c r="J18" s="408">
        <v>3.9134054954000002</v>
      </c>
      <c r="K18" s="409">
        <v>7.3665532329000003</v>
      </c>
      <c r="L18" s="409">
        <v>8.0021130481</v>
      </c>
      <c r="M18" s="408">
        <v>4.9099678456999998</v>
      </c>
      <c r="N18" s="409">
        <v>4.9851208927000004</v>
      </c>
      <c r="O18" s="409">
        <v>5.1517930467999999</v>
      </c>
      <c r="P18" s="408" t="s">
        <v>361</v>
      </c>
      <c r="Q18" s="409" t="s">
        <v>361</v>
      </c>
      <c r="R18" s="409" t="s">
        <v>361</v>
      </c>
      <c r="S18" s="408">
        <v>4.5280289330999999</v>
      </c>
      <c r="T18" s="409">
        <v>4.4744318182000002</v>
      </c>
      <c r="U18" s="409">
        <v>4.8809523810000002</v>
      </c>
      <c r="V18" s="408">
        <v>2.5</v>
      </c>
      <c r="W18" s="409">
        <v>2.7029702969999998</v>
      </c>
      <c r="X18" s="409">
        <v>1.35</v>
      </c>
      <c r="Y18" s="408">
        <v>6.1171875</v>
      </c>
      <c r="Z18" s="409">
        <v>6.4853658537000003</v>
      </c>
      <c r="AA18" s="409">
        <v>6.4853503185000001</v>
      </c>
      <c r="AB18" s="408">
        <v>5.0821214712999998</v>
      </c>
      <c r="AC18" s="409">
        <v>5.2358582893000003</v>
      </c>
      <c r="AD18" s="375">
        <v>5.3067625300000003</v>
      </c>
    </row>
    <row r="19" spans="1:30" ht="12" customHeight="1" x14ac:dyDescent="0.2">
      <c r="A19" s="907"/>
      <c r="B19" s="454"/>
      <c r="C19" s="310" t="s">
        <v>87</v>
      </c>
      <c r="D19" s="73">
        <v>11412.309184</v>
      </c>
      <c r="E19" s="63">
        <v>11594.592268</v>
      </c>
      <c r="F19" s="63">
        <v>13670.132912999999</v>
      </c>
      <c r="G19" s="73">
        <v>14354.954814000001</v>
      </c>
      <c r="H19" s="63">
        <v>12072.403652000001</v>
      </c>
      <c r="I19" s="63">
        <v>11484.960219000001</v>
      </c>
      <c r="J19" s="73">
        <v>8109.7729415000003</v>
      </c>
      <c r="K19" s="63">
        <v>15754.41885</v>
      </c>
      <c r="L19" s="63">
        <v>17522.313504999998</v>
      </c>
      <c r="M19" s="73">
        <v>11854.113875999999</v>
      </c>
      <c r="N19" s="63">
        <v>11534.644853</v>
      </c>
      <c r="O19" s="63">
        <v>13503.915155000001</v>
      </c>
      <c r="P19" s="73" t="s">
        <v>361</v>
      </c>
      <c r="Q19" s="63" t="s">
        <v>361</v>
      </c>
      <c r="R19" s="63" t="s">
        <v>361</v>
      </c>
      <c r="S19" s="73">
        <v>10806.989441</v>
      </c>
      <c r="T19" s="63">
        <v>9962.0064330000005</v>
      </c>
      <c r="U19" s="63">
        <v>12400.589939</v>
      </c>
      <c r="V19" s="73">
        <v>6516.5626664000001</v>
      </c>
      <c r="W19" s="63">
        <v>9970.5094327000006</v>
      </c>
      <c r="X19" s="63">
        <v>2589.9417441999999</v>
      </c>
      <c r="Y19" s="73">
        <v>17315.112329</v>
      </c>
      <c r="Z19" s="63">
        <v>15812.606054</v>
      </c>
      <c r="AA19" s="63">
        <v>15516.648193999999</v>
      </c>
      <c r="AB19" s="73">
        <v>12194.409156</v>
      </c>
      <c r="AC19" s="63">
        <v>12250.319020000001</v>
      </c>
      <c r="AD19" s="308">
        <v>13242.352526999999</v>
      </c>
    </row>
    <row r="20" spans="1:30" ht="12" customHeight="1" x14ac:dyDescent="0.2">
      <c r="A20" s="907"/>
      <c r="B20" s="309" t="s">
        <v>80</v>
      </c>
      <c r="C20" s="835" t="s">
        <v>81</v>
      </c>
      <c r="D20" s="391">
        <v>1549</v>
      </c>
      <c r="E20" s="392">
        <v>1472</v>
      </c>
      <c r="F20" s="392">
        <v>1727</v>
      </c>
      <c r="G20" s="391">
        <v>7436</v>
      </c>
      <c r="H20" s="392">
        <v>9837</v>
      </c>
      <c r="I20" s="392">
        <v>9776</v>
      </c>
      <c r="J20" s="391">
        <v>1992</v>
      </c>
      <c r="K20" s="392">
        <v>1962</v>
      </c>
      <c r="L20" s="392">
        <v>1832</v>
      </c>
      <c r="M20" s="391">
        <v>6406</v>
      </c>
      <c r="N20" s="392">
        <v>6793</v>
      </c>
      <c r="O20" s="392">
        <v>6360</v>
      </c>
      <c r="P20" s="391" t="s">
        <v>361</v>
      </c>
      <c r="Q20" s="392" t="s">
        <v>361</v>
      </c>
      <c r="R20" s="392" t="s">
        <v>361</v>
      </c>
      <c r="S20" s="391">
        <v>719</v>
      </c>
      <c r="T20" s="392">
        <v>852</v>
      </c>
      <c r="U20" s="392">
        <v>657</v>
      </c>
      <c r="V20" s="391">
        <v>33</v>
      </c>
      <c r="W20" s="392">
        <v>140</v>
      </c>
      <c r="X20" s="392">
        <v>44</v>
      </c>
      <c r="Y20" s="391">
        <v>796</v>
      </c>
      <c r="Z20" s="392">
        <v>538</v>
      </c>
      <c r="AA20" s="392">
        <v>252</v>
      </c>
      <c r="AB20" s="391">
        <v>18931</v>
      </c>
      <c r="AC20" s="392">
        <v>21594</v>
      </c>
      <c r="AD20" s="393">
        <v>20648</v>
      </c>
    </row>
    <row r="21" spans="1:30" ht="12" customHeight="1" x14ac:dyDescent="0.2">
      <c r="A21" s="842"/>
      <c r="B21" s="454"/>
      <c r="C21" s="126" t="s">
        <v>87</v>
      </c>
      <c r="D21" s="395">
        <v>1280.6274982</v>
      </c>
      <c r="E21" s="396">
        <v>1408.8954252999999</v>
      </c>
      <c r="F21" s="396">
        <v>1730.7275235</v>
      </c>
      <c r="G21" s="395">
        <v>1553.0785091</v>
      </c>
      <c r="H21" s="396">
        <v>1440.8014326</v>
      </c>
      <c r="I21" s="396">
        <v>1479.7836328000001</v>
      </c>
      <c r="J21" s="395">
        <v>1347.6757028</v>
      </c>
      <c r="K21" s="396">
        <v>1574.5404575</v>
      </c>
      <c r="L21" s="396">
        <v>1452.7903013</v>
      </c>
      <c r="M21" s="395">
        <v>1332.1342486999999</v>
      </c>
      <c r="N21" s="396">
        <v>1615.9886736999999</v>
      </c>
      <c r="O21" s="396">
        <v>1442.1512461</v>
      </c>
      <c r="P21" s="395" t="s">
        <v>361</v>
      </c>
      <c r="Q21" s="396" t="s">
        <v>361</v>
      </c>
      <c r="R21" s="396" t="s">
        <v>361</v>
      </c>
      <c r="S21" s="395">
        <v>2135.5196175999999</v>
      </c>
      <c r="T21" s="396">
        <v>2159.4292810000002</v>
      </c>
      <c r="U21" s="396">
        <v>2243.3934095999998</v>
      </c>
      <c r="V21" s="395">
        <v>1382.3439246</v>
      </c>
      <c r="W21" s="396">
        <v>1057.8890561999999</v>
      </c>
      <c r="X21" s="396">
        <v>1511.5977270999999</v>
      </c>
      <c r="Y21" s="395">
        <v>848.21846461999996</v>
      </c>
      <c r="Z21" s="396">
        <v>941.21626402000004</v>
      </c>
      <c r="AA21" s="396">
        <v>1997.4079783</v>
      </c>
      <c r="AB21" s="395">
        <v>1426.5936104</v>
      </c>
      <c r="AC21" s="396">
        <v>1519.3122979</v>
      </c>
      <c r="AD21" s="397">
        <v>1517.4685958</v>
      </c>
    </row>
    <row r="22" spans="1:30" ht="12" customHeight="1" x14ac:dyDescent="0.2">
      <c r="A22" s="896" t="s">
        <v>92</v>
      </c>
      <c r="B22" s="896"/>
      <c r="C22" s="310" t="s">
        <v>81</v>
      </c>
      <c r="D22" s="73">
        <v>76309</v>
      </c>
      <c r="E22" s="63">
        <v>79632</v>
      </c>
      <c r="F22" s="63">
        <v>84466</v>
      </c>
      <c r="G22" s="73">
        <v>33072</v>
      </c>
      <c r="H22" s="63">
        <v>22178</v>
      </c>
      <c r="I22" s="63">
        <v>24538</v>
      </c>
      <c r="J22" s="73">
        <v>104334</v>
      </c>
      <c r="K22" s="63">
        <v>113798</v>
      </c>
      <c r="L22" s="63">
        <v>123857</v>
      </c>
      <c r="M22" s="73">
        <v>20035</v>
      </c>
      <c r="N22" s="63">
        <v>22335</v>
      </c>
      <c r="O22" s="63">
        <v>24599</v>
      </c>
      <c r="P22" s="73">
        <v>65689</v>
      </c>
      <c r="Q22" s="63">
        <v>69775</v>
      </c>
      <c r="R22" s="63">
        <v>73743</v>
      </c>
      <c r="S22" s="73">
        <v>4412</v>
      </c>
      <c r="T22" s="63">
        <v>4929</v>
      </c>
      <c r="U22" s="63">
        <v>5404</v>
      </c>
      <c r="V22" s="73">
        <v>103772</v>
      </c>
      <c r="W22" s="63">
        <v>109713</v>
      </c>
      <c r="X22" s="63">
        <v>115872</v>
      </c>
      <c r="Y22" s="73">
        <v>2440</v>
      </c>
      <c r="Z22" s="63">
        <v>2973</v>
      </c>
      <c r="AA22" s="63">
        <v>3308</v>
      </c>
      <c r="AB22" s="73">
        <v>410063</v>
      </c>
      <c r="AC22" s="63">
        <v>425333</v>
      </c>
      <c r="AD22" s="308">
        <v>455787</v>
      </c>
    </row>
    <row r="23" spans="1:30" ht="12" customHeight="1" x14ac:dyDescent="0.2">
      <c r="A23" s="897"/>
      <c r="B23" s="897"/>
      <c r="C23" s="310" t="s">
        <v>84</v>
      </c>
      <c r="D23" s="463">
        <v>2.8073621722</v>
      </c>
      <c r="E23" s="464">
        <v>2.4483373517999998</v>
      </c>
      <c r="F23" s="464">
        <v>2.4392418250999999</v>
      </c>
      <c r="G23" s="463">
        <v>1.3507498791000001</v>
      </c>
      <c r="H23" s="464">
        <v>2.1851384254999999</v>
      </c>
      <c r="I23" s="464">
        <v>2.2057217376999998</v>
      </c>
      <c r="J23" s="463">
        <v>2.032712251</v>
      </c>
      <c r="K23" s="464">
        <v>1.9600783845</v>
      </c>
      <c r="L23" s="464">
        <v>1.9432975125</v>
      </c>
      <c r="M23" s="463">
        <v>2.4831045669999998</v>
      </c>
      <c r="N23" s="464">
        <v>2.2991269308</v>
      </c>
      <c r="O23" s="464">
        <v>2.1709419082000001</v>
      </c>
      <c r="P23" s="463">
        <v>1.8868608138</v>
      </c>
      <c r="Q23" s="464">
        <v>1.8647509852999999</v>
      </c>
      <c r="R23" s="464">
        <v>1.8004013940000001</v>
      </c>
      <c r="S23" s="463">
        <v>2.4218041704000002</v>
      </c>
      <c r="T23" s="464">
        <v>2.5118685331999999</v>
      </c>
      <c r="U23" s="464">
        <v>2.5125832717000001</v>
      </c>
      <c r="V23" s="463">
        <v>1.8348494777</v>
      </c>
      <c r="W23" s="464">
        <v>1.8128480672</v>
      </c>
      <c r="X23" s="464">
        <v>1.7707038800999999</v>
      </c>
      <c r="Y23" s="463">
        <v>3.0307377048999999</v>
      </c>
      <c r="Z23" s="464">
        <v>2.8018836191999998</v>
      </c>
      <c r="AA23" s="464">
        <v>2.6324062877999999</v>
      </c>
      <c r="AB23" s="463">
        <v>2.0805607919</v>
      </c>
      <c r="AC23" s="464">
        <v>2.0396936048000001</v>
      </c>
      <c r="AD23" s="465">
        <v>2.0063735912</v>
      </c>
    </row>
    <row r="24" spans="1:30" ht="12" customHeight="1" x14ac:dyDescent="0.2">
      <c r="A24" s="897"/>
      <c r="B24" s="897"/>
      <c r="C24" s="310" t="s">
        <v>87</v>
      </c>
      <c r="D24" s="73">
        <v>4727.8224141999999</v>
      </c>
      <c r="E24" s="63">
        <v>4442.7107589999996</v>
      </c>
      <c r="F24" s="63">
        <v>4556.0927462999998</v>
      </c>
      <c r="G24" s="73">
        <v>3126.9022157999998</v>
      </c>
      <c r="H24" s="63">
        <v>4332.4975987999997</v>
      </c>
      <c r="I24" s="63">
        <v>4501.4566289000004</v>
      </c>
      <c r="J24" s="73">
        <v>3821.7918632000001</v>
      </c>
      <c r="K24" s="63">
        <v>3976.1445988</v>
      </c>
      <c r="L24" s="63">
        <v>4080.5258351000002</v>
      </c>
      <c r="M24" s="73">
        <v>5017.7858759999999</v>
      </c>
      <c r="N24" s="63">
        <v>4406.8140448000004</v>
      </c>
      <c r="O24" s="63">
        <v>4422.9059954000004</v>
      </c>
      <c r="P24" s="73">
        <v>4243.7825045</v>
      </c>
      <c r="Q24" s="63">
        <v>4199.0917559</v>
      </c>
      <c r="R24" s="63">
        <v>4027.4080038000002</v>
      </c>
      <c r="S24" s="73">
        <v>5312.2778064000004</v>
      </c>
      <c r="T24" s="63">
        <v>5179.4337791999997</v>
      </c>
      <c r="U24" s="63">
        <v>5780.9799862</v>
      </c>
      <c r="V24" s="73">
        <v>3031.4139175</v>
      </c>
      <c r="W24" s="63">
        <v>3021.4398093</v>
      </c>
      <c r="X24" s="63">
        <v>3028.2376694</v>
      </c>
      <c r="Y24" s="73">
        <v>7018.8063048000004</v>
      </c>
      <c r="Z24" s="63">
        <v>6006.1704757999996</v>
      </c>
      <c r="AA24" s="63">
        <v>5788.7693749</v>
      </c>
      <c r="AB24" s="73">
        <v>3895.4303461</v>
      </c>
      <c r="AC24" s="63">
        <v>3923.1383331000002</v>
      </c>
      <c r="AD24" s="308">
        <v>3966.2456238999998</v>
      </c>
    </row>
    <row r="25" spans="1:30" ht="12" customHeight="1" x14ac:dyDescent="0.2">
      <c r="A25" s="896" t="s">
        <v>93</v>
      </c>
      <c r="B25" s="896"/>
      <c r="C25" s="398" t="s">
        <v>81</v>
      </c>
      <c r="D25" s="73">
        <v>1487429</v>
      </c>
      <c r="E25" s="391">
        <v>1506452</v>
      </c>
      <c r="F25" s="392">
        <v>1547592</v>
      </c>
      <c r="G25" s="391">
        <v>1378065</v>
      </c>
      <c r="H25" s="392">
        <v>1568585</v>
      </c>
      <c r="I25" s="392">
        <v>1634397</v>
      </c>
      <c r="J25" s="391">
        <v>1095184</v>
      </c>
      <c r="K25" s="392">
        <v>1189866</v>
      </c>
      <c r="L25" s="392">
        <v>1272954</v>
      </c>
      <c r="M25" s="391">
        <v>315049</v>
      </c>
      <c r="N25" s="392">
        <v>339692</v>
      </c>
      <c r="O25" s="392">
        <v>341507</v>
      </c>
      <c r="P25" s="391">
        <v>438905</v>
      </c>
      <c r="Q25" s="392">
        <v>439054</v>
      </c>
      <c r="R25" s="392">
        <v>457797</v>
      </c>
      <c r="S25" s="391">
        <v>106195</v>
      </c>
      <c r="T25" s="392">
        <v>110875</v>
      </c>
      <c r="U25" s="392">
        <v>114738</v>
      </c>
      <c r="V25" s="391">
        <v>42564</v>
      </c>
      <c r="W25" s="392">
        <v>46912</v>
      </c>
      <c r="X25" s="392">
        <v>49768</v>
      </c>
      <c r="Y25" s="391">
        <v>98128</v>
      </c>
      <c r="Z25" s="392">
        <v>104303</v>
      </c>
      <c r="AA25" s="392">
        <v>104790</v>
      </c>
      <c r="AB25" s="391">
        <v>4961519</v>
      </c>
      <c r="AC25" s="392">
        <v>5305739</v>
      </c>
      <c r="AD25" s="393">
        <v>5523543</v>
      </c>
    </row>
    <row r="26" spans="1:30" ht="12" customHeight="1" x14ac:dyDescent="0.2">
      <c r="A26" s="897"/>
      <c r="B26" s="897"/>
      <c r="C26" s="310" t="s">
        <v>84</v>
      </c>
      <c r="D26" s="328">
        <v>3.1941188452999998</v>
      </c>
      <c r="E26" s="328">
        <v>2.9015474770999998</v>
      </c>
      <c r="F26" s="329">
        <v>2.8802184297000002</v>
      </c>
      <c r="G26" s="328">
        <v>2.2963481403000001</v>
      </c>
      <c r="H26" s="329">
        <v>2.2439217510999998</v>
      </c>
      <c r="I26" s="329">
        <v>2.2241731965999998</v>
      </c>
      <c r="J26" s="328">
        <v>2.2276594618000001</v>
      </c>
      <c r="K26" s="329">
        <v>2.1453684701000002</v>
      </c>
      <c r="L26" s="329">
        <v>2.0934723486000002</v>
      </c>
      <c r="M26" s="328">
        <v>2.8242241682999998</v>
      </c>
      <c r="N26" s="329">
        <v>2.7363523427000001</v>
      </c>
      <c r="O26" s="329">
        <v>2.6903548097000001</v>
      </c>
      <c r="P26" s="328">
        <v>2.3465374055999999</v>
      </c>
      <c r="Q26" s="329">
        <v>2.2831792900000001</v>
      </c>
      <c r="R26" s="329">
        <v>2.2185204358999999</v>
      </c>
      <c r="S26" s="328">
        <v>2.5363152691000002</v>
      </c>
      <c r="T26" s="329">
        <v>2.7176279594000001</v>
      </c>
      <c r="U26" s="329">
        <v>2.6674684933999999</v>
      </c>
      <c r="V26" s="328">
        <v>2.4324781505000002</v>
      </c>
      <c r="W26" s="329">
        <v>2.3533211119000002</v>
      </c>
      <c r="X26" s="329">
        <v>2.2927583989999998</v>
      </c>
      <c r="Y26" s="328">
        <v>2.6423039296000002</v>
      </c>
      <c r="Z26" s="329">
        <v>2.536159075</v>
      </c>
      <c r="AA26" s="329">
        <v>2.5492317969</v>
      </c>
      <c r="AB26" s="328">
        <v>2.6014369792999998</v>
      </c>
      <c r="AC26" s="329">
        <v>2.4599261289999999</v>
      </c>
      <c r="AD26" s="330">
        <v>2.4222108889</v>
      </c>
    </row>
    <row r="27" spans="1:30" ht="12" customHeight="1" x14ac:dyDescent="0.2">
      <c r="A27" s="898"/>
      <c r="B27" s="898"/>
      <c r="C27" s="49" t="s">
        <v>87</v>
      </c>
      <c r="D27" s="73">
        <v>5286.2329792</v>
      </c>
      <c r="E27" s="395">
        <v>5125.2217450999997</v>
      </c>
      <c r="F27" s="396">
        <v>5299.8517859000003</v>
      </c>
      <c r="G27" s="395">
        <v>4140.1589131000001</v>
      </c>
      <c r="H27" s="396">
        <v>4136.6175773000004</v>
      </c>
      <c r="I27" s="396">
        <v>4266.1586318</v>
      </c>
      <c r="J27" s="395">
        <v>4490.6519846000001</v>
      </c>
      <c r="K27" s="396">
        <v>4572.8526510000002</v>
      </c>
      <c r="L27" s="396">
        <v>4551.2454208999998</v>
      </c>
      <c r="M27" s="395">
        <v>5917.3366374999996</v>
      </c>
      <c r="N27" s="396">
        <v>5646.6846223000002</v>
      </c>
      <c r="O27" s="396">
        <v>6073.4018342999998</v>
      </c>
      <c r="P27" s="395">
        <v>6036.6223492999998</v>
      </c>
      <c r="Q27" s="396">
        <v>6299.507337</v>
      </c>
      <c r="R27" s="396">
        <v>6117.1381805999999</v>
      </c>
      <c r="S27" s="395">
        <v>5117.5157443999997</v>
      </c>
      <c r="T27" s="396">
        <v>5324.4879923999997</v>
      </c>
      <c r="U27" s="396">
        <v>5750.8497782000004</v>
      </c>
      <c r="V27" s="395">
        <v>5339.8756892000001</v>
      </c>
      <c r="W27" s="396">
        <v>5167.2580865</v>
      </c>
      <c r="X27" s="396">
        <v>5254.8435208000001</v>
      </c>
      <c r="Y27" s="395">
        <v>5792.0076799999997</v>
      </c>
      <c r="Z27" s="396">
        <v>5245.5535056999997</v>
      </c>
      <c r="AA27" s="396">
        <v>5236.2704831000001</v>
      </c>
      <c r="AB27" s="395">
        <v>4905.6041980999998</v>
      </c>
      <c r="AC27" s="396">
        <v>4846.5373429000001</v>
      </c>
      <c r="AD27" s="397">
        <v>4944.7828583999999</v>
      </c>
    </row>
    <row r="28" spans="1:30" ht="12" customHeight="1" x14ac:dyDescent="0.2">
      <c r="A28" s="897" t="s">
        <v>94</v>
      </c>
      <c r="B28" s="897"/>
      <c r="C28" s="310" t="s">
        <v>81</v>
      </c>
      <c r="D28" s="73">
        <v>3916</v>
      </c>
      <c r="E28" s="63">
        <v>3502</v>
      </c>
      <c r="F28" s="63">
        <v>3517</v>
      </c>
      <c r="G28" s="73">
        <v>13139</v>
      </c>
      <c r="H28" s="63">
        <v>16496</v>
      </c>
      <c r="I28" s="63">
        <v>16462</v>
      </c>
      <c r="J28" s="73">
        <v>4394</v>
      </c>
      <c r="K28" s="63">
        <v>4019</v>
      </c>
      <c r="L28" s="63">
        <v>3725</v>
      </c>
      <c r="M28" s="73">
        <v>13559</v>
      </c>
      <c r="N28" s="63">
        <v>14858</v>
      </c>
      <c r="O28" s="63">
        <v>13666</v>
      </c>
      <c r="P28" s="73" t="s">
        <v>361</v>
      </c>
      <c r="Q28" s="63" t="s">
        <v>361</v>
      </c>
      <c r="R28" s="63" t="s">
        <v>361</v>
      </c>
      <c r="S28" s="73">
        <v>1272</v>
      </c>
      <c r="T28" s="63">
        <v>1556</v>
      </c>
      <c r="U28" s="63">
        <v>1371</v>
      </c>
      <c r="V28" s="73">
        <v>47</v>
      </c>
      <c r="W28" s="63">
        <v>241</v>
      </c>
      <c r="X28" s="63">
        <v>64</v>
      </c>
      <c r="Y28" s="73">
        <v>1308</v>
      </c>
      <c r="Z28" s="63">
        <v>1358</v>
      </c>
      <c r="AA28" s="63">
        <v>1037</v>
      </c>
      <c r="AB28" s="73">
        <v>37635</v>
      </c>
      <c r="AC28" s="63">
        <v>42030</v>
      </c>
      <c r="AD28" s="308">
        <v>39842</v>
      </c>
    </row>
    <row r="29" spans="1:30" ht="12" customHeight="1" x14ac:dyDescent="0.2">
      <c r="A29" s="897"/>
      <c r="B29" s="897"/>
      <c r="C29" s="310" t="s">
        <v>84</v>
      </c>
      <c r="D29" s="328">
        <v>3.8115423902000001</v>
      </c>
      <c r="E29" s="329">
        <v>3.2424328954999999</v>
      </c>
      <c r="F29" s="329">
        <v>3.1265282912000001</v>
      </c>
      <c r="G29" s="328">
        <v>2.9624020092999999</v>
      </c>
      <c r="H29" s="329">
        <v>2.5979025218</v>
      </c>
      <c r="I29" s="329">
        <v>2.4890657270999998</v>
      </c>
      <c r="J29" s="328">
        <v>2.5926263085999999</v>
      </c>
      <c r="K29" s="329">
        <v>4.2585220204000001</v>
      </c>
      <c r="L29" s="329">
        <v>4.5583892617000004</v>
      </c>
      <c r="M29" s="328">
        <v>3.0626889889000002</v>
      </c>
      <c r="N29" s="329">
        <v>3.1631444339999999</v>
      </c>
      <c r="O29" s="329">
        <v>3.2195960778999999</v>
      </c>
      <c r="P29" s="328" t="s">
        <v>361</v>
      </c>
      <c r="Q29" s="329" t="s">
        <v>361</v>
      </c>
      <c r="R29" s="329" t="s">
        <v>361</v>
      </c>
      <c r="S29" s="328">
        <v>2.5338050314</v>
      </c>
      <c r="T29" s="329">
        <v>2.5719794344000002</v>
      </c>
      <c r="U29" s="329">
        <v>3.0211524435000001</v>
      </c>
      <c r="V29" s="328">
        <v>1.4468085105999999</v>
      </c>
      <c r="W29" s="329">
        <v>1.7136929460999999</v>
      </c>
      <c r="X29" s="329">
        <v>1.109375</v>
      </c>
      <c r="Y29" s="328">
        <v>3.003058104</v>
      </c>
      <c r="Z29" s="329">
        <v>4.3122238586000003</v>
      </c>
      <c r="AA29" s="329">
        <v>5.1523625843999996</v>
      </c>
      <c r="AB29" s="328">
        <v>3.0287498339000001</v>
      </c>
      <c r="AC29" s="329">
        <v>3.0595764929999998</v>
      </c>
      <c r="AD29" s="330">
        <v>3.0747954420000001</v>
      </c>
    </row>
    <row r="30" spans="1:30" ht="12" customHeight="1" x14ac:dyDescent="0.2">
      <c r="A30" s="898"/>
      <c r="B30" s="898"/>
      <c r="C30" s="49" t="s">
        <v>87</v>
      </c>
      <c r="D30" s="395">
        <v>7404.6547069999997</v>
      </c>
      <c r="E30" s="396">
        <v>7313.2256913000001</v>
      </c>
      <c r="F30" s="396">
        <v>7807.3654668999998</v>
      </c>
      <c r="G30" s="395">
        <v>7109.7495317000003</v>
      </c>
      <c r="H30" s="396">
        <v>5732.4987640999998</v>
      </c>
      <c r="I30" s="396">
        <v>5543.3610021000004</v>
      </c>
      <c r="J30" s="395">
        <v>5044.2067832000002</v>
      </c>
      <c r="K30" s="396">
        <v>8832.0696573000005</v>
      </c>
      <c r="L30" s="396">
        <v>9619.1278648000007</v>
      </c>
      <c r="M30" s="395">
        <v>6882.965451</v>
      </c>
      <c r="N30" s="396">
        <v>6999.8870507000001</v>
      </c>
      <c r="O30" s="396">
        <v>7890.5082722999996</v>
      </c>
      <c r="P30" s="395" t="s">
        <v>361</v>
      </c>
      <c r="Q30" s="396" t="s">
        <v>361</v>
      </c>
      <c r="R30" s="396" t="s">
        <v>361</v>
      </c>
      <c r="S30" s="395">
        <v>5905.4274889999997</v>
      </c>
      <c r="T30" s="396">
        <v>5689.6441364000002</v>
      </c>
      <c r="U30" s="396">
        <v>7533.1368973999997</v>
      </c>
      <c r="V30" s="395">
        <v>2911.6856775000001</v>
      </c>
      <c r="W30" s="396">
        <v>4793.0536123000002</v>
      </c>
      <c r="X30" s="396">
        <v>1848.5802324000001</v>
      </c>
      <c r="Y30" s="395">
        <v>7293.9750843000002</v>
      </c>
      <c r="Z30" s="396">
        <v>9920.9950764999994</v>
      </c>
      <c r="AA30" s="396">
        <v>12231.35549</v>
      </c>
      <c r="AB30" s="395">
        <v>6778.0276999999996</v>
      </c>
      <c r="AC30" s="396">
        <v>6736.9866583000003</v>
      </c>
      <c r="AD30" s="397">
        <v>7165.9657139000001</v>
      </c>
    </row>
  </sheetData>
  <mergeCells count="7">
    <mergeCell ref="D4:AD4"/>
    <mergeCell ref="A25:B27"/>
    <mergeCell ref="A28:B30"/>
    <mergeCell ref="A7:A11"/>
    <mergeCell ref="A12:A16"/>
    <mergeCell ref="A17:A21"/>
    <mergeCell ref="A22:B24"/>
  </mergeCells>
  <conditionalFormatting sqref="D4">
    <cfRule type="expression" dxfId="319" priority="100">
      <formula>(D1+1)&lt;=(9*rounds_bucket)</formula>
    </cfRule>
  </conditionalFormatting>
  <conditionalFormatting sqref="D1:AD1">
    <cfRule type="expression" dxfId="318" priority="99">
      <formula>(D1+1)&gt;(9*rounds_bucket)</formula>
    </cfRule>
  </conditionalFormatting>
  <conditionalFormatting sqref="D11:F11">
    <cfRule type="expression" dxfId="317" priority="90">
      <formula>(D1+1)&lt;=(9*rounds_bucket)</formula>
    </cfRule>
  </conditionalFormatting>
  <conditionalFormatting sqref="D16:F16">
    <cfRule type="expression" dxfId="316" priority="89">
      <formula>(D1+1)&lt;=(9*rounds_bucket)</formula>
    </cfRule>
  </conditionalFormatting>
  <conditionalFormatting sqref="D21:F21">
    <cfRule type="expression" dxfId="315" priority="88">
      <formula>(D1+1)&lt;=(9*rounds_bucket)</formula>
    </cfRule>
  </conditionalFormatting>
  <conditionalFormatting sqref="D24:F24">
    <cfRule type="expression" dxfId="314" priority="87">
      <formula>(D1+1)&lt;=(9*rounds_bucket)</formula>
    </cfRule>
  </conditionalFormatting>
  <conditionalFormatting sqref="D27:F27">
    <cfRule type="expression" dxfId="313" priority="86">
      <formula>(D1+1)&lt;=(9*rounds_bucket)</formula>
    </cfRule>
  </conditionalFormatting>
  <conditionalFormatting sqref="D30:F30">
    <cfRule type="expression" dxfId="312" priority="85">
      <formula>(D1+1)&lt;=(9*rounds_bucket)</formula>
    </cfRule>
  </conditionalFormatting>
  <conditionalFormatting sqref="D9:F9">
    <cfRule type="expression" dxfId="311" priority="84">
      <formula>(D1+1)&lt;=(9*rounds_bucket)</formula>
    </cfRule>
  </conditionalFormatting>
  <conditionalFormatting sqref="D14:F14">
    <cfRule type="expression" dxfId="310" priority="83">
      <formula>(D1+1)&lt;=(9*rounds_bucket)</formula>
    </cfRule>
  </conditionalFormatting>
  <conditionalFormatting sqref="D19:F19">
    <cfRule type="expression" dxfId="309" priority="82">
      <formula>(D1+1)&lt;=(9*rounds_bucket)</formula>
    </cfRule>
  </conditionalFormatting>
  <conditionalFormatting sqref="G11:I11">
    <cfRule type="expression" dxfId="308" priority="81">
      <formula>(G1+1)&lt;=(9*rounds_bucket)</formula>
    </cfRule>
  </conditionalFormatting>
  <conditionalFormatting sqref="G16:I16">
    <cfRule type="expression" dxfId="307" priority="80">
      <formula>(G1+1)&lt;=(9*rounds_bucket)</formula>
    </cfRule>
  </conditionalFormatting>
  <conditionalFormatting sqref="G21:I21">
    <cfRule type="expression" dxfId="306" priority="79">
      <formula>(G1+1)&lt;=(9*rounds_bucket)</formula>
    </cfRule>
  </conditionalFormatting>
  <conditionalFormatting sqref="G24:I24">
    <cfRule type="expression" dxfId="305" priority="78">
      <formula>(G1+1)&lt;=(9*rounds_bucket)</formula>
    </cfRule>
  </conditionalFormatting>
  <conditionalFormatting sqref="G27:I27">
    <cfRule type="expression" dxfId="304" priority="77">
      <formula>(G1+1)&lt;=(9*rounds_bucket)</formula>
    </cfRule>
  </conditionalFormatting>
  <conditionalFormatting sqref="G30:I30">
    <cfRule type="expression" dxfId="303" priority="76">
      <formula>(G1+1)&lt;=(9*rounds_bucket)</formula>
    </cfRule>
  </conditionalFormatting>
  <conditionalFormatting sqref="G9:I9">
    <cfRule type="expression" dxfId="302" priority="75">
      <formula>(G1+1)&lt;=(9*rounds_bucket)</formula>
    </cfRule>
  </conditionalFormatting>
  <conditionalFormatting sqref="G14:I14">
    <cfRule type="expression" dxfId="301" priority="74">
      <formula>(G1+1)&lt;=(9*rounds_bucket)</formula>
    </cfRule>
  </conditionalFormatting>
  <conditionalFormatting sqref="G19:I19">
    <cfRule type="expression" dxfId="300" priority="73">
      <formula>(G1+1)&lt;=(9*rounds_bucket)</formula>
    </cfRule>
  </conditionalFormatting>
  <conditionalFormatting sqref="AB11:AD11">
    <cfRule type="expression" dxfId="299" priority="9">
      <formula>(AB1+1)&lt;=(9*rounds_bucket)</formula>
    </cfRule>
  </conditionalFormatting>
  <conditionalFormatting sqref="AB16:AD16">
    <cfRule type="expression" dxfId="298" priority="8">
      <formula>(AB1+1)&lt;=(9*rounds_bucket)</formula>
    </cfRule>
  </conditionalFormatting>
  <conditionalFormatting sqref="AB21:AD21">
    <cfRule type="expression" dxfId="297" priority="7">
      <formula>(AB1+1)&lt;=(9*rounds_bucket)</formula>
    </cfRule>
  </conditionalFormatting>
  <conditionalFormatting sqref="AB24:AD24">
    <cfRule type="expression" dxfId="296" priority="6">
      <formula>(AB1+1)&lt;=(9*rounds_bucket)</formula>
    </cfRule>
  </conditionalFormatting>
  <conditionalFormatting sqref="AB27:AD27">
    <cfRule type="expression" dxfId="295" priority="5">
      <formula>(AB1+1)&lt;=(9*rounds_bucket)</formula>
    </cfRule>
  </conditionalFormatting>
  <conditionalFormatting sqref="AB30:AD30">
    <cfRule type="expression" dxfId="294" priority="4">
      <formula>(AB1+1)&lt;=(9*rounds_bucket)</formula>
    </cfRule>
  </conditionalFormatting>
  <conditionalFormatting sqref="AB9:AD9">
    <cfRule type="expression" dxfId="293" priority="3">
      <formula>(AB1+1)&lt;=(9*rounds_bucket)</formula>
    </cfRule>
  </conditionalFormatting>
  <conditionalFormatting sqref="AB14:AD14">
    <cfRule type="expression" dxfId="292" priority="2">
      <formula>(AB1+1)&lt;=(9*rounds_bucket)</formula>
    </cfRule>
  </conditionalFormatting>
  <conditionalFormatting sqref="AB19:AD19">
    <cfRule type="expression" dxfId="291" priority="1">
      <formula>(AB1+1)&lt;=(9*rounds_bucket)</formula>
    </cfRule>
  </conditionalFormatting>
  <conditionalFormatting sqref="J11:L11">
    <cfRule type="expression" dxfId="290" priority="63">
      <formula>(J1+1)&lt;=(9*rounds_bucket)</formula>
    </cfRule>
  </conditionalFormatting>
  <conditionalFormatting sqref="J16:L16">
    <cfRule type="expression" dxfId="289" priority="62">
      <formula>(J1+1)&lt;=(9*rounds_bucket)</formula>
    </cfRule>
  </conditionalFormatting>
  <conditionalFormatting sqref="J21:L21">
    <cfRule type="expression" dxfId="288" priority="61">
      <formula>(J1+1)&lt;=(9*rounds_bucket)</formula>
    </cfRule>
  </conditionalFormatting>
  <conditionalFormatting sqref="J24:L24">
    <cfRule type="expression" dxfId="287" priority="60">
      <formula>(J1+1)&lt;=(9*rounds_bucket)</formula>
    </cfRule>
  </conditionalFormatting>
  <conditionalFormatting sqref="J27:L27">
    <cfRule type="expression" dxfId="286" priority="59">
      <formula>(J1+1)&lt;=(9*rounds_bucket)</formula>
    </cfRule>
  </conditionalFormatting>
  <conditionalFormatting sqref="J30:L30">
    <cfRule type="expression" dxfId="285" priority="58">
      <formula>(J1+1)&lt;=(9*rounds_bucket)</formula>
    </cfRule>
  </conditionalFormatting>
  <conditionalFormatting sqref="J9:L9">
    <cfRule type="expression" dxfId="284" priority="57">
      <formula>(J1+1)&lt;=(9*rounds_bucket)</formula>
    </cfRule>
  </conditionalFormatting>
  <conditionalFormatting sqref="J14:L14">
    <cfRule type="expression" dxfId="283" priority="56">
      <formula>(J1+1)&lt;=(9*rounds_bucket)</formula>
    </cfRule>
  </conditionalFormatting>
  <conditionalFormatting sqref="J19:L19">
    <cfRule type="expression" dxfId="282" priority="55">
      <formula>(J1+1)&lt;=(9*rounds_bucket)</formula>
    </cfRule>
  </conditionalFormatting>
  <conditionalFormatting sqref="M11:O11">
    <cfRule type="expression" dxfId="281" priority="54">
      <formula>(M1+1)&lt;=(9*rounds_bucket)</formula>
    </cfRule>
  </conditionalFormatting>
  <conditionalFormatting sqref="M16:O16">
    <cfRule type="expression" dxfId="280" priority="53">
      <formula>(M1+1)&lt;=(9*rounds_bucket)</formula>
    </cfRule>
  </conditionalFormatting>
  <conditionalFormatting sqref="M21:O21">
    <cfRule type="expression" dxfId="279" priority="52">
      <formula>(M1+1)&lt;=(9*rounds_bucket)</formula>
    </cfRule>
  </conditionalFormatting>
  <conditionalFormatting sqref="M24:O24">
    <cfRule type="expression" dxfId="278" priority="51">
      <formula>(M1+1)&lt;=(9*rounds_bucket)</formula>
    </cfRule>
  </conditionalFormatting>
  <conditionalFormatting sqref="M27:O27">
    <cfRule type="expression" dxfId="277" priority="50">
      <formula>(M1+1)&lt;=(9*rounds_bucket)</formula>
    </cfRule>
  </conditionalFormatting>
  <conditionalFormatting sqref="M30:O30">
    <cfRule type="expression" dxfId="276" priority="49">
      <formula>(M1+1)&lt;=(9*rounds_bucket)</formula>
    </cfRule>
  </conditionalFormatting>
  <conditionalFormatting sqref="M9:O9">
    <cfRule type="expression" dxfId="275" priority="48">
      <formula>(M1+1)&lt;=(9*rounds_bucket)</formula>
    </cfRule>
  </conditionalFormatting>
  <conditionalFormatting sqref="M14:O14">
    <cfRule type="expression" dxfId="274" priority="47">
      <formula>(M1+1)&lt;=(9*rounds_bucket)</formula>
    </cfRule>
  </conditionalFormatting>
  <conditionalFormatting sqref="M19:O19">
    <cfRule type="expression" dxfId="273" priority="46">
      <formula>(M1+1)&lt;=(9*rounds_bucket)</formula>
    </cfRule>
  </conditionalFormatting>
  <conditionalFormatting sqref="P11:R11">
    <cfRule type="expression" dxfId="272" priority="45">
      <formula>(P1+1)&lt;=(9*rounds_bucket)</formula>
    </cfRule>
  </conditionalFormatting>
  <conditionalFormatting sqref="P16:R16">
    <cfRule type="expression" dxfId="271" priority="44">
      <formula>(P1+1)&lt;=(9*rounds_bucket)</formula>
    </cfRule>
  </conditionalFormatting>
  <conditionalFormatting sqref="P21:R21">
    <cfRule type="expression" dxfId="270" priority="43">
      <formula>(P1+1)&lt;=(9*rounds_bucket)</formula>
    </cfRule>
  </conditionalFormatting>
  <conditionalFormatting sqref="P24:R24">
    <cfRule type="expression" dxfId="269" priority="42">
      <formula>(P1+1)&lt;=(9*rounds_bucket)</formula>
    </cfRule>
  </conditionalFormatting>
  <conditionalFormatting sqref="P27:R27">
    <cfRule type="expression" dxfId="268" priority="41">
      <formula>(P1+1)&lt;=(9*rounds_bucket)</formula>
    </cfRule>
  </conditionalFormatting>
  <conditionalFormatting sqref="P30:R30">
    <cfRule type="expression" dxfId="267" priority="40">
      <formula>(P1+1)&lt;=(9*rounds_bucket)</formula>
    </cfRule>
  </conditionalFormatting>
  <conditionalFormatting sqref="P9:R9">
    <cfRule type="expression" dxfId="266" priority="39">
      <formula>(P1+1)&lt;=(9*rounds_bucket)</formula>
    </cfRule>
  </conditionalFormatting>
  <conditionalFormatting sqref="P14:R14">
    <cfRule type="expression" dxfId="265" priority="38">
      <formula>(P1+1)&lt;=(9*rounds_bucket)</formula>
    </cfRule>
  </conditionalFormatting>
  <conditionalFormatting sqref="P19:R19">
    <cfRule type="expression" dxfId="264" priority="37">
      <formula>(P1+1)&lt;=(9*rounds_bucket)</formula>
    </cfRule>
  </conditionalFormatting>
  <conditionalFormatting sqref="S11:U11">
    <cfRule type="expression" dxfId="263" priority="36">
      <formula>(S1+1)&lt;=(9*rounds_bucket)</formula>
    </cfRule>
  </conditionalFormatting>
  <conditionalFormatting sqref="S16:U16">
    <cfRule type="expression" dxfId="262" priority="35">
      <formula>(S1+1)&lt;=(9*rounds_bucket)</formula>
    </cfRule>
  </conditionalFormatting>
  <conditionalFormatting sqref="S21:U21">
    <cfRule type="expression" dxfId="261" priority="34">
      <formula>(S1+1)&lt;=(9*rounds_bucket)</formula>
    </cfRule>
  </conditionalFormatting>
  <conditionalFormatting sqref="S24:U24">
    <cfRule type="expression" dxfId="260" priority="33">
      <formula>(S1+1)&lt;=(9*rounds_bucket)</formula>
    </cfRule>
  </conditionalFormatting>
  <conditionalFormatting sqref="S27:U27">
    <cfRule type="expression" dxfId="259" priority="32">
      <formula>(S1+1)&lt;=(9*rounds_bucket)</formula>
    </cfRule>
  </conditionalFormatting>
  <conditionalFormatting sqref="S30:U30">
    <cfRule type="expression" dxfId="258" priority="31">
      <formula>(S1+1)&lt;=(9*rounds_bucket)</formula>
    </cfRule>
  </conditionalFormatting>
  <conditionalFormatting sqref="S9:U9">
    <cfRule type="expression" dxfId="257" priority="30">
      <formula>(S1+1)&lt;=(9*rounds_bucket)</formula>
    </cfRule>
  </conditionalFormatting>
  <conditionalFormatting sqref="S14:U14">
    <cfRule type="expression" dxfId="256" priority="29">
      <formula>(S1+1)&lt;=(9*rounds_bucket)</formula>
    </cfRule>
  </conditionalFormatting>
  <conditionalFormatting sqref="S19:U19">
    <cfRule type="expression" dxfId="255" priority="28">
      <formula>(S1+1)&lt;=(9*rounds_bucket)</formula>
    </cfRule>
  </conditionalFormatting>
  <conditionalFormatting sqref="V11:X11">
    <cfRule type="expression" dxfId="254" priority="27">
      <formula>(V1+1)&lt;=(9*rounds_bucket)</formula>
    </cfRule>
  </conditionalFormatting>
  <conditionalFormatting sqref="V16:X16">
    <cfRule type="expression" dxfId="253" priority="26">
      <formula>(V1+1)&lt;=(9*rounds_bucket)</formula>
    </cfRule>
  </conditionalFormatting>
  <conditionalFormatting sqref="V21:X21">
    <cfRule type="expression" dxfId="252" priority="25">
      <formula>(V1+1)&lt;=(9*rounds_bucket)</formula>
    </cfRule>
  </conditionalFormatting>
  <conditionalFormatting sqref="V24:X24">
    <cfRule type="expression" dxfId="251" priority="24">
      <formula>(V1+1)&lt;=(9*rounds_bucket)</formula>
    </cfRule>
  </conditionalFormatting>
  <conditionalFormatting sqref="V27:X27">
    <cfRule type="expression" dxfId="250" priority="23">
      <formula>(V1+1)&lt;=(9*rounds_bucket)</formula>
    </cfRule>
  </conditionalFormatting>
  <conditionalFormatting sqref="V30:X30">
    <cfRule type="expression" dxfId="249" priority="22">
      <formula>(V1+1)&lt;=(9*rounds_bucket)</formula>
    </cfRule>
  </conditionalFormatting>
  <conditionalFormatting sqref="V9:X9">
    <cfRule type="expression" dxfId="248" priority="21">
      <formula>(V1+1)&lt;=(9*rounds_bucket)</formula>
    </cfRule>
  </conditionalFormatting>
  <conditionalFormatting sqref="V14:X14">
    <cfRule type="expression" dxfId="247" priority="20">
      <formula>(V1+1)&lt;=(9*rounds_bucket)</formula>
    </cfRule>
  </conditionalFormatting>
  <conditionalFormatting sqref="V19:X19">
    <cfRule type="expression" dxfId="246" priority="19">
      <formula>(V1+1)&lt;=(9*rounds_bucket)</formula>
    </cfRule>
  </conditionalFormatting>
  <conditionalFormatting sqref="Y11:AA11">
    <cfRule type="expression" dxfId="245" priority="18">
      <formula>(Y1+1)&lt;=(9*rounds_bucket)</formula>
    </cfRule>
  </conditionalFormatting>
  <conditionalFormatting sqref="Y16:AA16">
    <cfRule type="expression" dxfId="244" priority="17">
      <formula>(Y1+1)&lt;=(9*rounds_bucket)</formula>
    </cfRule>
  </conditionalFormatting>
  <conditionalFormatting sqref="Y21:AA21">
    <cfRule type="expression" dxfId="243" priority="16">
      <formula>(Y1+1)&lt;=(9*rounds_bucket)</formula>
    </cfRule>
  </conditionalFormatting>
  <conditionalFormatting sqref="Y24:AA24">
    <cfRule type="expression" dxfId="242" priority="15">
      <formula>(Y1+1)&lt;=(9*rounds_bucket)</formula>
    </cfRule>
  </conditionalFormatting>
  <conditionalFormatting sqref="Y27:AA27">
    <cfRule type="expression" dxfId="241" priority="14">
      <formula>(Y1+1)&lt;=(9*rounds_bucket)</formula>
    </cfRule>
  </conditionalFormatting>
  <conditionalFormatting sqref="Y30:AA30">
    <cfRule type="expression" dxfId="240" priority="13">
      <formula>(Y1+1)&lt;=(9*rounds_bucket)</formula>
    </cfRule>
  </conditionalFormatting>
  <conditionalFormatting sqref="Y9:AA9">
    <cfRule type="expression" dxfId="239" priority="12">
      <formula>(Y1+1)&lt;=(9*rounds_bucket)</formula>
    </cfRule>
  </conditionalFormatting>
  <conditionalFormatting sqref="Y14:AA14">
    <cfRule type="expression" dxfId="238" priority="11">
      <formula>(Y1+1)&lt;=(9*rounds_bucket)</formula>
    </cfRule>
  </conditionalFormatting>
  <conditionalFormatting sqref="Y19:AA19">
    <cfRule type="expression" dxfId="237" priority="10">
      <formula>(Y1+1)&lt;=(9*rounds_bucket)</formula>
    </cfRule>
  </conditionalFormatting>
  <pageMargins left="0.39370078740157483" right="0.39370078740157483" top="0.51181102362204722" bottom="0.39370078740157483" header="0.31496062992125984" footer="0.31496062992125984"/>
  <pageSetup paperSize="9" scale="33" pageOrder="overThenDown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AC18"/>
  <sheetViews>
    <sheetView showGridLines="0" zoomScale="80" zoomScaleNormal="80" zoomScaleSheetLayoutView="80" workbookViewId="0">
      <pane xSplit="2" ySplit="6" topLeftCell="C7" activePane="bottomRight" state="frozen"/>
      <selection activeCell="A2" sqref="A2"/>
      <selection pane="topRight" activeCell="A2" sqref="A2"/>
      <selection pane="bottomLeft" activeCell="A2" sqref="A2"/>
      <selection pane="bottomRight" activeCell="C7" sqref="C7"/>
    </sheetView>
  </sheetViews>
  <sheetFormatPr defaultColWidth="9.109375" defaultRowHeight="12" customHeight="1" x14ac:dyDescent="0.2"/>
  <cols>
    <col min="1" max="2" width="20.109375" style="304" customWidth="1"/>
    <col min="3" max="26" width="9.6640625" style="304" customWidth="1"/>
    <col min="27" max="28" width="12.5546875" style="304" bestFit="1" customWidth="1"/>
    <col min="29" max="29" width="10.33203125" style="304" bestFit="1" customWidth="1"/>
    <col min="30" max="16384" width="9.109375" style="304"/>
  </cols>
  <sheetData>
    <row r="1" spans="1:29" s="301" customFormat="1" ht="12" customHeight="1" x14ac:dyDescent="0.2"/>
    <row r="2" spans="1:29" ht="12" customHeight="1" x14ac:dyDescent="0.25">
      <c r="A2" s="825">
        <f>'4 Acute by Jurisdiction'!A2+7</f>
        <v>9</v>
      </c>
      <c r="B2" s="302"/>
      <c r="C2" s="302" t="s">
        <v>2679</v>
      </c>
      <c r="D2" s="302"/>
      <c r="F2" s="302"/>
      <c r="H2" s="302"/>
      <c r="J2" s="302"/>
      <c r="L2" s="302"/>
      <c r="N2" s="302"/>
      <c r="P2" s="302"/>
      <c r="R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</row>
    <row r="3" spans="1:29" ht="12" customHeight="1" x14ac:dyDescent="0.3">
      <c r="A3" s="205"/>
      <c r="B3" s="205"/>
      <c r="C3" s="302"/>
      <c r="D3" s="302"/>
      <c r="F3" s="302"/>
      <c r="H3" s="302"/>
      <c r="J3" s="302"/>
      <c r="L3" s="302"/>
      <c r="N3" s="302"/>
      <c r="P3" s="302"/>
      <c r="R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</row>
    <row r="4" spans="1:29" s="386" customFormat="1" ht="15" customHeight="1" x14ac:dyDescent="0.3">
      <c r="A4" s="205"/>
      <c r="B4" s="205"/>
      <c r="C4" s="883" t="s">
        <v>33</v>
      </c>
      <c r="D4" s="884"/>
      <c r="E4" s="884"/>
      <c r="F4" s="884"/>
      <c r="G4" s="884"/>
      <c r="H4" s="884"/>
      <c r="I4" s="884"/>
      <c r="J4" s="884"/>
      <c r="K4" s="884"/>
      <c r="L4" s="884"/>
      <c r="M4" s="884"/>
      <c r="N4" s="884"/>
      <c r="O4" s="884"/>
      <c r="P4" s="884"/>
      <c r="Q4" s="884"/>
      <c r="R4" s="884"/>
      <c r="S4" s="884"/>
      <c r="T4" s="884"/>
      <c r="U4" s="884"/>
      <c r="V4" s="884"/>
      <c r="W4" s="884"/>
      <c r="X4" s="884"/>
      <c r="Y4" s="884"/>
      <c r="Z4" s="884"/>
      <c r="AA4" s="884"/>
      <c r="AB4" s="884"/>
      <c r="AC4" s="885"/>
    </row>
    <row r="5" spans="1:29" s="387" customFormat="1" ht="12" customHeight="1" x14ac:dyDescent="0.25">
      <c r="A5" s="466"/>
      <c r="B5" s="456"/>
      <c r="C5" s="385" t="s">
        <v>2</v>
      </c>
      <c r="D5" s="305" t="s">
        <v>749</v>
      </c>
      <c r="E5" s="306" t="s">
        <v>749</v>
      </c>
      <c r="F5" s="385" t="s">
        <v>3</v>
      </c>
      <c r="G5" s="305" t="s">
        <v>749</v>
      </c>
      <c r="H5" s="306" t="s">
        <v>749</v>
      </c>
      <c r="I5" s="385" t="s">
        <v>10</v>
      </c>
      <c r="J5" s="305" t="s">
        <v>749</v>
      </c>
      <c r="K5" s="306" t="s">
        <v>749</v>
      </c>
      <c r="L5" s="385" t="s">
        <v>4</v>
      </c>
      <c r="M5" s="305" t="s">
        <v>749</v>
      </c>
      <c r="N5" s="306" t="s">
        <v>749</v>
      </c>
      <c r="O5" s="385" t="s">
        <v>5</v>
      </c>
      <c r="P5" s="305" t="s">
        <v>749</v>
      </c>
      <c r="Q5" s="306" t="s">
        <v>749</v>
      </c>
      <c r="R5" s="385" t="s">
        <v>6</v>
      </c>
      <c r="S5" s="305" t="s">
        <v>749</v>
      </c>
      <c r="T5" s="306" t="s">
        <v>749</v>
      </c>
      <c r="U5" s="385" t="s">
        <v>7</v>
      </c>
      <c r="V5" s="305" t="s">
        <v>749</v>
      </c>
      <c r="W5" s="306" t="s">
        <v>749</v>
      </c>
      <c r="X5" s="385" t="s">
        <v>8</v>
      </c>
      <c r="Y5" s="305" t="s">
        <v>749</v>
      </c>
      <c r="Z5" s="306" t="s">
        <v>749</v>
      </c>
      <c r="AA5" s="385" t="s">
        <v>9</v>
      </c>
      <c r="AB5" s="305" t="s">
        <v>749</v>
      </c>
      <c r="AC5" s="306" t="s">
        <v>749</v>
      </c>
    </row>
    <row r="6" spans="1:29" ht="15" customHeight="1" x14ac:dyDescent="0.2">
      <c r="A6" s="466"/>
      <c r="B6" s="456"/>
      <c r="C6" s="67" t="s">
        <v>29</v>
      </c>
      <c r="D6" s="404" t="s">
        <v>30</v>
      </c>
      <c r="E6" s="68" t="s">
        <v>31</v>
      </c>
      <c r="F6" s="67" t="s">
        <v>29</v>
      </c>
      <c r="G6" s="404" t="s">
        <v>30</v>
      </c>
      <c r="H6" s="68" t="s">
        <v>31</v>
      </c>
      <c r="I6" s="67" t="s">
        <v>29</v>
      </c>
      <c r="J6" s="404" t="s">
        <v>30</v>
      </c>
      <c r="K6" s="68" t="s">
        <v>31</v>
      </c>
      <c r="L6" s="67" t="s">
        <v>29</v>
      </c>
      <c r="M6" s="404" t="s">
        <v>30</v>
      </c>
      <c r="N6" s="68" t="s">
        <v>31</v>
      </c>
      <c r="O6" s="67" t="s">
        <v>29</v>
      </c>
      <c r="P6" s="404" t="s">
        <v>30</v>
      </c>
      <c r="Q6" s="68" t="s">
        <v>31</v>
      </c>
      <c r="R6" s="67" t="s">
        <v>29</v>
      </c>
      <c r="S6" s="404" t="s">
        <v>30</v>
      </c>
      <c r="T6" s="68" t="s">
        <v>31</v>
      </c>
      <c r="U6" s="67" t="s">
        <v>29</v>
      </c>
      <c r="V6" s="404" t="s">
        <v>30</v>
      </c>
      <c r="W6" s="68" t="s">
        <v>31</v>
      </c>
      <c r="X6" s="67" t="s">
        <v>29</v>
      </c>
      <c r="Y6" s="404" t="s">
        <v>30</v>
      </c>
      <c r="Z6" s="68" t="s">
        <v>31</v>
      </c>
      <c r="AA6" s="67" t="s">
        <v>29</v>
      </c>
      <c r="AB6" s="404" t="s">
        <v>30</v>
      </c>
      <c r="AC6" s="68" t="s">
        <v>31</v>
      </c>
    </row>
    <row r="7" spans="1:29" ht="12" customHeight="1" x14ac:dyDescent="0.2">
      <c r="A7" s="894" t="s">
        <v>95</v>
      </c>
      <c r="B7" s="398" t="s">
        <v>81</v>
      </c>
      <c r="C7" s="73">
        <v>53562</v>
      </c>
      <c r="D7" s="63">
        <v>54471</v>
      </c>
      <c r="E7" s="308">
        <v>55975</v>
      </c>
      <c r="F7" s="73">
        <v>57706</v>
      </c>
      <c r="G7" s="63">
        <v>63179</v>
      </c>
      <c r="H7" s="308">
        <v>66861</v>
      </c>
      <c r="I7" s="73">
        <v>41358</v>
      </c>
      <c r="J7" s="63">
        <v>43225</v>
      </c>
      <c r="K7" s="308">
        <v>43295</v>
      </c>
      <c r="L7" s="73">
        <v>20428</v>
      </c>
      <c r="M7" s="63">
        <v>21347</v>
      </c>
      <c r="N7" s="308">
        <v>21227</v>
      </c>
      <c r="O7" s="73">
        <v>26277</v>
      </c>
      <c r="P7" s="63">
        <v>26324</v>
      </c>
      <c r="Q7" s="308">
        <v>23408</v>
      </c>
      <c r="R7" s="73">
        <v>0</v>
      </c>
      <c r="S7" s="63">
        <v>0</v>
      </c>
      <c r="T7" s="308">
        <v>0</v>
      </c>
      <c r="U7" s="73">
        <v>0</v>
      </c>
      <c r="V7" s="63">
        <v>0</v>
      </c>
      <c r="W7" s="308">
        <v>0</v>
      </c>
      <c r="X7" s="73">
        <v>0</v>
      </c>
      <c r="Y7" s="63">
        <v>0</v>
      </c>
      <c r="Z7" s="308">
        <v>0</v>
      </c>
      <c r="AA7" s="73">
        <v>199331</v>
      </c>
      <c r="AB7" s="63">
        <v>208546</v>
      </c>
      <c r="AC7" s="308">
        <v>210766</v>
      </c>
    </row>
    <row r="8" spans="1:29" ht="12" customHeight="1" x14ac:dyDescent="0.2">
      <c r="A8" s="899"/>
      <c r="B8" s="467" t="s">
        <v>84</v>
      </c>
      <c r="C8" s="408">
        <v>2.8233075687999998</v>
      </c>
      <c r="D8" s="409">
        <v>2.6116282058000002</v>
      </c>
      <c r="E8" s="375">
        <v>2.5765430995999998</v>
      </c>
      <c r="F8" s="408">
        <v>2.2854815789999998</v>
      </c>
      <c r="G8" s="409">
        <v>2.1938935406</v>
      </c>
      <c r="H8" s="375">
        <v>2.1844872197999998</v>
      </c>
      <c r="I8" s="408">
        <v>2.3097586924</v>
      </c>
      <c r="J8" s="409">
        <v>2.3278195489</v>
      </c>
      <c r="K8" s="375">
        <v>2.2874234900000001</v>
      </c>
      <c r="L8" s="408">
        <v>2.1032896024999999</v>
      </c>
      <c r="M8" s="409">
        <v>2.0656766758999998</v>
      </c>
      <c r="N8" s="375">
        <v>2.0824421727</v>
      </c>
      <c r="O8" s="408">
        <v>2.241542033</v>
      </c>
      <c r="P8" s="409">
        <v>2.2220787114</v>
      </c>
      <c r="Q8" s="375">
        <v>2.3112183868999998</v>
      </c>
      <c r="R8" s="408">
        <v>0</v>
      </c>
      <c r="S8" s="409">
        <v>0</v>
      </c>
      <c r="T8" s="375">
        <v>0</v>
      </c>
      <c r="U8" s="408">
        <v>0</v>
      </c>
      <c r="V8" s="409">
        <v>0</v>
      </c>
      <c r="W8" s="375">
        <v>0</v>
      </c>
      <c r="X8" s="408">
        <v>0</v>
      </c>
      <c r="Y8" s="409">
        <v>0</v>
      </c>
      <c r="Z8" s="375">
        <v>0</v>
      </c>
      <c r="AA8" s="408">
        <v>2.4105733679000001</v>
      </c>
      <c r="AB8" s="409">
        <v>2.3211953238</v>
      </c>
      <c r="AC8" s="375">
        <v>2.3135515216</v>
      </c>
    </row>
    <row r="9" spans="1:29" ht="12" customHeight="1" x14ac:dyDescent="0.2">
      <c r="A9" s="899"/>
      <c r="B9" s="310" t="s">
        <v>87</v>
      </c>
      <c r="C9" s="73">
        <v>7037.6454228000002</v>
      </c>
      <c r="D9" s="63">
        <v>6867.5179243000002</v>
      </c>
      <c r="E9" s="308">
        <v>7055.2630347000004</v>
      </c>
      <c r="F9" s="73">
        <v>6061.1464827</v>
      </c>
      <c r="G9" s="63">
        <v>5873.5846346999997</v>
      </c>
      <c r="H9" s="308">
        <v>6278.2306013999996</v>
      </c>
      <c r="I9" s="73">
        <v>7425.4399829000004</v>
      </c>
      <c r="J9" s="63">
        <v>8124.1440573</v>
      </c>
      <c r="K9" s="308">
        <v>8708.9744566999998</v>
      </c>
      <c r="L9" s="73">
        <v>5389.0496825</v>
      </c>
      <c r="M9" s="63">
        <v>5333.6527108</v>
      </c>
      <c r="N9" s="308">
        <v>5682.2587764</v>
      </c>
      <c r="O9" s="73">
        <v>6448.0009200000004</v>
      </c>
      <c r="P9" s="63">
        <v>7114.8898202999999</v>
      </c>
      <c r="Q9" s="308">
        <v>8094.5653501999996</v>
      </c>
      <c r="R9" s="73">
        <v>0</v>
      </c>
      <c r="S9" s="63">
        <v>0</v>
      </c>
      <c r="T9" s="308">
        <v>0</v>
      </c>
      <c r="U9" s="73">
        <v>0</v>
      </c>
      <c r="V9" s="63">
        <v>0</v>
      </c>
      <c r="W9" s="308">
        <v>0</v>
      </c>
      <c r="X9" s="73">
        <v>0</v>
      </c>
      <c r="Y9" s="63">
        <v>0</v>
      </c>
      <c r="Z9" s="308">
        <v>0</v>
      </c>
      <c r="AA9" s="73">
        <v>6588.7285818999999</v>
      </c>
      <c r="AB9" s="63">
        <v>6701.0815044000001</v>
      </c>
      <c r="AC9" s="308">
        <v>7125.6135547000003</v>
      </c>
    </row>
    <row r="10" spans="1:29" ht="12" customHeight="1" x14ac:dyDescent="0.2">
      <c r="A10" s="895"/>
      <c r="B10" s="455" t="s">
        <v>82</v>
      </c>
      <c r="C10" s="135">
        <v>2492.6952701</v>
      </c>
      <c r="D10" s="47">
        <v>2629.5924928999998</v>
      </c>
      <c r="E10" s="134">
        <v>2738.2670352999999</v>
      </c>
      <c r="F10" s="135">
        <v>2652.0215862999999</v>
      </c>
      <c r="G10" s="47">
        <v>2677.2423210000002</v>
      </c>
      <c r="H10" s="134">
        <v>2874.0065607000001</v>
      </c>
      <c r="I10" s="135">
        <v>3214.8120093000002</v>
      </c>
      <c r="J10" s="47">
        <v>3490.0231254</v>
      </c>
      <c r="K10" s="134">
        <v>3807.3292919999999</v>
      </c>
      <c r="L10" s="135">
        <v>2562.2005054000001</v>
      </c>
      <c r="M10" s="47">
        <v>2582.0365661000001</v>
      </c>
      <c r="N10" s="134">
        <v>2728.6514127</v>
      </c>
      <c r="O10" s="135">
        <v>2876.5915719</v>
      </c>
      <c r="P10" s="47">
        <v>3201.9071978000002</v>
      </c>
      <c r="Q10" s="134">
        <v>3502.2935938000001</v>
      </c>
      <c r="R10" s="135">
        <v>0</v>
      </c>
      <c r="S10" s="47">
        <v>0</v>
      </c>
      <c r="T10" s="134">
        <v>0</v>
      </c>
      <c r="U10" s="135">
        <v>0</v>
      </c>
      <c r="V10" s="47">
        <v>0</v>
      </c>
      <c r="W10" s="134">
        <v>0</v>
      </c>
      <c r="X10" s="135">
        <v>0</v>
      </c>
      <c r="Y10" s="47">
        <v>0</v>
      </c>
      <c r="Z10" s="134">
        <v>0</v>
      </c>
      <c r="AA10" s="135">
        <v>2733.2619988000001</v>
      </c>
      <c r="AB10" s="47">
        <v>2886.9097898</v>
      </c>
      <c r="AC10" s="134">
        <v>3079.9459136</v>
      </c>
    </row>
    <row r="11" spans="1:29" ht="12" customHeight="1" x14ac:dyDescent="0.2">
      <c r="A11" s="894" t="s">
        <v>96</v>
      </c>
      <c r="B11" s="310" t="s">
        <v>81</v>
      </c>
      <c r="C11" s="391">
        <v>1514092</v>
      </c>
      <c r="D11" s="392">
        <v>1535115</v>
      </c>
      <c r="E11" s="393">
        <v>1579600</v>
      </c>
      <c r="F11" s="391">
        <v>1366570</v>
      </c>
      <c r="G11" s="392">
        <v>1544080</v>
      </c>
      <c r="H11" s="393">
        <v>1608536</v>
      </c>
      <c r="I11" s="391">
        <v>1162554</v>
      </c>
      <c r="J11" s="392">
        <v>1264458</v>
      </c>
      <c r="K11" s="393">
        <v>1357241</v>
      </c>
      <c r="L11" s="391">
        <v>328215</v>
      </c>
      <c r="M11" s="392">
        <v>355538</v>
      </c>
      <c r="N11" s="393">
        <v>358545</v>
      </c>
      <c r="O11" s="391">
        <v>478317</v>
      </c>
      <c r="P11" s="392">
        <v>482505</v>
      </c>
      <c r="Q11" s="393">
        <v>508132</v>
      </c>
      <c r="R11" s="391">
        <v>111879</v>
      </c>
      <c r="S11" s="392">
        <v>117360</v>
      </c>
      <c r="T11" s="393">
        <v>121513</v>
      </c>
      <c r="U11" s="391">
        <v>146383</v>
      </c>
      <c r="V11" s="392">
        <v>156866</v>
      </c>
      <c r="W11" s="393">
        <v>165704</v>
      </c>
      <c r="X11" s="391">
        <v>101876</v>
      </c>
      <c r="Y11" s="392">
        <v>108634</v>
      </c>
      <c r="Z11" s="393">
        <v>109135</v>
      </c>
      <c r="AA11" s="391">
        <v>5209886</v>
      </c>
      <c r="AB11" s="392">
        <v>5564556</v>
      </c>
      <c r="AC11" s="393">
        <v>5808406</v>
      </c>
    </row>
    <row r="12" spans="1:29" ht="12" customHeight="1" x14ac:dyDescent="0.2">
      <c r="A12" s="899"/>
      <c r="B12" s="467" t="s">
        <v>84</v>
      </c>
      <c r="C12" s="408">
        <v>3.1893412025000001</v>
      </c>
      <c r="D12" s="409">
        <v>2.8891027708000001</v>
      </c>
      <c r="E12" s="375">
        <v>2.8679475817000002</v>
      </c>
      <c r="F12" s="408">
        <v>2.2803266572999998</v>
      </c>
      <c r="G12" s="409">
        <v>2.2489061447999998</v>
      </c>
      <c r="H12" s="375">
        <v>2.2282522740999999</v>
      </c>
      <c r="I12" s="408">
        <v>2.2086225671999999</v>
      </c>
      <c r="J12" s="409">
        <v>2.1291723409999999</v>
      </c>
      <c r="K12" s="375">
        <v>2.0803460843999999</v>
      </c>
      <c r="L12" s="408">
        <v>2.8581234861000002</v>
      </c>
      <c r="M12" s="409">
        <v>2.7669897451000001</v>
      </c>
      <c r="N12" s="375">
        <v>2.7108814792999998</v>
      </c>
      <c r="O12" s="408">
        <v>2.2891764247999999</v>
      </c>
      <c r="P12" s="409">
        <v>2.2260038756</v>
      </c>
      <c r="Q12" s="375">
        <v>2.1535703321000002</v>
      </c>
      <c r="R12" s="408">
        <v>2.5317709311000001</v>
      </c>
      <c r="S12" s="409">
        <v>2.7070552147</v>
      </c>
      <c r="T12" s="375">
        <v>2.6645708689999998</v>
      </c>
      <c r="U12" s="408">
        <v>2.0084982546000001</v>
      </c>
      <c r="V12" s="409">
        <v>1.9743284077000001</v>
      </c>
      <c r="W12" s="375">
        <v>1.9272437600000001</v>
      </c>
      <c r="X12" s="408">
        <v>2.6562389571999998</v>
      </c>
      <c r="Y12" s="409">
        <v>2.5656332272000002</v>
      </c>
      <c r="Z12" s="375">
        <v>2.5764878362000001</v>
      </c>
      <c r="AA12" s="408">
        <v>2.5708288051000001</v>
      </c>
      <c r="AB12" s="409">
        <v>2.4375337403000001</v>
      </c>
      <c r="AC12" s="375">
        <v>2.3979992101000001</v>
      </c>
    </row>
    <row r="13" spans="1:29" ht="12" customHeight="1" x14ac:dyDescent="0.2">
      <c r="A13" s="899"/>
      <c r="B13" s="310" t="s">
        <v>87</v>
      </c>
      <c r="C13" s="73">
        <v>5201.6111956000004</v>
      </c>
      <c r="D13" s="63">
        <v>5032.9863488999999</v>
      </c>
      <c r="E13" s="308">
        <v>5203.4586673000003</v>
      </c>
      <c r="F13" s="73">
        <v>4063.0713998000001</v>
      </c>
      <c r="G13" s="63">
        <v>4085.4091174999999</v>
      </c>
      <c r="H13" s="308">
        <v>4199.1846279000001</v>
      </c>
      <c r="I13" s="73">
        <v>4328.3115736</v>
      </c>
      <c r="J13" s="63">
        <v>4411.2885968000001</v>
      </c>
      <c r="K13" s="308">
        <v>4389.5696889000001</v>
      </c>
      <c r="L13" s="73">
        <v>5935.1978184</v>
      </c>
      <c r="M13" s="63">
        <v>5644.1410532</v>
      </c>
      <c r="N13" s="308">
        <v>6052.5810812999998</v>
      </c>
      <c r="O13" s="73">
        <v>5767.8055369000003</v>
      </c>
      <c r="P13" s="63">
        <v>5951.2816696</v>
      </c>
      <c r="Q13" s="308">
        <v>5722.7709932999996</v>
      </c>
      <c r="R13" s="73">
        <v>5134.1543804000003</v>
      </c>
      <c r="S13" s="63">
        <v>5323.2372318999996</v>
      </c>
      <c r="T13" s="308">
        <v>5772.2988353999999</v>
      </c>
      <c r="U13" s="73">
        <v>3702.6102970000002</v>
      </c>
      <c r="V13" s="63">
        <v>3665.8852975</v>
      </c>
      <c r="W13" s="308">
        <v>3696.5270403999998</v>
      </c>
      <c r="X13" s="73">
        <v>5840.6743139999999</v>
      </c>
      <c r="Y13" s="63">
        <v>5324.8156510999997</v>
      </c>
      <c r="Z13" s="308">
        <v>5319.484571</v>
      </c>
      <c r="AA13" s="73">
        <v>4775.2241612999997</v>
      </c>
      <c r="AB13" s="63">
        <v>4720.731393</v>
      </c>
      <c r="AC13" s="308">
        <v>4804.0982806000002</v>
      </c>
    </row>
    <row r="14" spans="1:29" ht="12" customHeight="1" x14ac:dyDescent="0.2">
      <c r="A14" s="895"/>
      <c r="B14" s="454" t="s">
        <v>82</v>
      </c>
      <c r="C14" s="113">
        <v>1630.9359411</v>
      </c>
      <c r="D14" s="114">
        <v>1742.0586072000001</v>
      </c>
      <c r="E14" s="115">
        <v>1814.3492931000001</v>
      </c>
      <c r="F14" s="113">
        <v>1781.7935806999999</v>
      </c>
      <c r="G14" s="114">
        <v>1816.6205500000001</v>
      </c>
      <c r="H14" s="115">
        <v>1884.5193952</v>
      </c>
      <c r="I14" s="113">
        <v>1959.7334728000001</v>
      </c>
      <c r="J14" s="114">
        <v>2071.8325669000001</v>
      </c>
      <c r="K14" s="115">
        <v>2110.0189635000002</v>
      </c>
      <c r="L14" s="113">
        <v>2076.6065033</v>
      </c>
      <c r="M14" s="114">
        <v>2039.8127833000001</v>
      </c>
      <c r="N14" s="115">
        <v>2232.6985254000001</v>
      </c>
      <c r="O14" s="113">
        <v>2519.5985221000001</v>
      </c>
      <c r="P14" s="114">
        <v>2673.5270925999998</v>
      </c>
      <c r="Q14" s="115">
        <v>2657.3411176999998</v>
      </c>
      <c r="R14" s="113">
        <v>2027.8905636</v>
      </c>
      <c r="S14" s="114">
        <v>1966.4309774000001</v>
      </c>
      <c r="T14" s="115">
        <v>2166.3146222</v>
      </c>
      <c r="U14" s="113">
        <v>1843.4720013000001</v>
      </c>
      <c r="V14" s="114">
        <v>1856.7758449999999</v>
      </c>
      <c r="W14" s="115">
        <v>1918.0381420000001</v>
      </c>
      <c r="X14" s="113">
        <v>2198.851236</v>
      </c>
      <c r="Y14" s="114">
        <v>2075.4391526999998</v>
      </c>
      <c r="Z14" s="115">
        <v>2064.6263088999999</v>
      </c>
      <c r="AA14" s="113">
        <v>1857.464858</v>
      </c>
      <c r="AB14" s="114">
        <v>1936.6835071999999</v>
      </c>
      <c r="AC14" s="115">
        <v>2003.3777577000001</v>
      </c>
    </row>
    <row r="15" spans="1:29" ht="12" customHeight="1" x14ac:dyDescent="0.2">
      <c r="A15" s="897" t="s">
        <v>39</v>
      </c>
      <c r="B15" s="398" t="s">
        <v>81</v>
      </c>
      <c r="C15" s="73">
        <v>1567654</v>
      </c>
      <c r="D15" s="63">
        <v>1589586</v>
      </c>
      <c r="E15" s="308">
        <v>1635575</v>
      </c>
      <c r="F15" s="73">
        <v>1424276</v>
      </c>
      <c r="G15" s="63">
        <v>1607259</v>
      </c>
      <c r="H15" s="308">
        <v>1675397</v>
      </c>
      <c r="I15" s="73">
        <v>1203912</v>
      </c>
      <c r="J15" s="63">
        <v>1307683</v>
      </c>
      <c r="K15" s="308">
        <v>1400536</v>
      </c>
      <c r="L15" s="73">
        <v>348643</v>
      </c>
      <c r="M15" s="63">
        <v>376885</v>
      </c>
      <c r="N15" s="308">
        <v>379772</v>
      </c>
      <c r="O15" s="73">
        <v>504594</v>
      </c>
      <c r="P15" s="63">
        <v>508829</v>
      </c>
      <c r="Q15" s="308">
        <v>531540</v>
      </c>
      <c r="R15" s="73">
        <v>111879</v>
      </c>
      <c r="S15" s="63">
        <v>117360</v>
      </c>
      <c r="T15" s="308">
        <v>121513</v>
      </c>
      <c r="U15" s="73">
        <v>146383</v>
      </c>
      <c r="V15" s="63">
        <v>156866</v>
      </c>
      <c r="W15" s="308">
        <v>165704</v>
      </c>
      <c r="X15" s="73">
        <v>101876</v>
      </c>
      <c r="Y15" s="63">
        <v>108634</v>
      </c>
      <c r="Z15" s="308">
        <v>109135</v>
      </c>
      <c r="AA15" s="73">
        <v>5409217</v>
      </c>
      <c r="AB15" s="63">
        <v>5773102</v>
      </c>
      <c r="AC15" s="308">
        <v>6019172</v>
      </c>
    </row>
    <row r="16" spans="1:29" ht="12" customHeight="1" x14ac:dyDescent="0.2">
      <c r="A16" s="897"/>
      <c r="B16" s="467" t="s">
        <v>84</v>
      </c>
      <c r="C16" s="408">
        <v>3.1768349392999999</v>
      </c>
      <c r="D16" s="409">
        <v>2.8795944353</v>
      </c>
      <c r="E16" s="375">
        <v>2.8579747183999999</v>
      </c>
      <c r="F16" s="408">
        <v>2.2805355141999999</v>
      </c>
      <c r="G16" s="409">
        <v>2.2467436797999998</v>
      </c>
      <c r="H16" s="375">
        <v>2.2265057176999998</v>
      </c>
      <c r="I16" s="408">
        <v>2.2120968973999999</v>
      </c>
      <c r="J16" s="409">
        <v>2.1357385544</v>
      </c>
      <c r="K16" s="375">
        <v>2.0867475024000002</v>
      </c>
      <c r="L16" s="408">
        <v>2.8138955895</v>
      </c>
      <c r="M16" s="409">
        <v>2.7272669382000001</v>
      </c>
      <c r="N16" s="375">
        <v>2.6757554532999999</v>
      </c>
      <c r="O16" s="408">
        <v>2.2866958386</v>
      </c>
      <c r="P16" s="409">
        <v>2.2258008092999999</v>
      </c>
      <c r="Q16" s="375">
        <v>2.1605128494999999</v>
      </c>
      <c r="R16" s="408">
        <v>2.5317709311000001</v>
      </c>
      <c r="S16" s="409">
        <v>2.7070552147</v>
      </c>
      <c r="T16" s="375">
        <v>2.6645708689999998</v>
      </c>
      <c r="U16" s="408">
        <v>2.0084982546000001</v>
      </c>
      <c r="V16" s="409">
        <v>1.9743284077000001</v>
      </c>
      <c r="W16" s="375">
        <v>1.9272437600000001</v>
      </c>
      <c r="X16" s="408">
        <v>2.6562389571999998</v>
      </c>
      <c r="Y16" s="409">
        <v>2.5656332272000002</v>
      </c>
      <c r="Z16" s="375">
        <v>2.5764878362000001</v>
      </c>
      <c r="AA16" s="408">
        <v>2.5649233521000001</v>
      </c>
      <c r="AB16" s="409">
        <v>2.4333311623</v>
      </c>
      <c r="AC16" s="375">
        <v>2.3950422085</v>
      </c>
    </row>
    <row r="17" spans="1:29" ht="12" customHeight="1" x14ac:dyDescent="0.2">
      <c r="A17" s="897"/>
      <c r="B17" s="310" t="s">
        <v>87</v>
      </c>
      <c r="C17" s="73">
        <v>5264.3429370000003</v>
      </c>
      <c r="D17" s="63">
        <v>5095.8510001000004</v>
      </c>
      <c r="E17" s="308">
        <v>5266.8337797000004</v>
      </c>
      <c r="F17" s="73">
        <v>4144.0254569999997</v>
      </c>
      <c r="G17" s="63">
        <v>4155.6996811999998</v>
      </c>
      <c r="H17" s="308">
        <v>4282.1542719999998</v>
      </c>
      <c r="I17" s="73">
        <v>4434.7072544000002</v>
      </c>
      <c r="J17" s="63">
        <v>4534.0157234999997</v>
      </c>
      <c r="K17" s="308">
        <v>4523.0961596999996</v>
      </c>
      <c r="L17" s="73">
        <v>5903.1974222999997</v>
      </c>
      <c r="M17" s="63">
        <v>5626.5548011000001</v>
      </c>
      <c r="N17" s="308">
        <v>6031.8822632000001</v>
      </c>
      <c r="O17" s="73">
        <v>5803.2270719999997</v>
      </c>
      <c r="P17" s="63">
        <v>6011.4803236999996</v>
      </c>
      <c r="Q17" s="308">
        <v>5827.2202582999998</v>
      </c>
      <c r="R17" s="73">
        <v>5134.1543804000003</v>
      </c>
      <c r="S17" s="63">
        <v>5323.2372318999996</v>
      </c>
      <c r="T17" s="308">
        <v>5772.2988353999999</v>
      </c>
      <c r="U17" s="73">
        <v>3702.6102970000002</v>
      </c>
      <c r="V17" s="63">
        <v>3665.8852975</v>
      </c>
      <c r="W17" s="308">
        <v>3696.5270403999998</v>
      </c>
      <c r="X17" s="73">
        <v>5840.6743139999999</v>
      </c>
      <c r="Y17" s="63">
        <v>5324.8156510999997</v>
      </c>
      <c r="Z17" s="308">
        <v>5319.484571</v>
      </c>
      <c r="AA17" s="73">
        <v>4842.0522529999998</v>
      </c>
      <c r="AB17" s="63">
        <v>4792.2690333</v>
      </c>
      <c r="AC17" s="308">
        <v>4885.3879477</v>
      </c>
    </row>
    <row r="18" spans="1:29" ht="12" customHeight="1" x14ac:dyDescent="0.2">
      <c r="A18" s="898"/>
      <c r="B18" s="455" t="s">
        <v>82</v>
      </c>
      <c r="C18" s="113">
        <v>1657.1030719</v>
      </c>
      <c r="D18" s="114">
        <v>1769.6419112999999</v>
      </c>
      <c r="E18" s="115">
        <v>1842.8552729999999</v>
      </c>
      <c r="F18" s="113">
        <v>1817.1282275999999</v>
      </c>
      <c r="G18" s="114">
        <v>1849.6545550000001</v>
      </c>
      <c r="H18" s="115">
        <v>1923.2621942000001</v>
      </c>
      <c r="I18" s="113">
        <v>2004.752712</v>
      </c>
      <c r="J18" s="114">
        <v>2122.9263827</v>
      </c>
      <c r="K18" s="115">
        <v>2167.5339994999999</v>
      </c>
      <c r="L18" s="113">
        <v>2097.873654</v>
      </c>
      <c r="M18" s="114">
        <v>2063.0744728999998</v>
      </c>
      <c r="N18" s="115">
        <v>2254.2726226</v>
      </c>
      <c r="O18" s="113">
        <v>2537.8220286000001</v>
      </c>
      <c r="P18" s="114">
        <v>2700.8168469000002</v>
      </c>
      <c r="Q18" s="115">
        <v>2697.1467722000002</v>
      </c>
      <c r="R18" s="113">
        <v>2027.8905636</v>
      </c>
      <c r="S18" s="114">
        <v>1966.4309774000001</v>
      </c>
      <c r="T18" s="115">
        <v>2166.3146222</v>
      </c>
      <c r="U18" s="113">
        <v>1843.4720013000001</v>
      </c>
      <c r="V18" s="114">
        <v>1856.7758449999999</v>
      </c>
      <c r="W18" s="115">
        <v>1918.0381420000001</v>
      </c>
      <c r="X18" s="113">
        <v>2198.851236</v>
      </c>
      <c r="Y18" s="114">
        <v>2075.4391526999998</v>
      </c>
      <c r="Z18" s="115">
        <v>2064.6263088999999</v>
      </c>
      <c r="AA18" s="113">
        <v>1887.7960813</v>
      </c>
      <c r="AB18" s="114">
        <v>1969.4273872000001</v>
      </c>
      <c r="AC18" s="115">
        <v>2039.7920047</v>
      </c>
    </row>
  </sheetData>
  <mergeCells count="4">
    <mergeCell ref="A7:A10"/>
    <mergeCell ref="A11:A14"/>
    <mergeCell ref="A15:A18"/>
    <mergeCell ref="C4:AC4"/>
  </mergeCells>
  <conditionalFormatting sqref="C18:E18">
    <cfRule type="expression" dxfId="236" priority="33">
      <formula>(C12+1)&lt;=(9*rounds_bucket)</formula>
    </cfRule>
  </conditionalFormatting>
  <conditionalFormatting sqref="C4">
    <cfRule type="expression" dxfId="235" priority="32">
      <formula>(C1+1)&lt;=(9*rounds_bucket)</formula>
    </cfRule>
  </conditionalFormatting>
  <conditionalFormatting sqref="C1:AC1">
    <cfRule type="expression" dxfId="234" priority="31">
      <formula>(C1+1)&gt;(9*rounds_bucket)</formula>
    </cfRule>
  </conditionalFormatting>
  <conditionalFormatting sqref="C10:E10">
    <cfRule type="expression" dxfId="233" priority="30">
      <formula>(C1+1)&lt;=(9*rounds_bucket)</formula>
    </cfRule>
  </conditionalFormatting>
  <conditionalFormatting sqref="C14:E14">
    <cfRule type="expression" dxfId="232" priority="29">
      <formula>(C1+1)&lt;=(9*rounds_bucket)</formula>
    </cfRule>
  </conditionalFormatting>
  <conditionalFormatting sqref="F18:H18">
    <cfRule type="expression" dxfId="231" priority="26">
      <formula>(F12+1)&lt;=(9*rounds_bucket)</formula>
    </cfRule>
  </conditionalFormatting>
  <conditionalFormatting sqref="F10:H10">
    <cfRule type="expression" dxfId="230" priority="25">
      <formula>(F1+1)&lt;=(9*rounds_bucket)</formula>
    </cfRule>
  </conditionalFormatting>
  <conditionalFormatting sqref="F14:H14">
    <cfRule type="expression" dxfId="229" priority="24">
      <formula>(F1+1)&lt;=(9*rounds_bucket)</formula>
    </cfRule>
  </conditionalFormatting>
  <conditionalFormatting sqref="I18:K18">
    <cfRule type="expression" dxfId="228" priority="23">
      <formula>(I12+1)&lt;=(9*rounds_bucket)</formula>
    </cfRule>
  </conditionalFormatting>
  <conditionalFormatting sqref="I10:K10">
    <cfRule type="expression" dxfId="227" priority="22">
      <formula>(I1+1)&lt;=(9*rounds_bucket)</formula>
    </cfRule>
  </conditionalFormatting>
  <conditionalFormatting sqref="I14:K14">
    <cfRule type="expression" dxfId="226" priority="21">
      <formula>(I1+1)&lt;=(9*rounds_bucket)</formula>
    </cfRule>
  </conditionalFormatting>
  <conditionalFormatting sqref="L18:N18">
    <cfRule type="expression" dxfId="225" priority="20">
      <formula>(L12+1)&lt;=(9*rounds_bucket)</formula>
    </cfRule>
  </conditionalFormatting>
  <conditionalFormatting sqref="L10:N10">
    <cfRule type="expression" dxfId="224" priority="19">
      <formula>(L1+1)&lt;=(9*rounds_bucket)</formula>
    </cfRule>
  </conditionalFormatting>
  <conditionalFormatting sqref="L14:N14">
    <cfRule type="expression" dxfId="223" priority="18">
      <formula>(L1+1)&lt;=(9*rounds_bucket)</formula>
    </cfRule>
  </conditionalFormatting>
  <conditionalFormatting sqref="O18:Q18">
    <cfRule type="expression" dxfId="222" priority="17">
      <formula>(O12+1)&lt;=(9*rounds_bucket)</formula>
    </cfRule>
  </conditionalFormatting>
  <conditionalFormatting sqref="O10:Q10">
    <cfRule type="expression" dxfId="221" priority="16">
      <formula>(O1+1)&lt;=(9*rounds_bucket)</formula>
    </cfRule>
  </conditionalFormatting>
  <conditionalFormatting sqref="O14:Q14">
    <cfRule type="expression" dxfId="220" priority="15">
      <formula>(O1+1)&lt;=(9*rounds_bucket)</formula>
    </cfRule>
  </conditionalFormatting>
  <conditionalFormatting sqref="R18:T18">
    <cfRule type="expression" dxfId="219" priority="14">
      <formula>(R12+1)&lt;=(9*rounds_bucket)</formula>
    </cfRule>
  </conditionalFormatting>
  <conditionalFormatting sqref="R10:T10">
    <cfRule type="expression" dxfId="218" priority="13">
      <formula>(R1+1)&lt;=(9*rounds_bucket)</formula>
    </cfRule>
  </conditionalFormatting>
  <conditionalFormatting sqref="R14:T14">
    <cfRule type="expression" dxfId="217" priority="12">
      <formula>(R1+1)&lt;=(9*rounds_bucket)</formula>
    </cfRule>
  </conditionalFormatting>
  <conditionalFormatting sqref="U18:W18">
    <cfRule type="expression" dxfId="216" priority="11">
      <formula>(U12+1)&lt;=(9*rounds_bucket)</formula>
    </cfRule>
  </conditionalFormatting>
  <conditionalFormatting sqref="U14:W14">
    <cfRule type="expression" dxfId="215" priority="9">
      <formula>(U1+1)&lt;=(9*rounds_bucket)</formula>
    </cfRule>
  </conditionalFormatting>
  <conditionalFormatting sqref="X18:Z18">
    <cfRule type="expression" dxfId="214" priority="8">
      <formula>(X12+1)&lt;=(9*rounds_bucket)</formula>
    </cfRule>
  </conditionalFormatting>
  <conditionalFormatting sqref="X14:Z14">
    <cfRule type="expression" dxfId="213" priority="6">
      <formula>(X1+1)&lt;=(9*rounds_bucket)</formula>
    </cfRule>
  </conditionalFormatting>
  <conditionalFormatting sqref="AA18:AC18">
    <cfRule type="expression" dxfId="212" priority="5">
      <formula>(AA12+1)&lt;=(9*rounds_bucket)</formula>
    </cfRule>
  </conditionalFormatting>
  <conditionalFormatting sqref="AA10:AC10">
    <cfRule type="expression" dxfId="211" priority="4">
      <formula>(AA1+1)&lt;=(9*rounds_bucket)</formula>
    </cfRule>
  </conditionalFormatting>
  <conditionalFormatting sqref="AA14:AC14">
    <cfRule type="expression" dxfId="210" priority="3">
      <formula>(AA1+1)&lt;=(9*rounds_bucket)</formula>
    </cfRule>
  </conditionalFormatting>
  <conditionalFormatting sqref="U10:W10">
    <cfRule type="expression" dxfId="209" priority="2">
      <formula>(U1+1)&lt;=(9*rounds_bucket)</formula>
    </cfRule>
  </conditionalFormatting>
  <conditionalFormatting sqref="X10:Z10">
    <cfRule type="expression" dxfId="208" priority="1">
      <formula>(X1+1)&lt;=(9*rounds_bucket)</formula>
    </cfRule>
  </conditionalFormatting>
  <pageMargins left="0.39370078740157483" right="0.39370078740157483" top="0.51181102362204722" bottom="0.39370078740157483" header="0.31496062992125984" footer="0.31496062992125984"/>
  <pageSetup paperSize="9" scale="43" pageOrder="overThenDown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AC18"/>
  <sheetViews>
    <sheetView showGridLines="0" zoomScale="80" zoomScaleNormal="80" zoomScaleSheetLayoutView="80" workbookViewId="0">
      <pane xSplit="2" ySplit="6" topLeftCell="C7" activePane="bottomRight" state="frozen"/>
      <selection activeCell="A2" sqref="A2"/>
      <selection pane="topRight" activeCell="A2" sqref="A2"/>
      <selection pane="bottomLeft" activeCell="A2" sqref="A2"/>
      <selection pane="bottomRight" activeCell="C7" sqref="C7"/>
    </sheetView>
  </sheetViews>
  <sheetFormatPr defaultColWidth="9.109375" defaultRowHeight="12" customHeight="1" x14ac:dyDescent="0.2"/>
  <cols>
    <col min="1" max="2" width="20.109375" style="304" customWidth="1"/>
    <col min="3" max="26" width="9.6640625" style="304" customWidth="1"/>
    <col min="27" max="27" width="10.33203125" style="304" bestFit="1" customWidth="1"/>
    <col min="28" max="28" width="9.6640625" style="304" customWidth="1"/>
    <col min="29" max="29" width="10.33203125" style="304" bestFit="1" customWidth="1"/>
    <col min="30" max="16384" width="9.109375" style="304"/>
  </cols>
  <sheetData>
    <row r="1" spans="1:29" s="301" customFormat="1" ht="12" customHeight="1" x14ac:dyDescent="0.2"/>
    <row r="2" spans="1:29" ht="12" customHeight="1" x14ac:dyDescent="0.25">
      <c r="A2" s="825">
        <f>'4 Acute by Jurisdiction'!A2+8</f>
        <v>10</v>
      </c>
      <c r="B2" s="302"/>
      <c r="C2" s="302" t="s">
        <v>2680</v>
      </c>
      <c r="D2" s="302"/>
      <c r="F2" s="302"/>
      <c r="H2" s="302"/>
      <c r="J2" s="302"/>
      <c r="L2" s="302"/>
      <c r="N2" s="302"/>
      <c r="P2" s="302"/>
      <c r="R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</row>
    <row r="3" spans="1:29" ht="12" customHeight="1" x14ac:dyDescent="0.3">
      <c r="A3" s="205"/>
      <c r="B3" s="205"/>
      <c r="C3" s="302"/>
      <c r="D3" s="302"/>
      <c r="F3" s="302"/>
      <c r="H3" s="302"/>
      <c r="J3" s="302"/>
      <c r="L3" s="302"/>
      <c r="N3" s="302"/>
      <c r="P3" s="302"/>
      <c r="R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</row>
    <row r="4" spans="1:29" s="386" customFormat="1" ht="15" customHeight="1" x14ac:dyDescent="0.3">
      <c r="A4" s="205"/>
      <c r="B4" s="205"/>
      <c r="C4" s="883" t="s">
        <v>33</v>
      </c>
      <c r="D4" s="884"/>
      <c r="E4" s="884"/>
      <c r="F4" s="884"/>
      <c r="G4" s="884"/>
      <c r="H4" s="884"/>
      <c r="I4" s="884"/>
      <c r="J4" s="884"/>
      <c r="K4" s="884"/>
      <c r="L4" s="884"/>
      <c r="M4" s="884"/>
      <c r="N4" s="884"/>
      <c r="O4" s="884"/>
      <c r="P4" s="884"/>
      <c r="Q4" s="884"/>
      <c r="R4" s="884"/>
      <c r="S4" s="884"/>
      <c r="T4" s="884"/>
      <c r="U4" s="884"/>
      <c r="V4" s="884"/>
      <c r="W4" s="884"/>
      <c r="X4" s="884"/>
      <c r="Y4" s="884"/>
      <c r="Z4" s="884"/>
      <c r="AA4" s="884"/>
      <c r="AB4" s="884"/>
      <c r="AC4" s="885"/>
    </row>
    <row r="5" spans="1:29" s="387" customFormat="1" ht="12" customHeight="1" x14ac:dyDescent="0.3">
      <c r="A5" s="205"/>
      <c r="B5" s="205"/>
      <c r="C5" s="385" t="s">
        <v>2</v>
      </c>
      <c r="D5" s="305" t="s">
        <v>749</v>
      </c>
      <c r="E5" s="306" t="s">
        <v>749</v>
      </c>
      <c r="F5" s="385" t="s">
        <v>3</v>
      </c>
      <c r="G5" s="305" t="s">
        <v>749</v>
      </c>
      <c r="H5" s="306" t="s">
        <v>749</v>
      </c>
      <c r="I5" s="385" t="s">
        <v>10</v>
      </c>
      <c r="J5" s="305" t="s">
        <v>749</v>
      </c>
      <c r="K5" s="306" t="s">
        <v>749</v>
      </c>
      <c r="L5" s="385" t="s">
        <v>4</v>
      </c>
      <c r="M5" s="305" t="s">
        <v>749</v>
      </c>
      <c r="N5" s="306" t="s">
        <v>749</v>
      </c>
      <c r="O5" s="385" t="s">
        <v>5</v>
      </c>
      <c r="P5" s="305" t="s">
        <v>749</v>
      </c>
      <c r="Q5" s="306" t="s">
        <v>749</v>
      </c>
      <c r="R5" s="385" t="s">
        <v>6</v>
      </c>
      <c r="S5" s="305" t="s">
        <v>749</v>
      </c>
      <c r="T5" s="306" t="s">
        <v>749</v>
      </c>
      <c r="U5" s="385" t="s">
        <v>7</v>
      </c>
      <c r="V5" s="305" t="s">
        <v>749</v>
      </c>
      <c r="W5" s="306" t="s">
        <v>749</v>
      </c>
      <c r="X5" s="385" t="s">
        <v>8</v>
      </c>
      <c r="Y5" s="305" t="s">
        <v>749</v>
      </c>
      <c r="Z5" s="306" t="s">
        <v>749</v>
      </c>
      <c r="AA5" s="385" t="s">
        <v>9</v>
      </c>
      <c r="AB5" s="65" t="s">
        <v>749</v>
      </c>
      <c r="AC5" s="66" t="s">
        <v>749</v>
      </c>
    </row>
    <row r="6" spans="1:29" ht="15" customHeight="1" x14ac:dyDescent="0.3">
      <c r="A6" s="205"/>
      <c r="B6" s="205"/>
      <c r="C6" s="67" t="s">
        <v>29</v>
      </c>
      <c r="D6" s="404" t="s">
        <v>30</v>
      </c>
      <c r="E6" s="68" t="s">
        <v>31</v>
      </c>
      <c r="F6" s="67" t="s">
        <v>29</v>
      </c>
      <c r="G6" s="404" t="s">
        <v>30</v>
      </c>
      <c r="H6" s="68" t="s">
        <v>31</v>
      </c>
      <c r="I6" s="67" t="s">
        <v>29</v>
      </c>
      <c r="J6" s="404" t="s">
        <v>30</v>
      </c>
      <c r="K6" s="68" t="s">
        <v>31</v>
      </c>
      <c r="L6" s="67" t="s">
        <v>29</v>
      </c>
      <c r="M6" s="404" t="s">
        <v>30</v>
      </c>
      <c r="N6" s="68" t="s">
        <v>31</v>
      </c>
      <c r="O6" s="67" t="s">
        <v>29</v>
      </c>
      <c r="P6" s="404" t="s">
        <v>30</v>
      </c>
      <c r="Q6" s="68" t="s">
        <v>31</v>
      </c>
      <c r="R6" s="67" t="s">
        <v>29</v>
      </c>
      <c r="S6" s="404" t="s">
        <v>30</v>
      </c>
      <c r="T6" s="68" t="s">
        <v>31</v>
      </c>
      <c r="U6" s="67" t="s">
        <v>29</v>
      </c>
      <c r="V6" s="404" t="s">
        <v>30</v>
      </c>
      <c r="W6" s="68" t="s">
        <v>31</v>
      </c>
      <c r="X6" s="67" t="s">
        <v>29</v>
      </c>
      <c r="Y6" s="404" t="s">
        <v>30</v>
      </c>
      <c r="Z6" s="68" t="s">
        <v>31</v>
      </c>
      <c r="AA6" s="67" t="s">
        <v>29</v>
      </c>
      <c r="AB6" s="404" t="s">
        <v>30</v>
      </c>
      <c r="AC6" s="68" t="s">
        <v>31</v>
      </c>
    </row>
    <row r="7" spans="1:29" ht="12" customHeight="1" x14ac:dyDescent="0.2">
      <c r="A7" s="908" t="s">
        <v>2037</v>
      </c>
      <c r="B7" s="398" t="s">
        <v>81</v>
      </c>
      <c r="C7" s="73">
        <v>1474238</v>
      </c>
      <c r="D7" s="63">
        <v>1487087</v>
      </c>
      <c r="E7" s="308">
        <v>1530737</v>
      </c>
      <c r="F7" s="73">
        <v>1324617</v>
      </c>
      <c r="G7" s="63">
        <v>1518105</v>
      </c>
      <c r="H7" s="308">
        <v>1585175</v>
      </c>
      <c r="I7" s="73">
        <v>965605</v>
      </c>
      <c r="J7" s="63">
        <v>1048173</v>
      </c>
      <c r="K7" s="308">
        <v>1122960</v>
      </c>
      <c r="L7" s="73">
        <v>280128</v>
      </c>
      <c r="M7" s="63">
        <v>308658</v>
      </c>
      <c r="N7" s="308">
        <v>309946</v>
      </c>
      <c r="O7" s="73">
        <v>393106</v>
      </c>
      <c r="P7" s="63">
        <v>396009</v>
      </c>
      <c r="Q7" s="308">
        <v>412548</v>
      </c>
      <c r="R7" s="73">
        <v>72564</v>
      </c>
      <c r="S7" s="63">
        <v>75351</v>
      </c>
      <c r="T7" s="308">
        <v>78110</v>
      </c>
      <c r="U7" s="73">
        <v>2066</v>
      </c>
      <c r="V7" s="63">
        <v>2184</v>
      </c>
      <c r="W7" s="308">
        <v>2269</v>
      </c>
      <c r="X7" s="73">
        <v>99118</v>
      </c>
      <c r="Y7" s="63">
        <v>105618</v>
      </c>
      <c r="Z7" s="308">
        <v>105989</v>
      </c>
      <c r="AA7" s="73">
        <v>4611442</v>
      </c>
      <c r="AB7" s="63">
        <v>4941185</v>
      </c>
      <c r="AC7" s="308">
        <v>5147734</v>
      </c>
    </row>
    <row r="8" spans="1:29" ht="12" customHeight="1" x14ac:dyDescent="0.2">
      <c r="A8" s="909"/>
      <c r="B8" s="467" t="s">
        <v>84</v>
      </c>
      <c r="C8" s="408">
        <v>3.1898397681000001</v>
      </c>
      <c r="D8" s="409">
        <v>2.8889002458999999</v>
      </c>
      <c r="E8" s="375">
        <v>2.8676715856000001</v>
      </c>
      <c r="F8" s="408">
        <v>2.2968956309999999</v>
      </c>
      <c r="G8" s="409">
        <v>2.2391395851999998</v>
      </c>
      <c r="H8" s="375">
        <v>2.2149213808999999</v>
      </c>
      <c r="I8" s="408">
        <v>2.1769512378</v>
      </c>
      <c r="J8" s="409">
        <v>2.1037710378000001</v>
      </c>
      <c r="K8" s="375">
        <v>2.0660914013</v>
      </c>
      <c r="L8" s="408">
        <v>2.8184936885999998</v>
      </c>
      <c r="M8" s="409">
        <v>2.7130383789999999</v>
      </c>
      <c r="N8" s="375">
        <v>2.6553819052000001</v>
      </c>
      <c r="O8" s="408">
        <v>2.3074616006999999</v>
      </c>
      <c r="P8" s="409">
        <v>2.2296084180000002</v>
      </c>
      <c r="Q8" s="375">
        <v>2.1779065708999998</v>
      </c>
      <c r="R8" s="408">
        <v>2.5147731657999999</v>
      </c>
      <c r="S8" s="409">
        <v>2.5600058393</v>
      </c>
      <c r="T8" s="375">
        <v>2.5799129433000001</v>
      </c>
      <c r="U8" s="408">
        <v>2.270571152</v>
      </c>
      <c r="V8" s="409">
        <v>2.2870879121000001</v>
      </c>
      <c r="W8" s="375">
        <v>2.2547377699000002</v>
      </c>
      <c r="X8" s="408">
        <v>2.6097076212000001</v>
      </c>
      <c r="Y8" s="409">
        <v>2.5092692532999998</v>
      </c>
      <c r="Z8" s="375">
        <v>2.5168743926000001</v>
      </c>
      <c r="AA8" s="408">
        <v>2.5999726333000002</v>
      </c>
      <c r="AB8" s="409">
        <v>2.4455014334</v>
      </c>
      <c r="AC8" s="375">
        <v>2.4118839473999998</v>
      </c>
    </row>
    <row r="9" spans="1:29" ht="12" customHeight="1" x14ac:dyDescent="0.2">
      <c r="A9" s="909"/>
      <c r="B9" s="310" t="s">
        <v>87</v>
      </c>
      <c r="C9" s="73">
        <v>5228.8862852000002</v>
      </c>
      <c r="D9" s="63">
        <v>5059.7956014000001</v>
      </c>
      <c r="E9" s="308">
        <v>5234.4017497000004</v>
      </c>
      <c r="F9" s="73">
        <v>4134.2536779000002</v>
      </c>
      <c r="G9" s="63">
        <v>4109.9119264000001</v>
      </c>
      <c r="H9" s="308">
        <v>4226.1859789</v>
      </c>
      <c r="I9" s="73">
        <v>4390.6960196999999</v>
      </c>
      <c r="J9" s="63">
        <v>4489.6813787999999</v>
      </c>
      <c r="K9" s="308">
        <v>4487.0367149000003</v>
      </c>
      <c r="L9" s="73">
        <v>5837.7141187999996</v>
      </c>
      <c r="M9" s="63">
        <v>5512.6267633999996</v>
      </c>
      <c r="N9" s="308">
        <v>5898.8514074000004</v>
      </c>
      <c r="O9" s="73">
        <v>5857.9565739999998</v>
      </c>
      <c r="P9" s="63">
        <v>6077.9984682000004</v>
      </c>
      <c r="Q9" s="308">
        <v>5916.5818479</v>
      </c>
      <c r="R9" s="73">
        <v>5050.5484155000004</v>
      </c>
      <c r="S9" s="63">
        <v>5056.1485585</v>
      </c>
      <c r="T9" s="308">
        <v>5648.3846784999996</v>
      </c>
      <c r="U9" s="73">
        <v>5140.9395807000001</v>
      </c>
      <c r="V9" s="63">
        <v>5465.1773236999998</v>
      </c>
      <c r="W9" s="308">
        <v>5623.7504829</v>
      </c>
      <c r="X9" s="73">
        <v>5650.7437908000002</v>
      </c>
      <c r="Y9" s="63">
        <v>5142.4603420000003</v>
      </c>
      <c r="Z9" s="308">
        <v>5105.6685459</v>
      </c>
      <c r="AA9" s="73">
        <v>4835.7776701000003</v>
      </c>
      <c r="AB9" s="63">
        <v>4758.8004754000003</v>
      </c>
      <c r="AC9" s="308">
        <v>4859.3807035999998</v>
      </c>
    </row>
    <row r="10" spans="1:29" ht="12" customHeight="1" x14ac:dyDescent="0.2">
      <c r="A10" s="910"/>
      <c r="B10" s="455" t="s">
        <v>82</v>
      </c>
      <c r="C10" s="135">
        <v>1639.2316433999999</v>
      </c>
      <c r="D10" s="47">
        <v>1751.4608227000001</v>
      </c>
      <c r="E10" s="134">
        <v>1825.3142290999999</v>
      </c>
      <c r="F10" s="135">
        <v>1799.9310121999999</v>
      </c>
      <c r="G10" s="47">
        <v>1835.4871458</v>
      </c>
      <c r="H10" s="134">
        <v>1908.0523648999999</v>
      </c>
      <c r="I10" s="135">
        <v>2016.9014093999999</v>
      </c>
      <c r="J10" s="47">
        <v>2134.1112213000001</v>
      </c>
      <c r="K10" s="134">
        <v>2171.7513135999998</v>
      </c>
      <c r="L10" s="135">
        <v>2071.2177367999998</v>
      </c>
      <c r="M10" s="47">
        <v>2031.9015042000001</v>
      </c>
      <c r="N10" s="134">
        <v>2221.4700627000002</v>
      </c>
      <c r="O10" s="135">
        <v>2538.7016505000001</v>
      </c>
      <c r="P10" s="47">
        <v>2726.0385362000002</v>
      </c>
      <c r="Q10" s="134">
        <v>2716.6371261999998</v>
      </c>
      <c r="R10" s="135">
        <v>2008.3514825</v>
      </c>
      <c r="S10" s="47">
        <v>1975.0535256000001</v>
      </c>
      <c r="T10" s="134">
        <v>2189.3702626999998</v>
      </c>
      <c r="U10" s="135">
        <v>2264.1614098999999</v>
      </c>
      <c r="V10" s="47">
        <v>2389.5790339999999</v>
      </c>
      <c r="W10" s="134">
        <v>2494.1926985</v>
      </c>
      <c r="X10" s="135">
        <v>2165.2784950999999</v>
      </c>
      <c r="Y10" s="47">
        <v>2049.3856270000001</v>
      </c>
      <c r="Z10" s="134">
        <v>2028.5750298</v>
      </c>
      <c r="AA10" s="135">
        <v>1859.9340655000001</v>
      </c>
      <c r="AB10" s="47">
        <v>1945.9405790999999</v>
      </c>
      <c r="AC10" s="134">
        <v>2014.7655565</v>
      </c>
    </row>
    <row r="11" spans="1:29" ht="12" customHeight="1" x14ac:dyDescent="0.2">
      <c r="A11" s="908" t="s">
        <v>2038</v>
      </c>
      <c r="B11" s="310" t="s">
        <v>81</v>
      </c>
      <c r="C11" s="391">
        <v>93416</v>
      </c>
      <c r="D11" s="392">
        <v>102499</v>
      </c>
      <c r="E11" s="393">
        <v>104838</v>
      </c>
      <c r="F11" s="391">
        <v>99659</v>
      </c>
      <c r="G11" s="392">
        <v>89154</v>
      </c>
      <c r="H11" s="393">
        <v>90222</v>
      </c>
      <c r="I11" s="391">
        <v>238307</v>
      </c>
      <c r="J11" s="392">
        <v>259510</v>
      </c>
      <c r="K11" s="393">
        <v>277576</v>
      </c>
      <c r="L11" s="391">
        <v>68515</v>
      </c>
      <c r="M11" s="392">
        <v>68227</v>
      </c>
      <c r="N11" s="393">
        <v>69826</v>
      </c>
      <c r="O11" s="391">
        <v>111488</v>
      </c>
      <c r="P11" s="392">
        <v>112820</v>
      </c>
      <c r="Q11" s="393">
        <v>118992</v>
      </c>
      <c r="R11" s="391">
        <v>39315</v>
      </c>
      <c r="S11" s="392">
        <v>42009</v>
      </c>
      <c r="T11" s="393">
        <v>43403</v>
      </c>
      <c r="U11" s="391">
        <v>144317</v>
      </c>
      <c r="V11" s="392">
        <v>154682</v>
      </c>
      <c r="W11" s="393">
        <v>163435</v>
      </c>
      <c r="X11" s="391">
        <v>2758</v>
      </c>
      <c r="Y11" s="392">
        <v>3016</v>
      </c>
      <c r="Z11" s="393">
        <v>3146</v>
      </c>
      <c r="AA11" s="391">
        <v>797775</v>
      </c>
      <c r="AB11" s="392">
        <v>831917</v>
      </c>
      <c r="AC11" s="393">
        <v>871438</v>
      </c>
    </row>
    <row r="12" spans="1:29" ht="12" customHeight="1" x14ac:dyDescent="0.2">
      <c r="A12" s="909"/>
      <c r="B12" s="467" t="s">
        <v>84</v>
      </c>
      <c r="C12" s="408">
        <v>2.9716001540999999</v>
      </c>
      <c r="D12" s="409">
        <v>2.7445828739999998</v>
      </c>
      <c r="E12" s="375">
        <v>2.7163910033000001</v>
      </c>
      <c r="F12" s="408">
        <v>2.0630851202999998</v>
      </c>
      <c r="G12" s="409">
        <v>2.3762254076999998</v>
      </c>
      <c r="H12" s="375">
        <v>2.4300392364999999</v>
      </c>
      <c r="I12" s="408">
        <v>2.3545049033000001</v>
      </c>
      <c r="J12" s="409">
        <v>2.2648568455999998</v>
      </c>
      <c r="K12" s="375">
        <v>2.1703137158999999</v>
      </c>
      <c r="L12" s="408">
        <v>2.7950959644000002</v>
      </c>
      <c r="M12" s="409">
        <v>2.7916367421000001</v>
      </c>
      <c r="N12" s="375">
        <v>2.7661902443000002</v>
      </c>
      <c r="O12" s="408">
        <v>2.2134758898000002</v>
      </c>
      <c r="P12" s="409">
        <v>2.2124357383</v>
      </c>
      <c r="Q12" s="375">
        <v>2.1002084174000002</v>
      </c>
      <c r="R12" s="408">
        <v>2.5631438381999998</v>
      </c>
      <c r="S12" s="409">
        <v>2.9708157775999999</v>
      </c>
      <c r="T12" s="375">
        <v>2.8169250973</v>
      </c>
      <c r="U12" s="408">
        <v>2.0047464956000001</v>
      </c>
      <c r="V12" s="409">
        <v>1.9699124656</v>
      </c>
      <c r="W12" s="375">
        <v>1.9226970967000001</v>
      </c>
      <c r="X12" s="408">
        <v>4.3284989122999997</v>
      </c>
      <c r="Y12" s="409">
        <v>4.5394562334000002</v>
      </c>
      <c r="Z12" s="375">
        <v>4.5848696758000003</v>
      </c>
      <c r="AA12" s="408">
        <v>2.362325217</v>
      </c>
      <c r="AB12" s="409">
        <v>2.3610456331999998</v>
      </c>
      <c r="AC12" s="375">
        <v>2.2955551627999999</v>
      </c>
    </row>
    <row r="13" spans="1:29" ht="12" customHeight="1" x14ac:dyDescent="0.2">
      <c r="A13" s="909"/>
      <c r="B13" s="310" t="s">
        <v>87</v>
      </c>
      <c r="C13" s="73">
        <v>5823.8995799000004</v>
      </c>
      <c r="D13" s="63">
        <v>5618.9538074000002</v>
      </c>
      <c r="E13" s="308">
        <v>5740.3730345000004</v>
      </c>
      <c r="F13" s="73">
        <v>4273.9069990999997</v>
      </c>
      <c r="G13" s="63">
        <v>4935.3687871000002</v>
      </c>
      <c r="H13" s="308">
        <v>5265.5013392000001</v>
      </c>
      <c r="I13" s="73">
        <v>4613.0380136000003</v>
      </c>
      <c r="J13" s="63">
        <v>4713.0842105000002</v>
      </c>
      <c r="K13" s="308">
        <v>4668.9780594000003</v>
      </c>
      <c r="L13" s="73">
        <v>6170.9301353999999</v>
      </c>
      <c r="M13" s="63">
        <v>6141.9636607000002</v>
      </c>
      <c r="N13" s="308">
        <v>6622.3841051999998</v>
      </c>
      <c r="O13" s="73">
        <v>5610.2511856000001</v>
      </c>
      <c r="P13" s="63">
        <v>5777.9952689000002</v>
      </c>
      <c r="Q13" s="308">
        <v>5517.4015724000001</v>
      </c>
      <c r="R13" s="73">
        <v>5288.4665574000001</v>
      </c>
      <c r="S13" s="63">
        <v>5802.3107309999996</v>
      </c>
      <c r="T13" s="308">
        <v>5995.3003511999996</v>
      </c>
      <c r="U13" s="73">
        <v>3682.0195953000002</v>
      </c>
      <c r="V13" s="63">
        <v>3640.4805716999999</v>
      </c>
      <c r="W13" s="308">
        <v>3669.7710213</v>
      </c>
      <c r="X13" s="73">
        <v>12666.466044999999</v>
      </c>
      <c r="Y13" s="63">
        <v>11710.758304999999</v>
      </c>
      <c r="Z13" s="308">
        <v>12522.964126999999</v>
      </c>
      <c r="AA13" s="73">
        <v>4878.3217211000001</v>
      </c>
      <c r="AB13" s="63">
        <v>4991.0560955999999</v>
      </c>
      <c r="AC13" s="308">
        <v>5039.0172076999997</v>
      </c>
    </row>
    <row r="14" spans="1:29" ht="12" customHeight="1" x14ac:dyDescent="0.2">
      <c r="A14" s="910"/>
      <c r="B14" s="454" t="s">
        <v>82</v>
      </c>
      <c r="C14" s="113">
        <v>1959.8530347000001</v>
      </c>
      <c r="D14" s="114">
        <v>2047.2888105</v>
      </c>
      <c r="E14" s="115">
        <v>2113.2351813999999</v>
      </c>
      <c r="F14" s="113">
        <v>2071.6096283000002</v>
      </c>
      <c r="G14" s="114">
        <v>2076.9783754999999</v>
      </c>
      <c r="H14" s="115">
        <v>2166.8379918000001</v>
      </c>
      <c r="I14" s="113">
        <v>1959.239077</v>
      </c>
      <c r="J14" s="114">
        <v>2080.9634037999999</v>
      </c>
      <c r="K14" s="115">
        <v>2151.2917811000002</v>
      </c>
      <c r="L14" s="113">
        <v>2207.7703999999999</v>
      </c>
      <c r="M14" s="114">
        <v>2200.1299696999999</v>
      </c>
      <c r="N14" s="115">
        <v>2394.0450657000001</v>
      </c>
      <c r="O14" s="113">
        <v>2534.5887938000001</v>
      </c>
      <c r="P14" s="114">
        <v>2611.5991388000002</v>
      </c>
      <c r="Q14" s="115">
        <v>2627.0733546000001</v>
      </c>
      <c r="R14" s="113">
        <v>2063.2734217000002</v>
      </c>
      <c r="S14" s="114">
        <v>1953.1035128000001</v>
      </c>
      <c r="T14" s="115">
        <v>2128.3137265</v>
      </c>
      <c r="U14" s="113">
        <v>1836.6509698</v>
      </c>
      <c r="V14" s="114">
        <v>1848.0417964999999</v>
      </c>
      <c r="W14" s="115">
        <v>1908.6579095</v>
      </c>
      <c r="X14" s="113">
        <v>2926.2953051</v>
      </c>
      <c r="Y14" s="114">
        <v>2579.7711671000002</v>
      </c>
      <c r="Z14" s="115">
        <v>2731.3675223</v>
      </c>
      <c r="AA14" s="113">
        <v>2065.0508601000001</v>
      </c>
      <c r="AB14" s="114">
        <v>2113.9176751</v>
      </c>
      <c r="AC14" s="115">
        <v>2195.1191978000002</v>
      </c>
    </row>
    <row r="15" spans="1:29" ht="12" customHeight="1" x14ac:dyDescent="0.2">
      <c r="A15" s="897" t="s">
        <v>39</v>
      </c>
      <c r="B15" s="398" t="s">
        <v>81</v>
      </c>
      <c r="C15" s="73">
        <v>1567654</v>
      </c>
      <c r="D15" s="63">
        <v>1589586</v>
      </c>
      <c r="E15" s="308">
        <v>1635575</v>
      </c>
      <c r="F15" s="73">
        <v>1424276</v>
      </c>
      <c r="G15" s="63">
        <v>1607259</v>
      </c>
      <c r="H15" s="308">
        <v>1675397</v>
      </c>
      <c r="I15" s="73">
        <v>1203912</v>
      </c>
      <c r="J15" s="63">
        <v>1307683</v>
      </c>
      <c r="K15" s="308">
        <v>1400536</v>
      </c>
      <c r="L15" s="73">
        <v>348643</v>
      </c>
      <c r="M15" s="63">
        <v>376885</v>
      </c>
      <c r="N15" s="308">
        <v>379772</v>
      </c>
      <c r="O15" s="73">
        <v>504594</v>
      </c>
      <c r="P15" s="63">
        <v>508829</v>
      </c>
      <c r="Q15" s="308">
        <v>531540</v>
      </c>
      <c r="R15" s="73">
        <v>111879</v>
      </c>
      <c r="S15" s="63">
        <v>117360</v>
      </c>
      <c r="T15" s="308">
        <v>121513</v>
      </c>
      <c r="U15" s="73">
        <v>146383</v>
      </c>
      <c r="V15" s="63">
        <v>156866</v>
      </c>
      <c r="W15" s="308">
        <v>165704</v>
      </c>
      <c r="X15" s="73">
        <v>101876</v>
      </c>
      <c r="Y15" s="63">
        <v>108634</v>
      </c>
      <c r="Z15" s="308">
        <v>109135</v>
      </c>
      <c r="AA15" s="73">
        <v>5409217</v>
      </c>
      <c r="AB15" s="63">
        <v>5773102</v>
      </c>
      <c r="AC15" s="308">
        <v>6019172</v>
      </c>
    </row>
    <row r="16" spans="1:29" ht="12" customHeight="1" x14ac:dyDescent="0.2">
      <c r="A16" s="897"/>
      <c r="B16" s="467" t="s">
        <v>84</v>
      </c>
      <c r="C16" s="408">
        <v>3.1768349392999999</v>
      </c>
      <c r="D16" s="409">
        <v>2.8795944353</v>
      </c>
      <c r="E16" s="375">
        <v>2.8579747183999999</v>
      </c>
      <c r="F16" s="408">
        <v>2.2805355141999999</v>
      </c>
      <c r="G16" s="409">
        <v>2.2467436797999998</v>
      </c>
      <c r="H16" s="375">
        <v>2.2265057176999998</v>
      </c>
      <c r="I16" s="408">
        <v>2.2120968973999999</v>
      </c>
      <c r="J16" s="409">
        <v>2.1357385544</v>
      </c>
      <c r="K16" s="375">
        <v>2.0867475024000002</v>
      </c>
      <c r="L16" s="408">
        <v>2.8138955895</v>
      </c>
      <c r="M16" s="409">
        <v>2.7272669382000001</v>
      </c>
      <c r="N16" s="375">
        <v>2.6757554532999999</v>
      </c>
      <c r="O16" s="408">
        <v>2.2866958386</v>
      </c>
      <c r="P16" s="409">
        <v>2.2258008092999999</v>
      </c>
      <c r="Q16" s="375">
        <v>2.1605128494999999</v>
      </c>
      <c r="R16" s="408">
        <v>2.5317709311000001</v>
      </c>
      <c r="S16" s="409">
        <v>2.7070552147</v>
      </c>
      <c r="T16" s="375">
        <v>2.6645708689999998</v>
      </c>
      <c r="U16" s="408">
        <v>2.0084982546000001</v>
      </c>
      <c r="V16" s="409">
        <v>1.9743284077000001</v>
      </c>
      <c r="W16" s="375">
        <v>1.9272437600000001</v>
      </c>
      <c r="X16" s="408">
        <v>2.6562389571999998</v>
      </c>
      <c r="Y16" s="409">
        <v>2.5656332272000002</v>
      </c>
      <c r="Z16" s="375">
        <v>2.5764878362000001</v>
      </c>
      <c r="AA16" s="408">
        <v>2.5649233521000001</v>
      </c>
      <c r="AB16" s="409">
        <v>2.4333311623</v>
      </c>
      <c r="AC16" s="375">
        <v>2.3950422085</v>
      </c>
    </row>
    <row r="17" spans="1:29" ht="12" customHeight="1" x14ac:dyDescent="0.2">
      <c r="A17" s="897"/>
      <c r="B17" s="310" t="s">
        <v>87</v>
      </c>
      <c r="C17" s="73">
        <v>5264.3429370000003</v>
      </c>
      <c r="D17" s="63">
        <v>5095.8510001000004</v>
      </c>
      <c r="E17" s="308">
        <v>5266.8337797000004</v>
      </c>
      <c r="F17" s="73">
        <v>4144.0254569999997</v>
      </c>
      <c r="G17" s="63">
        <v>4155.6996811999998</v>
      </c>
      <c r="H17" s="308">
        <v>4282.1542719999998</v>
      </c>
      <c r="I17" s="73">
        <v>4434.7072544000002</v>
      </c>
      <c r="J17" s="63">
        <v>4534.0157234999997</v>
      </c>
      <c r="K17" s="308">
        <v>4523.0961596999996</v>
      </c>
      <c r="L17" s="73">
        <v>5903.1974222999997</v>
      </c>
      <c r="M17" s="63">
        <v>5626.5548011000001</v>
      </c>
      <c r="N17" s="308">
        <v>6031.8822632000001</v>
      </c>
      <c r="O17" s="73">
        <v>5803.2270719999997</v>
      </c>
      <c r="P17" s="63">
        <v>6011.4803236999996</v>
      </c>
      <c r="Q17" s="308">
        <v>5827.2202582999998</v>
      </c>
      <c r="R17" s="73">
        <v>5134.1543804000003</v>
      </c>
      <c r="S17" s="63">
        <v>5323.2372318999996</v>
      </c>
      <c r="T17" s="308">
        <v>5772.2988353999999</v>
      </c>
      <c r="U17" s="73">
        <v>3702.6102970000002</v>
      </c>
      <c r="V17" s="63">
        <v>3665.8852975</v>
      </c>
      <c r="W17" s="308">
        <v>3696.5270403999998</v>
      </c>
      <c r="X17" s="73">
        <v>5840.6743139999999</v>
      </c>
      <c r="Y17" s="63">
        <v>5324.8156510999997</v>
      </c>
      <c r="Z17" s="308">
        <v>5319.484571</v>
      </c>
      <c r="AA17" s="73">
        <v>4842.0522529999998</v>
      </c>
      <c r="AB17" s="63">
        <v>4792.2690333</v>
      </c>
      <c r="AC17" s="308">
        <v>4885.3879477</v>
      </c>
    </row>
    <row r="18" spans="1:29" ht="12" customHeight="1" x14ac:dyDescent="0.2">
      <c r="A18" s="898"/>
      <c r="B18" s="455" t="s">
        <v>82</v>
      </c>
      <c r="C18" s="113">
        <v>1657.1030719</v>
      </c>
      <c r="D18" s="114">
        <v>1769.6419112999999</v>
      </c>
      <c r="E18" s="115">
        <v>1842.8552729999999</v>
      </c>
      <c r="F18" s="113">
        <v>1817.1282275999999</v>
      </c>
      <c r="G18" s="114">
        <v>1849.6545550000001</v>
      </c>
      <c r="H18" s="115">
        <v>1923.2621942000001</v>
      </c>
      <c r="I18" s="113">
        <v>2004.752712</v>
      </c>
      <c r="J18" s="114">
        <v>2122.9263827</v>
      </c>
      <c r="K18" s="115">
        <v>2167.5339994999999</v>
      </c>
      <c r="L18" s="113">
        <v>2097.873654</v>
      </c>
      <c r="M18" s="114">
        <v>2063.0744728999998</v>
      </c>
      <c r="N18" s="115">
        <v>2254.2726226</v>
      </c>
      <c r="O18" s="113">
        <v>2537.8220286000001</v>
      </c>
      <c r="P18" s="114">
        <v>2700.8168469000002</v>
      </c>
      <c r="Q18" s="115">
        <v>2697.1467722000002</v>
      </c>
      <c r="R18" s="113">
        <v>2027.8905636</v>
      </c>
      <c r="S18" s="114">
        <v>1966.4309774000001</v>
      </c>
      <c r="T18" s="115">
        <v>2166.3146222</v>
      </c>
      <c r="U18" s="113">
        <v>1843.4720013000001</v>
      </c>
      <c r="V18" s="114">
        <v>1856.7758449999999</v>
      </c>
      <c r="W18" s="115">
        <v>1918.0381420000001</v>
      </c>
      <c r="X18" s="113">
        <v>2198.851236</v>
      </c>
      <c r="Y18" s="114">
        <v>2075.4391526999998</v>
      </c>
      <c r="Z18" s="115">
        <v>2064.6263088999999</v>
      </c>
      <c r="AA18" s="113">
        <v>1887.7960813</v>
      </c>
      <c r="AB18" s="114">
        <v>1969.4273872000001</v>
      </c>
      <c r="AC18" s="115">
        <v>2039.7920047</v>
      </c>
    </row>
  </sheetData>
  <mergeCells count="4">
    <mergeCell ref="A15:A18"/>
    <mergeCell ref="C4:AC4"/>
    <mergeCell ref="A7:A10"/>
    <mergeCell ref="A11:A14"/>
  </mergeCells>
  <conditionalFormatting sqref="C4">
    <cfRule type="expression" dxfId="207" priority="29">
      <formula>(C1+1)&lt;=(9*rounds_bucket)</formula>
    </cfRule>
  </conditionalFormatting>
  <conditionalFormatting sqref="C1:AC1">
    <cfRule type="expression" dxfId="206" priority="28">
      <formula>(C1+1)&gt;(9*rounds_bucket)</formula>
    </cfRule>
  </conditionalFormatting>
  <conditionalFormatting sqref="C10:E10">
    <cfRule type="expression" dxfId="205" priority="27">
      <formula>(C1+1)&lt;=(9*rounds_bucket)</formula>
    </cfRule>
  </conditionalFormatting>
  <conditionalFormatting sqref="C14:E14">
    <cfRule type="expression" dxfId="204" priority="26">
      <formula>(C1+1)&lt;=(9*rounds_bucket)</formula>
    </cfRule>
  </conditionalFormatting>
  <conditionalFormatting sqref="C18:E18">
    <cfRule type="expression" dxfId="203" priority="25">
      <formula>(C12+1)&lt;=(9*rounds_bucket)</formula>
    </cfRule>
  </conditionalFormatting>
  <conditionalFormatting sqref="F10:H10">
    <cfRule type="expression" dxfId="202" priority="24">
      <formula>(F1+1)&lt;=(9*rounds_bucket)</formula>
    </cfRule>
  </conditionalFormatting>
  <conditionalFormatting sqref="F14:H14">
    <cfRule type="expression" dxfId="201" priority="23">
      <formula>(F1+1)&lt;=(9*rounds_bucket)</formula>
    </cfRule>
  </conditionalFormatting>
  <conditionalFormatting sqref="F18:H18">
    <cfRule type="expression" dxfId="200" priority="22">
      <formula>(F12+1)&lt;=(9*rounds_bucket)</formula>
    </cfRule>
  </conditionalFormatting>
  <conditionalFormatting sqref="I10:K10">
    <cfRule type="expression" dxfId="199" priority="21">
      <formula>(I1+1)&lt;=(9*rounds_bucket)</formula>
    </cfRule>
  </conditionalFormatting>
  <conditionalFormatting sqref="I14:K14">
    <cfRule type="expression" dxfId="198" priority="20">
      <formula>(I1+1)&lt;=(9*rounds_bucket)</formula>
    </cfRule>
  </conditionalFormatting>
  <conditionalFormatting sqref="I18:K18">
    <cfRule type="expression" dxfId="197" priority="19">
      <formula>(I12+1)&lt;=(9*rounds_bucket)</formula>
    </cfRule>
  </conditionalFormatting>
  <conditionalFormatting sqref="L10:N10">
    <cfRule type="expression" dxfId="196" priority="18">
      <formula>(L1+1)&lt;=(9*rounds_bucket)</formula>
    </cfRule>
  </conditionalFormatting>
  <conditionalFormatting sqref="L14:N14">
    <cfRule type="expression" dxfId="195" priority="17">
      <formula>(L1+1)&lt;=(9*rounds_bucket)</formula>
    </cfRule>
  </conditionalFormatting>
  <conditionalFormatting sqref="L18:N18">
    <cfRule type="expression" dxfId="194" priority="16">
      <formula>(L12+1)&lt;=(9*rounds_bucket)</formula>
    </cfRule>
  </conditionalFormatting>
  <conditionalFormatting sqref="O10:Q10">
    <cfRule type="expression" dxfId="193" priority="15">
      <formula>(O1+1)&lt;=(9*rounds_bucket)</formula>
    </cfRule>
  </conditionalFormatting>
  <conditionalFormatting sqref="O14:Q14">
    <cfRule type="expression" dxfId="192" priority="14">
      <formula>(O1+1)&lt;=(9*rounds_bucket)</formula>
    </cfRule>
  </conditionalFormatting>
  <conditionalFormatting sqref="O18:Q18">
    <cfRule type="expression" dxfId="191" priority="13">
      <formula>(O12+1)&lt;=(9*rounds_bucket)</formula>
    </cfRule>
  </conditionalFormatting>
  <conditionalFormatting sqref="R10:T10">
    <cfRule type="expression" dxfId="190" priority="12">
      <formula>(R1+1)&lt;=(9*rounds_bucket)</formula>
    </cfRule>
  </conditionalFormatting>
  <conditionalFormatting sqref="R14:T14">
    <cfRule type="expression" dxfId="189" priority="11">
      <formula>(R1+1)&lt;=(9*rounds_bucket)</formula>
    </cfRule>
  </conditionalFormatting>
  <conditionalFormatting sqref="R18:T18">
    <cfRule type="expression" dxfId="188" priority="10">
      <formula>(R12+1)&lt;=(9*rounds_bucket)</formula>
    </cfRule>
  </conditionalFormatting>
  <conditionalFormatting sqref="U10:W10">
    <cfRule type="expression" dxfId="187" priority="9">
      <formula>(U1+1)&lt;=(9*rounds_bucket)</formula>
    </cfRule>
  </conditionalFormatting>
  <conditionalFormatting sqref="U14:W14">
    <cfRule type="expression" dxfId="186" priority="8">
      <formula>(U1+1)&lt;=(9*rounds_bucket)</formula>
    </cfRule>
  </conditionalFormatting>
  <conditionalFormatting sqref="U18:W18">
    <cfRule type="expression" dxfId="185" priority="7">
      <formula>(U12+1)&lt;=(9*rounds_bucket)</formula>
    </cfRule>
  </conditionalFormatting>
  <conditionalFormatting sqref="X10:Z10">
    <cfRule type="expression" dxfId="184" priority="6">
      <formula>(X1+1)&lt;=(9*rounds_bucket)</formula>
    </cfRule>
  </conditionalFormatting>
  <conditionalFormatting sqref="X14:Z14">
    <cfRule type="expression" dxfId="183" priority="5">
      <formula>(X1+1)&lt;=(9*rounds_bucket)</formula>
    </cfRule>
  </conditionalFormatting>
  <conditionalFormatting sqref="X18:Z18">
    <cfRule type="expression" dxfId="182" priority="4">
      <formula>(X12+1)&lt;=(9*rounds_bucket)</formula>
    </cfRule>
  </conditionalFormatting>
  <conditionalFormatting sqref="AA10:AC10">
    <cfRule type="expression" dxfId="181" priority="3">
      <formula>(AA1+1)&lt;=(9*rounds_bucket)</formula>
    </cfRule>
  </conditionalFormatting>
  <conditionalFormatting sqref="AA14:AC14">
    <cfRule type="expression" dxfId="180" priority="2">
      <formula>(AA1+1)&lt;=(9*rounds_bucket)</formula>
    </cfRule>
  </conditionalFormatting>
  <conditionalFormatting sqref="AA18:AC18">
    <cfRule type="expression" dxfId="179" priority="1">
      <formula>(AA12+1)&lt;=(9*rounds_bucket)</formula>
    </cfRule>
  </conditionalFormatting>
  <pageMargins left="0.39370078740157483" right="0.39370078740157483" top="0.51181102362204722" bottom="0.39370078740157483" header="0.31496062992125984" footer="0.31496062992125984"/>
  <pageSetup paperSize="9" scale="44" pageOrder="overThenDown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U34"/>
  <sheetViews>
    <sheetView showGridLines="0" topLeftCell="A2" zoomScale="80" zoomScaleNormal="80" zoomScaleSheetLayoutView="80" workbookViewId="0">
      <pane xSplit="3" ySplit="6" topLeftCell="D8" activePane="bottomRight" state="frozen"/>
      <selection activeCell="A2" sqref="A2"/>
      <selection pane="topRight" activeCell="A2" sqref="A2"/>
      <selection pane="bottomLeft" activeCell="A2" sqref="A2"/>
      <selection pane="bottomRight" activeCell="D8" sqref="D8"/>
    </sheetView>
  </sheetViews>
  <sheetFormatPr defaultColWidth="9.109375" defaultRowHeight="11.4" x14ac:dyDescent="0.2"/>
  <cols>
    <col min="1" max="1" width="4.109375" style="304" customWidth="1"/>
    <col min="2" max="2" width="15.6640625" style="304" customWidth="1"/>
    <col min="3" max="3" width="21" style="304" customWidth="1"/>
    <col min="4" max="4" width="16.44140625" style="304" customWidth="1"/>
    <col min="5" max="5" width="11.88671875" style="304" customWidth="1"/>
    <col min="6" max="7" width="13.88671875" style="304" bestFit="1" customWidth="1"/>
    <col min="8" max="8" width="16.5546875" style="304" bestFit="1" customWidth="1"/>
    <col min="9" max="9" width="13.44140625" style="304" customWidth="1"/>
    <col min="10" max="10" width="17.44140625" style="304" bestFit="1" customWidth="1"/>
    <col min="11" max="11" width="17.109375" style="304" bestFit="1" customWidth="1"/>
    <col min="12" max="12" width="17.44140625" style="304" bestFit="1" customWidth="1"/>
    <col min="13" max="13" width="8.6640625" style="304" bestFit="1" customWidth="1"/>
    <col min="14" max="16" width="11" style="304" customWidth="1"/>
    <col min="17" max="17" width="2.5546875" style="304" customWidth="1"/>
    <col min="18" max="18" width="9.33203125" style="304" bestFit="1" customWidth="1"/>
    <col min="19" max="19" width="11.5546875" style="304" customWidth="1"/>
    <col min="20" max="21" width="14.109375" style="304" customWidth="1"/>
    <col min="22" max="16384" width="9.109375" style="304"/>
  </cols>
  <sheetData>
    <row r="1" spans="1:21" ht="14.4" x14ac:dyDescent="0.3">
      <c r="D1" s="301">
        <v>0</v>
      </c>
      <c r="E1" s="301">
        <v>1</v>
      </c>
      <c r="F1" s="301">
        <v>2</v>
      </c>
      <c r="G1" s="301">
        <v>3</v>
      </c>
      <c r="H1" s="301">
        <v>4</v>
      </c>
      <c r="I1" s="301">
        <v>5</v>
      </c>
      <c r="J1" s="301">
        <v>6</v>
      </c>
      <c r="K1" s="301">
        <v>7</v>
      </c>
      <c r="L1" s="301">
        <v>8</v>
      </c>
      <c r="M1" s="205"/>
      <c r="N1" s="301">
        <v>9</v>
      </c>
      <c r="O1" s="301">
        <v>10</v>
      </c>
      <c r="P1" s="301">
        <v>11</v>
      </c>
      <c r="R1" s="301">
        <v>0</v>
      </c>
      <c r="S1" s="301">
        <v>1</v>
      </c>
      <c r="T1" s="301">
        <v>2</v>
      </c>
      <c r="U1" s="301">
        <v>3</v>
      </c>
    </row>
    <row r="2" spans="1:21" ht="14.4" x14ac:dyDescent="0.3">
      <c r="A2" s="430">
        <f>'4 Acute by Jurisdiction'!A2+9</f>
        <v>11</v>
      </c>
      <c r="M2" s="205"/>
    </row>
    <row r="3" spans="1:21" ht="14.4" x14ac:dyDescent="0.3">
      <c r="C3" s="302"/>
      <c r="D3" s="302" t="s">
        <v>2681</v>
      </c>
      <c r="E3" s="302"/>
      <c r="F3" s="302"/>
      <c r="G3" s="302"/>
      <c r="H3" s="302"/>
      <c r="I3" s="302"/>
      <c r="J3" s="302"/>
      <c r="K3" s="302"/>
      <c r="L3" s="302"/>
      <c r="M3" s="205"/>
      <c r="N3" s="302"/>
      <c r="O3" s="302"/>
      <c r="P3" s="302"/>
      <c r="R3" s="302"/>
    </row>
    <row r="4" spans="1:21" ht="14.4" x14ac:dyDescent="0.3"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205"/>
      <c r="N4" s="302"/>
      <c r="O4" s="302"/>
      <c r="P4" s="302"/>
    </row>
    <row r="5" spans="1:21" ht="15" customHeight="1" x14ac:dyDescent="0.3">
      <c r="D5" s="871" t="s">
        <v>39</v>
      </c>
      <c r="E5" s="872"/>
      <c r="F5" s="872"/>
      <c r="G5" s="872"/>
      <c r="H5" s="872"/>
      <c r="I5" s="872"/>
      <c r="J5" s="872"/>
      <c r="K5" s="872"/>
      <c r="L5" s="873"/>
      <c r="M5" s="205"/>
      <c r="N5" s="871" t="s">
        <v>476</v>
      </c>
      <c r="O5" s="872"/>
      <c r="P5" s="873"/>
      <c r="R5" s="913" t="s">
        <v>2664</v>
      </c>
      <c r="S5" s="914"/>
      <c r="T5" s="914"/>
      <c r="U5" s="915"/>
    </row>
    <row r="6" spans="1:21" ht="24" customHeight="1" x14ac:dyDescent="0.3">
      <c r="B6" s="205"/>
      <c r="C6" s="205"/>
      <c r="D6" s="916" t="s">
        <v>2665</v>
      </c>
      <c r="E6" s="917"/>
      <c r="F6" s="918"/>
      <c r="G6" s="919" t="s">
        <v>2666</v>
      </c>
      <c r="H6" s="920"/>
      <c r="I6" s="921"/>
      <c r="J6" s="916" t="s">
        <v>43</v>
      </c>
      <c r="K6" s="917"/>
      <c r="L6" s="918"/>
      <c r="M6" s="205"/>
      <c r="N6" s="916" t="s">
        <v>2667</v>
      </c>
      <c r="O6" s="917"/>
      <c r="P6" s="918"/>
      <c r="R6" s="922" t="s">
        <v>41</v>
      </c>
      <c r="S6" s="906" t="s">
        <v>46</v>
      </c>
      <c r="T6" s="906" t="s">
        <v>47</v>
      </c>
      <c r="U6" s="918" t="s">
        <v>48</v>
      </c>
    </row>
    <row r="7" spans="1:21" s="302" customFormat="1" ht="14.4" x14ac:dyDescent="0.3">
      <c r="B7" s="688" t="s">
        <v>45</v>
      </c>
      <c r="C7" s="489" t="s">
        <v>33</v>
      </c>
      <c r="D7" s="415" t="s">
        <v>29</v>
      </c>
      <c r="E7" s="416" t="s">
        <v>30</v>
      </c>
      <c r="F7" s="417" t="s">
        <v>31</v>
      </c>
      <c r="G7" s="415" t="s">
        <v>29</v>
      </c>
      <c r="H7" s="416" t="s">
        <v>30</v>
      </c>
      <c r="I7" s="417" t="s">
        <v>31</v>
      </c>
      <c r="J7" s="415" t="s">
        <v>29</v>
      </c>
      <c r="K7" s="416" t="s">
        <v>30</v>
      </c>
      <c r="L7" s="417" t="s">
        <v>31</v>
      </c>
      <c r="M7" s="205"/>
      <c r="N7" s="490" t="s">
        <v>29</v>
      </c>
      <c r="O7" s="491" t="s">
        <v>30</v>
      </c>
      <c r="P7" s="492" t="s">
        <v>31</v>
      </c>
      <c r="R7" s="841"/>
      <c r="S7" s="842"/>
      <c r="T7" s="842"/>
      <c r="U7" s="923"/>
    </row>
    <row r="8" spans="1:21" ht="14.4" x14ac:dyDescent="0.3">
      <c r="B8" s="911" t="s">
        <v>49</v>
      </c>
      <c r="C8" s="394" t="s">
        <v>2</v>
      </c>
      <c r="D8" s="493">
        <v>73</v>
      </c>
      <c r="E8" s="504">
        <v>74</v>
      </c>
      <c r="F8" s="508">
        <v>74</v>
      </c>
      <c r="G8" s="63">
        <v>638451</v>
      </c>
      <c r="H8" s="63">
        <v>680405</v>
      </c>
      <c r="I8" s="308">
        <v>706663</v>
      </c>
      <c r="J8" s="73">
        <v>615946703.05999994</v>
      </c>
      <c r="K8" s="63">
        <v>628456926.96000004</v>
      </c>
      <c r="L8" s="308">
        <v>676593732.87</v>
      </c>
      <c r="M8" s="205"/>
      <c r="N8" s="391">
        <v>964.75172418870034</v>
      </c>
      <c r="O8" s="392">
        <v>923.65124736002826</v>
      </c>
      <c r="P8" s="393">
        <v>957.44892950387953</v>
      </c>
      <c r="R8" s="424">
        <v>0</v>
      </c>
      <c r="S8" s="469">
        <v>3.8591721107281707</v>
      </c>
      <c r="T8" s="469">
        <v>7.65952348442549</v>
      </c>
      <c r="U8" s="470">
        <v>3.6591389055611101</v>
      </c>
    </row>
    <row r="9" spans="1:21" ht="14.4" x14ac:dyDescent="0.3">
      <c r="B9" s="912"/>
      <c r="C9" s="372" t="s">
        <v>3</v>
      </c>
      <c r="D9" s="493">
        <v>36</v>
      </c>
      <c r="E9" s="504">
        <v>38</v>
      </c>
      <c r="F9" s="508">
        <v>38</v>
      </c>
      <c r="G9" s="63">
        <v>521761</v>
      </c>
      <c r="H9" s="63">
        <v>608072</v>
      </c>
      <c r="I9" s="308">
        <v>637664</v>
      </c>
      <c r="J9" s="73">
        <v>473649785.76999998</v>
      </c>
      <c r="K9" s="63">
        <v>552213827.54999995</v>
      </c>
      <c r="L9" s="308">
        <v>615101583.86000001</v>
      </c>
      <c r="M9" s="205"/>
      <c r="N9" s="73">
        <v>907.79070449880305</v>
      </c>
      <c r="O9" s="63">
        <v>908.13888412885308</v>
      </c>
      <c r="P9" s="308">
        <v>964.6170771127114</v>
      </c>
      <c r="R9" s="468">
        <v>0</v>
      </c>
      <c r="S9" s="469">
        <v>4.866528963675365</v>
      </c>
      <c r="T9" s="469">
        <v>11.388298005686192</v>
      </c>
      <c r="U9" s="470">
        <v>6.2191140552291024</v>
      </c>
    </row>
    <row r="10" spans="1:21" ht="14.4" x14ac:dyDescent="0.3">
      <c r="B10" s="912"/>
      <c r="C10" s="372" t="s">
        <v>32</v>
      </c>
      <c r="D10" s="493">
        <v>53</v>
      </c>
      <c r="E10" s="504">
        <v>95</v>
      </c>
      <c r="F10" s="508">
        <v>102</v>
      </c>
      <c r="G10" s="63">
        <v>509976</v>
      </c>
      <c r="H10" s="63">
        <v>567333</v>
      </c>
      <c r="I10" s="308">
        <v>583605</v>
      </c>
      <c r="J10" s="73">
        <v>480244219.26999998</v>
      </c>
      <c r="K10" s="63">
        <v>533346056.99000001</v>
      </c>
      <c r="L10" s="308">
        <v>597807876.35000002</v>
      </c>
      <c r="M10" s="205"/>
      <c r="N10" s="73">
        <v>941.69964717947505</v>
      </c>
      <c r="O10" s="63">
        <v>940.0934847611544</v>
      </c>
      <c r="P10" s="308">
        <v>1024.3364541941896</v>
      </c>
      <c r="R10" s="468">
        <v>7.3684210526315796</v>
      </c>
      <c r="S10" s="469">
        <v>2.8681567968018795</v>
      </c>
      <c r="T10" s="469">
        <v>12.086302788811775</v>
      </c>
      <c r="U10" s="470">
        <v>8.9611268239390576</v>
      </c>
    </row>
    <row r="11" spans="1:21" ht="14.4" x14ac:dyDescent="0.3">
      <c r="B11" s="912"/>
      <c r="C11" s="372" t="s">
        <v>4</v>
      </c>
      <c r="D11" s="493">
        <v>13</v>
      </c>
      <c r="E11" s="504">
        <v>14</v>
      </c>
      <c r="F11" s="508">
        <v>14</v>
      </c>
      <c r="G11" s="63">
        <v>152577</v>
      </c>
      <c r="H11" s="63">
        <v>160321</v>
      </c>
      <c r="I11" s="308">
        <v>162818</v>
      </c>
      <c r="J11" s="73">
        <v>138504922.36000001</v>
      </c>
      <c r="K11" s="63">
        <v>143905387.27000001</v>
      </c>
      <c r="L11" s="308">
        <v>155237715.11000001</v>
      </c>
      <c r="M11" s="205"/>
      <c r="N11" s="73">
        <v>907.77064931149528</v>
      </c>
      <c r="O11" s="63">
        <v>897.60784469907253</v>
      </c>
      <c r="P11" s="308">
        <v>953.44320105885106</v>
      </c>
      <c r="R11" s="468">
        <v>0</v>
      </c>
      <c r="S11" s="469">
        <v>1.5575002650931591</v>
      </c>
      <c r="T11" s="469">
        <v>7.8748461436943362</v>
      </c>
      <c r="U11" s="470">
        <v>6.2204621639083024</v>
      </c>
    </row>
    <row r="12" spans="1:21" ht="14.4" x14ac:dyDescent="0.3">
      <c r="B12" s="912"/>
      <c r="C12" s="372" t="s">
        <v>5</v>
      </c>
      <c r="D12" s="493">
        <v>29</v>
      </c>
      <c r="E12" s="504">
        <v>28</v>
      </c>
      <c r="F12" s="508">
        <v>28</v>
      </c>
      <c r="G12" s="63">
        <v>173560</v>
      </c>
      <c r="H12" s="63">
        <v>173639</v>
      </c>
      <c r="I12" s="308">
        <v>180095</v>
      </c>
      <c r="J12" s="73">
        <v>215032660.84999999</v>
      </c>
      <c r="K12" s="63">
        <v>246058676.36000001</v>
      </c>
      <c r="L12" s="308">
        <v>259280149.34999999</v>
      </c>
      <c r="M12" s="205"/>
      <c r="N12" s="73">
        <v>1238.952874222171</v>
      </c>
      <c r="O12" s="63">
        <v>1417.0703376545594</v>
      </c>
      <c r="P12" s="308">
        <v>1439.685440184347</v>
      </c>
      <c r="R12" s="468">
        <v>0</v>
      </c>
      <c r="S12" s="469">
        <v>3.7180587310454483</v>
      </c>
      <c r="T12" s="469">
        <v>5.3733008669266002</v>
      </c>
      <c r="U12" s="470">
        <v>1.5959054345332513</v>
      </c>
    </row>
    <row r="13" spans="1:21" ht="14.4" x14ac:dyDescent="0.3">
      <c r="B13" s="912"/>
      <c r="C13" s="372" t="s">
        <v>6</v>
      </c>
      <c r="D13" s="493">
        <v>4</v>
      </c>
      <c r="E13" s="504">
        <v>4</v>
      </c>
      <c r="F13" s="508">
        <v>4</v>
      </c>
      <c r="G13" s="63">
        <v>40239</v>
      </c>
      <c r="H13" s="63">
        <v>43848</v>
      </c>
      <c r="I13" s="308">
        <v>49776</v>
      </c>
      <c r="J13" s="73">
        <v>50657240.417999998</v>
      </c>
      <c r="K13" s="63">
        <v>60054468.872000001</v>
      </c>
      <c r="L13" s="308">
        <v>83184539.144999996</v>
      </c>
      <c r="M13" s="205"/>
      <c r="N13" s="73">
        <v>1258.9090290017148</v>
      </c>
      <c r="O13" s="63">
        <v>1369.6056575442437</v>
      </c>
      <c r="P13" s="308">
        <v>1671.1776588114753</v>
      </c>
      <c r="Q13" s="300"/>
      <c r="R13" s="468">
        <v>0</v>
      </c>
      <c r="S13" s="469">
        <v>13.519430760810081</v>
      </c>
      <c r="T13" s="469">
        <v>38.515152506467729</v>
      </c>
      <c r="U13" s="470">
        <v>22.018892781734124</v>
      </c>
    </row>
    <row r="14" spans="1:21" ht="14.4" x14ac:dyDescent="0.3">
      <c r="B14" s="912"/>
      <c r="C14" s="372" t="s">
        <v>7</v>
      </c>
      <c r="D14" s="493">
        <v>5</v>
      </c>
      <c r="E14" s="504">
        <v>5</v>
      </c>
      <c r="F14" s="508">
        <v>5</v>
      </c>
      <c r="G14" s="63">
        <v>49209</v>
      </c>
      <c r="H14" s="63">
        <v>53370</v>
      </c>
      <c r="I14" s="308">
        <v>56461</v>
      </c>
      <c r="J14" s="73">
        <v>43877020.897</v>
      </c>
      <c r="K14" s="63">
        <v>48222506.653999999</v>
      </c>
      <c r="L14" s="308">
        <v>51240337.686999999</v>
      </c>
      <c r="M14" s="205"/>
      <c r="N14" s="73">
        <v>891.64626180170296</v>
      </c>
      <c r="O14" s="63">
        <v>903.55080858160011</v>
      </c>
      <c r="P14" s="308">
        <v>907.53507176635196</v>
      </c>
      <c r="Q14" s="300"/>
      <c r="R14" s="468">
        <v>0</v>
      </c>
      <c r="S14" s="469">
        <v>5.7916432452688849</v>
      </c>
      <c r="T14" s="469">
        <v>6.2581380405070108</v>
      </c>
      <c r="U14" s="470">
        <v>0.44095618607284948</v>
      </c>
    </row>
    <row r="15" spans="1:21" ht="14.4" x14ac:dyDescent="0.3">
      <c r="B15" s="912"/>
      <c r="C15" s="372" t="s">
        <v>8</v>
      </c>
      <c r="D15" s="493">
        <v>2</v>
      </c>
      <c r="E15" s="504">
        <v>2</v>
      </c>
      <c r="F15" s="508">
        <v>2</v>
      </c>
      <c r="G15" s="63">
        <v>39996</v>
      </c>
      <c r="H15" s="63">
        <v>46367</v>
      </c>
      <c r="I15" s="308">
        <v>45991</v>
      </c>
      <c r="J15" s="73">
        <v>58405176.093999997</v>
      </c>
      <c r="K15" s="63">
        <v>48760429.012000002</v>
      </c>
      <c r="L15" s="308">
        <v>57438777.038999997</v>
      </c>
      <c r="M15" s="205"/>
      <c r="N15" s="73">
        <v>1460.2754298929892</v>
      </c>
      <c r="O15" s="63">
        <v>1051.6192337653936</v>
      </c>
      <c r="P15" s="308">
        <v>1248.9134186906133</v>
      </c>
      <c r="Q15" s="300"/>
      <c r="R15" s="468">
        <v>0</v>
      </c>
      <c r="S15" s="469">
        <v>-0.81092156059265896</v>
      </c>
      <c r="T15" s="469">
        <v>17.797932058522782</v>
      </c>
      <c r="U15" s="470">
        <v>18.760990536355493</v>
      </c>
    </row>
    <row r="16" spans="1:21" s="302" customFormat="1" ht="14.4" x14ac:dyDescent="0.3">
      <c r="B16" s="494"/>
      <c r="C16" s="503" t="s">
        <v>49</v>
      </c>
      <c r="D16" s="513">
        <v>215</v>
      </c>
      <c r="E16" s="514">
        <v>260</v>
      </c>
      <c r="F16" s="515">
        <v>267</v>
      </c>
      <c r="G16" s="206">
        <v>2125769</v>
      </c>
      <c r="H16" s="207">
        <v>2333355</v>
      </c>
      <c r="I16" s="208">
        <v>2423073</v>
      </c>
      <c r="J16" s="206">
        <v>2076317728.7</v>
      </c>
      <c r="K16" s="207">
        <v>2261018279.6999998</v>
      </c>
      <c r="L16" s="208">
        <v>2495884711.4000001</v>
      </c>
      <c r="M16" s="205"/>
      <c r="N16" s="496">
        <v>976.73723189114151</v>
      </c>
      <c r="O16" s="497">
        <v>968.99883631080559</v>
      </c>
      <c r="P16" s="498">
        <v>1030.0493263719252</v>
      </c>
      <c r="Q16" s="303"/>
      <c r="R16" s="499">
        <v>2.6923076923076827</v>
      </c>
      <c r="S16" s="500">
        <v>3.8450214390866266</v>
      </c>
      <c r="T16" s="500">
        <v>10.387639666989479</v>
      </c>
      <c r="U16" s="501">
        <v>6.3003677376489264</v>
      </c>
    </row>
    <row r="17" spans="2:21" ht="14.4" x14ac:dyDescent="0.3">
      <c r="B17" s="911" t="s">
        <v>50</v>
      </c>
      <c r="C17" s="394" t="s">
        <v>2</v>
      </c>
      <c r="D17" s="505">
        <v>73</v>
      </c>
      <c r="E17" s="506">
        <v>74</v>
      </c>
      <c r="F17" s="507">
        <v>74</v>
      </c>
      <c r="G17" s="63">
        <v>1760496</v>
      </c>
      <c r="H17" s="63">
        <v>1803376</v>
      </c>
      <c r="I17" s="308">
        <v>1874174</v>
      </c>
      <c r="J17" s="73">
        <v>938486499.27999997</v>
      </c>
      <c r="K17" s="63">
        <v>1010821643.4</v>
      </c>
      <c r="L17" s="308">
        <v>1078283785.7</v>
      </c>
      <c r="M17" s="205"/>
      <c r="N17" s="73">
        <v>533.08073365687846</v>
      </c>
      <c r="O17" s="63">
        <v>560.51630020583616</v>
      </c>
      <c r="P17" s="308">
        <v>575.33814133586316</v>
      </c>
      <c r="Q17" s="300"/>
      <c r="R17" s="468">
        <v>0</v>
      </c>
      <c r="S17" s="469">
        <v>3.9258590554604345</v>
      </c>
      <c r="T17" s="469">
        <v>6.6739906827760764</v>
      </c>
      <c r="U17" s="470">
        <v>2.6443193756513494</v>
      </c>
    </row>
    <row r="18" spans="2:21" ht="14.4" x14ac:dyDescent="0.3">
      <c r="B18" s="912"/>
      <c r="C18" s="372" t="s">
        <v>3</v>
      </c>
      <c r="D18" s="493">
        <v>36</v>
      </c>
      <c r="E18" s="504">
        <v>38</v>
      </c>
      <c r="F18" s="508">
        <v>38</v>
      </c>
      <c r="G18" s="63">
        <v>1007873</v>
      </c>
      <c r="H18" s="63">
        <v>1066716</v>
      </c>
      <c r="I18" s="308">
        <v>1099321</v>
      </c>
      <c r="J18" s="73">
        <v>411087637.07999998</v>
      </c>
      <c r="K18" s="63">
        <v>461231455.91000003</v>
      </c>
      <c r="L18" s="308">
        <v>518512696.23000002</v>
      </c>
      <c r="M18" s="205"/>
      <c r="N18" s="73">
        <v>407.87642597827306</v>
      </c>
      <c r="O18" s="63">
        <v>432.3844921328639</v>
      </c>
      <c r="P18" s="308">
        <v>471.66632514979705</v>
      </c>
      <c r="Q18" s="300"/>
      <c r="R18" s="468">
        <v>0</v>
      </c>
      <c r="S18" s="469">
        <v>3.056577383296033</v>
      </c>
      <c r="T18" s="469">
        <v>12.419196389583909</v>
      </c>
      <c r="U18" s="470">
        <v>9.0849310582726837</v>
      </c>
    </row>
    <row r="19" spans="2:21" ht="14.4" x14ac:dyDescent="0.3">
      <c r="B19" s="912"/>
      <c r="C19" s="372" t="s">
        <v>32</v>
      </c>
      <c r="D19" s="493">
        <v>53</v>
      </c>
      <c r="E19" s="504">
        <v>100</v>
      </c>
      <c r="F19" s="508">
        <v>109</v>
      </c>
      <c r="G19" s="63">
        <v>1147558</v>
      </c>
      <c r="H19" s="63">
        <v>1275053</v>
      </c>
      <c r="I19" s="308">
        <v>1275472</v>
      </c>
      <c r="J19" s="73">
        <v>618690058.50999999</v>
      </c>
      <c r="K19" s="63">
        <v>667660353.70000005</v>
      </c>
      <c r="L19" s="308">
        <v>726990840.99000001</v>
      </c>
      <c r="M19" s="205"/>
      <c r="N19" s="73">
        <v>539.13619922478858</v>
      </c>
      <c r="O19" s="63">
        <v>523.63341265029771</v>
      </c>
      <c r="P19" s="308">
        <v>569.97789131396064</v>
      </c>
      <c r="Q19" s="300"/>
      <c r="R19" s="468">
        <v>9.0000000000000071</v>
      </c>
      <c r="S19" s="469">
        <v>3.2861379095616705E-2</v>
      </c>
      <c r="T19" s="469">
        <v>8.8863277505105476</v>
      </c>
      <c r="U19" s="470">
        <v>8.8505579560129277</v>
      </c>
    </row>
    <row r="20" spans="2:21" ht="14.4" x14ac:dyDescent="0.3">
      <c r="B20" s="912"/>
      <c r="C20" s="372" t="s">
        <v>4</v>
      </c>
      <c r="D20" s="493">
        <v>13</v>
      </c>
      <c r="E20" s="504">
        <v>14</v>
      </c>
      <c r="F20" s="508">
        <v>14</v>
      </c>
      <c r="G20" s="63">
        <v>308453</v>
      </c>
      <c r="H20" s="63">
        <v>326375</v>
      </c>
      <c r="I20" s="308">
        <v>337420</v>
      </c>
      <c r="J20" s="73">
        <v>163313218.87</v>
      </c>
      <c r="K20" s="63">
        <v>177214695.03</v>
      </c>
      <c r="L20" s="308">
        <v>215568341.94</v>
      </c>
      <c r="M20" s="205"/>
      <c r="N20" s="73">
        <v>529.45900629917685</v>
      </c>
      <c r="O20" s="63">
        <v>542.97876684795096</v>
      </c>
      <c r="P20" s="308">
        <v>638.87244958805047</v>
      </c>
      <c r="Q20" s="300"/>
      <c r="R20" s="468">
        <v>0</v>
      </c>
      <c r="S20" s="469">
        <v>3.3841440061279204</v>
      </c>
      <c r="T20" s="469">
        <v>21.642475475020429</v>
      </c>
      <c r="U20" s="470">
        <v>17.660668997569175</v>
      </c>
    </row>
    <row r="21" spans="2:21" ht="14.4" x14ac:dyDescent="0.3">
      <c r="B21" s="912"/>
      <c r="C21" s="372" t="s">
        <v>5</v>
      </c>
      <c r="D21" s="493">
        <v>29</v>
      </c>
      <c r="E21" s="504">
        <v>28</v>
      </c>
      <c r="F21" s="508">
        <v>28</v>
      </c>
      <c r="G21" s="63">
        <v>565588</v>
      </c>
      <c r="H21" s="63">
        <v>546510</v>
      </c>
      <c r="I21" s="308">
        <v>550016</v>
      </c>
      <c r="J21" s="73">
        <v>350503486.30000001</v>
      </c>
      <c r="K21" s="63">
        <v>357305419.07999998</v>
      </c>
      <c r="L21" s="308">
        <v>366703074.98000002</v>
      </c>
      <c r="M21" s="205"/>
      <c r="N21" s="73">
        <v>619.71521018833505</v>
      </c>
      <c r="O21" s="63">
        <v>653.7948419608058</v>
      </c>
      <c r="P21" s="308">
        <v>666.71346829910408</v>
      </c>
      <c r="Q21" s="300"/>
      <c r="R21" s="468">
        <v>0</v>
      </c>
      <c r="S21" s="469">
        <v>0.64152531518177902</v>
      </c>
      <c r="T21" s="469">
        <v>2.6301464792214402</v>
      </c>
      <c r="U21" s="470">
        <v>1.9759449767994264</v>
      </c>
    </row>
    <row r="22" spans="2:21" ht="14.4" x14ac:dyDescent="0.3">
      <c r="B22" s="912"/>
      <c r="C22" s="372" t="s">
        <v>6</v>
      </c>
      <c r="D22" s="493">
        <v>4</v>
      </c>
      <c r="E22" s="504">
        <v>4</v>
      </c>
      <c r="F22" s="508">
        <v>4</v>
      </c>
      <c r="G22" s="63">
        <v>111436</v>
      </c>
      <c r="H22" s="63">
        <v>112904</v>
      </c>
      <c r="I22" s="308">
        <v>113116</v>
      </c>
      <c r="J22" s="73">
        <v>46368214.468000002</v>
      </c>
      <c r="K22" s="63">
        <v>54765010.281000003</v>
      </c>
      <c r="L22" s="308">
        <v>44497594.623999998</v>
      </c>
      <c r="M22" s="205"/>
      <c r="N22" s="73">
        <v>416.09726181844292</v>
      </c>
      <c r="O22" s="63">
        <v>485.05819351838733</v>
      </c>
      <c r="P22" s="308">
        <v>393.38019929983381</v>
      </c>
      <c r="Q22" s="300"/>
      <c r="R22" s="468">
        <v>0</v>
      </c>
      <c r="S22" s="469">
        <v>0.18777014100475053</v>
      </c>
      <c r="T22" s="469">
        <v>-18.748130611713133</v>
      </c>
      <c r="U22" s="470">
        <v>-18.90041142353742</v>
      </c>
    </row>
    <row r="23" spans="2:21" ht="14.4" x14ac:dyDescent="0.3">
      <c r="B23" s="912"/>
      <c r="C23" s="372" t="s">
        <v>7</v>
      </c>
      <c r="D23" s="493">
        <v>5</v>
      </c>
      <c r="E23" s="504">
        <v>5</v>
      </c>
      <c r="F23" s="508">
        <v>5</v>
      </c>
      <c r="G23" s="63">
        <v>99197</v>
      </c>
      <c r="H23" s="63">
        <v>100617</v>
      </c>
      <c r="I23" s="308">
        <v>102265</v>
      </c>
      <c r="J23" s="73">
        <v>50929558.916000001</v>
      </c>
      <c r="K23" s="63">
        <v>57673570.876000002</v>
      </c>
      <c r="L23" s="308">
        <v>54371499.467</v>
      </c>
      <c r="M23" s="205"/>
      <c r="N23" s="73">
        <v>513.41833841749246</v>
      </c>
      <c r="O23" s="63">
        <v>573.19907049504559</v>
      </c>
      <c r="P23" s="308">
        <v>531.67261005231512</v>
      </c>
      <c r="Q23" s="300"/>
      <c r="R23" s="468">
        <v>0</v>
      </c>
      <c r="S23" s="469">
        <v>1.6378941928302471</v>
      </c>
      <c r="T23" s="469">
        <v>-5.7254499051212937</v>
      </c>
      <c r="U23" s="470">
        <v>-7.2446838420142541</v>
      </c>
    </row>
    <row r="24" spans="2:21" ht="14.4" x14ac:dyDescent="0.3">
      <c r="B24" s="912"/>
      <c r="C24" s="372" t="s">
        <v>8</v>
      </c>
      <c r="D24" s="493">
        <v>2</v>
      </c>
      <c r="E24" s="504">
        <v>2</v>
      </c>
      <c r="F24" s="508">
        <v>2</v>
      </c>
      <c r="G24" s="63">
        <v>95414</v>
      </c>
      <c r="H24" s="63">
        <v>97416</v>
      </c>
      <c r="I24" s="308">
        <v>102196</v>
      </c>
      <c r="J24" s="73">
        <v>55132017.612000003</v>
      </c>
      <c r="K24" s="63">
        <v>52666069.004000001</v>
      </c>
      <c r="L24" s="308">
        <v>52816576.343000002</v>
      </c>
      <c r="M24" s="205"/>
      <c r="N24" s="73">
        <v>577.81895331921942</v>
      </c>
      <c r="O24" s="63">
        <v>540.63058433932827</v>
      </c>
      <c r="P24" s="308">
        <v>516.81647366824541</v>
      </c>
      <c r="Q24" s="300"/>
      <c r="R24" s="468">
        <v>0</v>
      </c>
      <c r="S24" s="469">
        <v>4.9067914921573363</v>
      </c>
      <c r="T24" s="469">
        <v>0.28577667148190766</v>
      </c>
      <c r="U24" s="470">
        <v>-4.4048767052616178</v>
      </c>
    </row>
    <row r="25" spans="2:21" s="302" customFormat="1" ht="14.4" x14ac:dyDescent="0.3">
      <c r="B25" s="502"/>
      <c r="C25" s="503" t="s">
        <v>51</v>
      </c>
      <c r="D25" s="513">
        <v>215</v>
      </c>
      <c r="E25" s="514">
        <v>265</v>
      </c>
      <c r="F25" s="515">
        <v>274</v>
      </c>
      <c r="G25" s="832">
        <v>5096015</v>
      </c>
      <c r="H25" s="833">
        <v>5328967</v>
      </c>
      <c r="I25" s="834">
        <v>5453980</v>
      </c>
      <c r="J25" s="832">
        <v>2634510691</v>
      </c>
      <c r="K25" s="833">
        <v>2839338217.1999998</v>
      </c>
      <c r="L25" s="834">
        <v>3057744410.3000002</v>
      </c>
      <c r="M25" s="205"/>
      <c r="N25" s="496">
        <v>516.97467354393575</v>
      </c>
      <c r="O25" s="497">
        <v>532.81212234941586</v>
      </c>
      <c r="P25" s="498">
        <v>560.64459537805419</v>
      </c>
      <c r="Q25" s="303"/>
      <c r="R25" s="499">
        <v>3.3962264150943389</v>
      </c>
      <c r="S25" s="500">
        <v>2.3459143207304578</v>
      </c>
      <c r="T25" s="500">
        <v>7.6921513533312114</v>
      </c>
      <c r="U25" s="501">
        <v>5.2236936550752677</v>
      </c>
    </row>
    <row r="26" spans="2:21" ht="14.4" x14ac:dyDescent="0.3">
      <c r="B26" s="911" t="s">
        <v>52</v>
      </c>
      <c r="C26" s="394" t="s">
        <v>2</v>
      </c>
      <c r="D26" s="143">
        <v>73</v>
      </c>
      <c r="E26" s="57">
        <v>74</v>
      </c>
      <c r="F26" s="509">
        <v>74</v>
      </c>
      <c r="G26" s="63">
        <v>2398947</v>
      </c>
      <c r="H26" s="63">
        <v>2483781</v>
      </c>
      <c r="I26" s="308">
        <v>2580837</v>
      </c>
      <c r="J26" s="73">
        <v>1554433202.3399999</v>
      </c>
      <c r="K26" s="63">
        <v>1639278570.3600001</v>
      </c>
      <c r="L26" s="308">
        <v>1754877518.5700002</v>
      </c>
      <c r="M26" s="205"/>
      <c r="N26" s="73">
        <v>647.96479552903838</v>
      </c>
      <c r="O26" s="63">
        <v>659.99320002850493</v>
      </c>
      <c r="P26" s="308">
        <v>679.96449158548182</v>
      </c>
      <c r="Q26" s="300"/>
      <c r="R26" s="468">
        <v>0</v>
      </c>
      <c r="S26" s="469">
        <v>3.9075908866361475</v>
      </c>
      <c r="T26" s="469">
        <v>7.0518184218447688</v>
      </c>
      <c r="U26" s="470">
        <v>3.0259844428873528</v>
      </c>
    </row>
    <row r="27" spans="2:21" ht="14.4" x14ac:dyDescent="0.3">
      <c r="B27" s="911"/>
      <c r="C27" s="372" t="s">
        <v>3</v>
      </c>
      <c r="D27" s="143">
        <v>36</v>
      </c>
      <c r="E27" s="57">
        <v>38</v>
      </c>
      <c r="F27" s="509">
        <v>38</v>
      </c>
      <c r="G27" s="63">
        <v>1529634</v>
      </c>
      <c r="H27" s="63">
        <v>1674788</v>
      </c>
      <c r="I27" s="308">
        <v>1736985</v>
      </c>
      <c r="J27" s="73">
        <v>884737422.8499999</v>
      </c>
      <c r="K27" s="63">
        <v>1013445283.46</v>
      </c>
      <c r="L27" s="308">
        <v>1133614280.0900002</v>
      </c>
      <c r="M27" s="205"/>
      <c r="N27" s="73">
        <v>578.39811539884693</v>
      </c>
      <c r="O27" s="63">
        <v>605.11854841329171</v>
      </c>
      <c r="P27" s="308">
        <v>652.63331582598596</v>
      </c>
      <c r="Q27" s="300"/>
      <c r="R27" s="468">
        <v>0</v>
      </c>
      <c r="S27" s="469">
        <v>3.7137237668289913</v>
      </c>
      <c r="T27" s="469">
        <v>11.857472583002359</v>
      </c>
      <c r="U27" s="470">
        <v>7.8521419542145754</v>
      </c>
    </row>
    <row r="28" spans="2:21" ht="14.4" x14ac:dyDescent="0.3">
      <c r="B28" s="911"/>
      <c r="C28" s="372" t="s">
        <v>32</v>
      </c>
      <c r="D28" s="143">
        <v>53</v>
      </c>
      <c r="E28" s="57">
        <v>100</v>
      </c>
      <c r="F28" s="509">
        <v>109</v>
      </c>
      <c r="G28" s="63">
        <v>1657534</v>
      </c>
      <c r="H28" s="63">
        <v>1842386</v>
      </c>
      <c r="I28" s="308">
        <v>1859077</v>
      </c>
      <c r="J28" s="73">
        <v>1098934277.78</v>
      </c>
      <c r="K28" s="63">
        <v>1201006410.6900001</v>
      </c>
      <c r="L28" s="308">
        <v>1324798717.3400002</v>
      </c>
      <c r="M28" s="205"/>
      <c r="N28" s="73">
        <v>662.99350588283562</v>
      </c>
      <c r="O28" s="63">
        <v>651.87556282451123</v>
      </c>
      <c r="P28" s="308">
        <v>712.61099854390113</v>
      </c>
      <c r="Q28" s="300"/>
      <c r="R28" s="468">
        <v>9.0000000000000071</v>
      </c>
      <c r="S28" s="469">
        <v>0.90594479115668758</v>
      </c>
      <c r="T28" s="469">
        <v>10.307381005475168</v>
      </c>
      <c r="U28" s="470">
        <v>9.3170290747254469</v>
      </c>
    </row>
    <row r="29" spans="2:21" ht="14.4" x14ac:dyDescent="0.3">
      <c r="B29" s="911"/>
      <c r="C29" s="372" t="s">
        <v>4</v>
      </c>
      <c r="D29" s="143">
        <v>13</v>
      </c>
      <c r="E29" s="57">
        <v>14</v>
      </c>
      <c r="F29" s="509">
        <v>14</v>
      </c>
      <c r="G29" s="63">
        <v>461030</v>
      </c>
      <c r="H29" s="63">
        <v>486696</v>
      </c>
      <c r="I29" s="308">
        <v>500238</v>
      </c>
      <c r="J29" s="73">
        <v>301818141.23000002</v>
      </c>
      <c r="K29" s="63">
        <v>321120082.30000001</v>
      </c>
      <c r="L29" s="308">
        <v>370806057.05000001</v>
      </c>
      <c r="M29" s="205"/>
      <c r="N29" s="73">
        <v>654.6605236752489</v>
      </c>
      <c r="O29" s="63">
        <v>659.7960170208919</v>
      </c>
      <c r="P29" s="308">
        <v>741.25927468524981</v>
      </c>
      <c r="Q29" s="300"/>
      <c r="R29" s="468">
        <v>0</v>
      </c>
      <c r="S29" s="469">
        <v>2.7824350313131907</v>
      </c>
      <c r="T29" s="469">
        <v>15.472708649713752</v>
      </c>
      <c r="U29" s="470">
        <v>12.346733772686358</v>
      </c>
    </row>
    <row r="30" spans="2:21" ht="14.4" x14ac:dyDescent="0.3">
      <c r="B30" s="911"/>
      <c r="C30" s="372" t="s">
        <v>5</v>
      </c>
      <c r="D30" s="143">
        <v>29</v>
      </c>
      <c r="E30" s="57">
        <v>28</v>
      </c>
      <c r="F30" s="509">
        <v>28</v>
      </c>
      <c r="G30" s="63">
        <v>739148</v>
      </c>
      <c r="H30" s="63">
        <v>720149</v>
      </c>
      <c r="I30" s="308">
        <v>730111</v>
      </c>
      <c r="J30" s="73">
        <v>565536147.14999998</v>
      </c>
      <c r="K30" s="63">
        <v>603364095.44000006</v>
      </c>
      <c r="L30" s="308">
        <v>625983224.33000004</v>
      </c>
      <c r="M30" s="205"/>
      <c r="N30" s="73">
        <v>765.11895743477623</v>
      </c>
      <c r="O30" s="63">
        <v>837.83230337055261</v>
      </c>
      <c r="P30" s="308">
        <v>857.3808973293103</v>
      </c>
      <c r="Q30" s="300"/>
      <c r="R30" s="468">
        <v>0</v>
      </c>
      <c r="S30" s="469">
        <v>1.3833248397206788</v>
      </c>
      <c r="T30" s="469">
        <v>3.7488357462677868</v>
      </c>
      <c r="U30" s="470">
        <v>2.3332346914907376</v>
      </c>
    </row>
    <row r="31" spans="2:21" ht="14.4" x14ac:dyDescent="0.3">
      <c r="B31" s="911"/>
      <c r="C31" s="372" t="s">
        <v>6</v>
      </c>
      <c r="D31" s="143">
        <v>4</v>
      </c>
      <c r="E31" s="57">
        <v>4</v>
      </c>
      <c r="F31" s="509">
        <v>4</v>
      </c>
      <c r="G31" s="63">
        <v>151675</v>
      </c>
      <c r="H31" s="63">
        <v>156752</v>
      </c>
      <c r="I31" s="308">
        <v>162892</v>
      </c>
      <c r="J31" s="73">
        <v>97025454.886000007</v>
      </c>
      <c r="K31" s="63">
        <v>114819479.153</v>
      </c>
      <c r="L31" s="308">
        <v>127682133.76899999</v>
      </c>
      <c r="M31" s="205"/>
      <c r="N31" s="73">
        <v>639.69312599967043</v>
      </c>
      <c r="O31" s="63">
        <v>732.49131847121566</v>
      </c>
      <c r="P31" s="308">
        <v>783.84533168602502</v>
      </c>
      <c r="Q31" s="300"/>
      <c r="R31" s="468">
        <v>0</v>
      </c>
      <c r="S31" s="469">
        <v>3.9170154128814971</v>
      </c>
      <c r="T31" s="469">
        <v>11.202502145877325</v>
      </c>
      <c r="U31" s="470">
        <v>7.0108698792485935</v>
      </c>
    </row>
    <row r="32" spans="2:21" ht="14.4" x14ac:dyDescent="0.3">
      <c r="B32" s="911"/>
      <c r="C32" s="372" t="s">
        <v>7</v>
      </c>
      <c r="D32" s="143">
        <v>5</v>
      </c>
      <c r="E32" s="57">
        <v>5</v>
      </c>
      <c r="F32" s="509">
        <v>5</v>
      </c>
      <c r="G32" s="63">
        <v>148406</v>
      </c>
      <c r="H32" s="63">
        <v>153987</v>
      </c>
      <c r="I32" s="308">
        <v>158726</v>
      </c>
      <c r="J32" s="73">
        <v>94806579.812999994</v>
      </c>
      <c r="K32" s="63">
        <v>105896077.53</v>
      </c>
      <c r="L32" s="308">
        <v>105611837.154</v>
      </c>
      <c r="M32" s="205"/>
      <c r="N32" s="73">
        <v>638.83252572672257</v>
      </c>
      <c r="O32" s="63">
        <v>687.69491924642989</v>
      </c>
      <c r="P32" s="308">
        <v>665.37200681677859</v>
      </c>
      <c r="Q32" s="300"/>
      <c r="R32" s="468">
        <v>0</v>
      </c>
      <c r="S32" s="469">
        <v>3.0775325189788649</v>
      </c>
      <c r="T32" s="469">
        <v>-0.26841445181903234</v>
      </c>
      <c r="U32" s="470">
        <v>-3.2460487644888403</v>
      </c>
    </row>
    <row r="33" spans="2:21" ht="14.4" x14ac:dyDescent="0.3">
      <c r="B33" s="911"/>
      <c r="C33" s="372" t="s">
        <v>8</v>
      </c>
      <c r="D33" s="510">
        <v>2</v>
      </c>
      <c r="E33" s="511">
        <v>2</v>
      </c>
      <c r="F33" s="512">
        <v>2</v>
      </c>
      <c r="G33" s="63">
        <v>135410</v>
      </c>
      <c r="H33" s="63">
        <v>143783</v>
      </c>
      <c r="I33" s="308">
        <v>148187</v>
      </c>
      <c r="J33" s="73">
        <v>113537193.706</v>
      </c>
      <c r="K33" s="63">
        <v>101426498.016</v>
      </c>
      <c r="L33" s="308">
        <v>110255353.382</v>
      </c>
      <c r="M33" s="205"/>
      <c r="N33" s="73">
        <v>838.46978587992021</v>
      </c>
      <c r="O33" s="63">
        <v>705.41369992280033</v>
      </c>
      <c r="P33" s="308">
        <v>744.02851385074268</v>
      </c>
      <c r="Q33" s="300"/>
      <c r="R33" s="468">
        <v>0</v>
      </c>
      <c r="S33" s="469">
        <v>3.0629490273537119</v>
      </c>
      <c r="T33" s="469">
        <v>8.7046832323908632</v>
      </c>
      <c r="U33" s="470">
        <v>5.4740663432207626</v>
      </c>
    </row>
    <row r="34" spans="2:21" ht="14.4" customHeight="1" x14ac:dyDescent="0.3">
      <c r="B34" s="495"/>
      <c r="C34" s="503" t="s">
        <v>53</v>
      </c>
      <c r="D34" s="516">
        <v>215</v>
      </c>
      <c r="E34" s="517">
        <v>265</v>
      </c>
      <c r="F34" s="518">
        <v>274</v>
      </c>
      <c r="G34" s="832">
        <v>7221784</v>
      </c>
      <c r="H34" s="833">
        <v>7662322</v>
      </c>
      <c r="I34" s="834">
        <v>7877053</v>
      </c>
      <c r="J34" s="832">
        <v>4710828419.6999998</v>
      </c>
      <c r="K34" s="833">
        <v>5100356496.8999996</v>
      </c>
      <c r="L34" s="834">
        <v>5553629121.7000008</v>
      </c>
      <c r="M34" s="205"/>
      <c r="N34" s="496">
        <v>652.30813047025492</v>
      </c>
      <c r="O34" s="497">
        <v>665.64110682114369</v>
      </c>
      <c r="P34" s="498">
        <v>705.03894307934718</v>
      </c>
      <c r="Q34" s="303"/>
      <c r="R34" s="499">
        <v>3.3962264150943389</v>
      </c>
      <c r="S34" s="500">
        <v>2.8024272537750416</v>
      </c>
      <c r="T34" s="500">
        <v>8.8870773067627908</v>
      </c>
      <c r="U34" s="501">
        <v>5.9187805342060473</v>
      </c>
    </row>
  </sheetData>
  <mergeCells count="14">
    <mergeCell ref="B8:B15"/>
    <mergeCell ref="B17:B24"/>
    <mergeCell ref="B26:B33"/>
    <mergeCell ref="R5:U5"/>
    <mergeCell ref="D5:L5"/>
    <mergeCell ref="N5:P5"/>
    <mergeCell ref="D6:F6"/>
    <mergeCell ref="G6:I6"/>
    <mergeCell ref="J6:L6"/>
    <mergeCell ref="N6:P6"/>
    <mergeCell ref="R6:R7"/>
    <mergeCell ref="S6:S7"/>
    <mergeCell ref="T6:T7"/>
    <mergeCell ref="U6:U7"/>
  </mergeCells>
  <conditionalFormatting sqref="D1:L1 N1:P1">
    <cfRule type="expression" dxfId="178" priority="12">
      <formula>(D1+1)&gt;(4*rounds_bucket)</formula>
    </cfRule>
  </conditionalFormatting>
  <conditionalFormatting sqref="R1:U1">
    <cfRule type="expression" dxfId="177" priority="10">
      <formula>(R1+1)&gt;(6*rounds_bucket)</formula>
    </cfRule>
  </conditionalFormatting>
  <conditionalFormatting sqref="G16:L16 D5 D7:L7 N5 N7:P7 G25:L25">
    <cfRule type="expression" dxfId="176" priority="9">
      <formula>(D$1+1)&lt;=(4*rounds_bucket)</formula>
    </cfRule>
  </conditionalFormatting>
  <conditionalFormatting sqref="G34:I34">
    <cfRule type="expression" dxfId="175" priority="3">
      <formula>(G$1+1)&lt;=(4*rounds_bucket)</formula>
    </cfRule>
  </conditionalFormatting>
  <conditionalFormatting sqref="J34:L34">
    <cfRule type="expression" dxfId="174" priority="1">
      <formula>(J$1+1)&lt;=(4*rounds_bucket)</formula>
    </cfRule>
  </conditionalFormatting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AV130"/>
  <sheetViews>
    <sheetView zoomScale="80" zoomScaleNormal="80" workbookViewId="0">
      <pane xSplit="3" ySplit="7" topLeftCell="D8" activePane="bottomRight" state="frozen"/>
      <selection activeCell="A2" sqref="A2"/>
      <selection pane="topRight" activeCell="A2" sqref="A2"/>
      <selection pane="bottomLeft" activeCell="A2" sqref="A2"/>
      <selection pane="bottomRight" activeCell="A5" sqref="A5"/>
    </sheetView>
  </sheetViews>
  <sheetFormatPr defaultColWidth="9.109375" defaultRowHeight="11.4" x14ac:dyDescent="0.2"/>
  <cols>
    <col min="1" max="1" width="11" style="58" customWidth="1"/>
    <col min="2" max="2" width="90.109375" style="58" bestFit="1" customWidth="1"/>
    <col min="3" max="3" width="11.6640625" style="229" bestFit="1" customWidth="1"/>
    <col min="4" max="4" width="10.33203125" style="265" bestFit="1" customWidth="1"/>
    <col min="5" max="5" width="11.109375" style="231" bestFit="1" customWidth="1"/>
    <col min="6" max="6" width="14.6640625" style="231" bestFit="1" customWidth="1"/>
    <col min="7" max="7" width="12.33203125" style="231" bestFit="1" customWidth="1"/>
    <col min="8" max="8" width="13.5546875" style="231" bestFit="1" customWidth="1"/>
    <col min="9" max="9" width="12.44140625" style="231" bestFit="1" customWidth="1"/>
    <col min="10" max="11" width="13.88671875" style="231" bestFit="1" customWidth="1"/>
    <col min="12" max="12" width="8.5546875" style="231" bestFit="1" customWidth="1"/>
    <col min="13" max="13" width="12" style="231" bestFit="1" customWidth="1"/>
    <col min="14" max="14" width="12" style="58" customWidth="1"/>
    <col min="15" max="15" width="8.5546875" style="231" bestFit="1" customWidth="1"/>
    <col min="16" max="16" width="11" style="231" bestFit="1" customWidth="1"/>
    <col min="17" max="17" width="8.88671875" style="231" bestFit="1" customWidth="1"/>
    <col min="18" max="18" width="10" style="231" bestFit="1" customWidth="1"/>
    <col min="19" max="19" width="12" style="231" bestFit="1" customWidth="1"/>
    <col min="20" max="20" width="10.44140625" style="231" bestFit="1" customWidth="1"/>
    <col min="21" max="21" width="9.6640625" style="231" bestFit="1" customWidth="1"/>
    <col min="22" max="22" width="12" style="231" bestFit="1" customWidth="1"/>
    <col min="23" max="23" width="8.5546875" style="231" bestFit="1" customWidth="1"/>
    <col min="24" max="24" width="7.33203125" style="231" bestFit="1" customWidth="1"/>
    <col min="25" max="25" width="8.44140625" style="231" customWidth="1"/>
    <col min="26" max="26" width="7.109375" style="231" customWidth="1"/>
    <col min="27" max="27" width="12.33203125" style="231" customWidth="1"/>
    <col min="28" max="28" width="9.44140625" style="231" customWidth="1"/>
    <col min="29" max="29" width="8.5546875" style="231" bestFit="1" customWidth="1"/>
    <col min="30" max="30" width="7.88671875" style="231" bestFit="1" customWidth="1"/>
    <col min="31" max="31" width="12" style="231" bestFit="1" customWidth="1"/>
    <col min="32" max="32" width="8" style="231" bestFit="1" customWidth="1"/>
    <col min="33" max="33" width="7.33203125" style="231" bestFit="1" customWidth="1"/>
    <col min="34" max="34" width="7.33203125" style="231" customWidth="1"/>
    <col min="35" max="35" width="11.88671875" style="231" bestFit="1" customWidth="1"/>
    <col min="36" max="36" width="9.109375" style="44"/>
    <col min="37" max="37" width="13.33203125" style="44" bestFit="1" customWidth="1"/>
    <col min="38" max="48" width="9.109375" style="44"/>
    <col min="49" max="16384" width="9.109375" style="58"/>
  </cols>
  <sheetData>
    <row r="1" spans="1:48" ht="12" x14ac:dyDescent="0.25">
      <c r="A1" s="228" t="s">
        <v>576</v>
      </c>
      <c r="B1" s="42"/>
      <c r="C1" s="229" t="s">
        <v>577</v>
      </c>
      <c r="D1" s="230"/>
    </row>
    <row r="2" spans="1:48" x14ac:dyDescent="0.2">
      <c r="A2" s="232" t="s">
        <v>2696</v>
      </c>
      <c r="B2" s="233"/>
      <c r="C2" s="234"/>
      <c r="D2" s="235"/>
    </row>
    <row r="3" spans="1:48" x14ac:dyDescent="0.2">
      <c r="A3" s="706" t="s">
        <v>578</v>
      </c>
      <c r="B3" s="233"/>
      <c r="C3" s="234"/>
      <c r="D3" s="235"/>
    </row>
    <row r="5" spans="1:48" s="705" customFormat="1" ht="13.8" x14ac:dyDescent="0.25">
      <c r="A5" s="689" t="s">
        <v>579</v>
      </c>
      <c r="B5" s="690" t="s">
        <v>580</v>
      </c>
      <c r="C5" s="691" t="s">
        <v>581</v>
      </c>
      <c r="D5" s="692" t="s">
        <v>39</v>
      </c>
      <c r="E5" s="693" t="s">
        <v>76</v>
      </c>
      <c r="F5" s="694" t="s">
        <v>77</v>
      </c>
      <c r="G5" s="924" t="s">
        <v>11</v>
      </c>
      <c r="H5" s="925"/>
      <c r="I5" s="695" t="s">
        <v>12</v>
      </c>
      <c r="J5" s="696"/>
      <c r="K5" s="697" t="s">
        <v>14</v>
      </c>
      <c r="L5" s="698" t="s">
        <v>16</v>
      </c>
      <c r="M5" s="699"/>
      <c r="N5" s="700"/>
      <c r="O5" s="698" t="s">
        <v>17</v>
      </c>
      <c r="P5" s="699"/>
      <c r="Q5" s="698" t="s">
        <v>582</v>
      </c>
      <c r="R5" s="699"/>
      <c r="S5" s="698" t="s">
        <v>20</v>
      </c>
      <c r="T5" s="699"/>
      <c r="U5" s="698" t="s">
        <v>21</v>
      </c>
      <c r="V5" s="699"/>
      <c r="W5" s="698" t="s">
        <v>583</v>
      </c>
      <c r="X5" s="699"/>
      <c r="Y5" s="698" t="s">
        <v>584</v>
      </c>
      <c r="Z5" s="699"/>
      <c r="AA5" s="698" t="s">
        <v>585</v>
      </c>
      <c r="AB5" s="699"/>
      <c r="AC5" s="698" t="s">
        <v>586</v>
      </c>
      <c r="AD5" s="701"/>
      <c r="AE5" s="702" t="s">
        <v>587</v>
      </c>
      <c r="AF5" s="697" t="s">
        <v>70</v>
      </c>
      <c r="AG5" s="697" t="s">
        <v>25</v>
      </c>
      <c r="AH5" s="703" t="s">
        <v>588</v>
      </c>
      <c r="AI5" s="698" t="s">
        <v>2039</v>
      </c>
      <c r="AJ5" s="699"/>
      <c r="AK5" s="697" t="s">
        <v>589</v>
      </c>
      <c r="AL5" s="704"/>
      <c r="AM5" s="704"/>
      <c r="AN5" s="704"/>
      <c r="AO5" s="704"/>
      <c r="AP5" s="704"/>
      <c r="AQ5" s="704"/>
      <c r="AR5" s="704"/>
      <c r="AS5" s="704"/>
      <c r="AT5" s="704"/>
      <c r="AU5" s="704"/>
      <c r="AV5" s="704"/>
    </row>
    <row r="6" spans="1:48" s="240" customFormat="1" ht="12" x14ac:dyDescent="0.25">
      <c r="A6" s="241"/>
      <c r="B6" s="242"/>
      <c r="C6" s="243" t="s">
        <v>590</v>
      </c>
      <c r="D6" s="237" t="s">
        <v>362</v>
      </c>
      <c r="E6" s="238" t="s">
        <v>362</v>
      </c>
      <c r="F6" s="244" t="s">
        <v>362</v>
      </c>
      <c r="G6" s="245" t="s">
        <v>76</v>
      </c>
      <c r="H6" s="246" t="s">
        <v>591</v>
      </c>
      <c r="I6" s="245" t="s">
        <v>76</v>
      </c>
      <c r="J6" s="246" t="s">
        <v>591</v>
      </c>
      <c r="K6" s="238" t="s">
        <v>592</v>
      </c>
      <c r="L6" s="245" t="s">
        <v>76</v>
      </c>
      <c r="M6" s="246" t="s">
        <v>591</v>
      </c>
      <c r="N6" s="247" t="s">
        <v>579</v>
      </c>
      <c r="O6" s="245" t="s">
        <v>76</v>
      </c>
      <c r="P6" s="246" t="s">
        <v>591</v>
      </c>
      <c r="Q6" s="245" t="s">
        <v>76</v>
      </c>
      <c r="R6" s="246" t="s">
        <v>591</v>
      </c>
      <c r="S6" s="245" t="s">
        <v>76</v>
      </c>
      <c r="T6" s="246" t="s">
        <v>591</v>
      </c>
      <c r="U6" s="245" t="s">
        <v>76</v>
      </c>
      <c r="V6" s="246" t="s">
        <v>591</v>
      </c>
      <c r="W6" s="245" t="s">
        <v>76</v>
      </c>
      <c r="X6" s="246" t="s">
        <v>591</v>
      </c>
      <c r="Y6" s="245" t="s">
        <v>76</v>
      </c>
      <c r="Z6" s="246" t="s">
        <v>591</v>
      </c>
      <c r="AA6" s="245" t="s">
        <v>76</v>
      </c>
      <c r="AB6" s="246" t="s">
        <v>591</v>
      </c>
      <c r="AC6" s="245" t="s">
        <v>76</v>
      </c>
      <c r="AD6" s="246" t="s">
        <v>591</v>
      </c>
      <c r="AE6" s="248"/>
      <c r="AF6" s="249"/>
      <c r="AG6" s="249"/>
      <c r="AH6" s="248"/>
      <c r="AI6" s="245"/>
      <c r="AJ6" s="246"/>
      <c r="AK6" s="249"/>
      <c r="AL6" s="239"/>
      <c r="AM6" s="239"/>
      <c r="AN6" s="239"/>
      <c r="AO6" s="239"/>
      <c r="AP6" s="239"/>
      <c r="AQ6" s="239"/>
      <c r="AR6" s="239"/>
      <c r="AS6" s="239"/>
      <c r="AT6" s="239"/>
      <c r="AU6" s="239"/>
      <c r="AV6" s="239"/>
    </row>
    <row r="7" spans="1:48" ht="12" hidden="1" customHeight="1" x14ac:dyDescent="0.2">
      <c r="A7" s="250" t="s">
        <v>579</v>
      </c>
      <c r="B7" s="251" t="s">
        <v>354</v>
      </c>
      <c r="C7" s="252" t="s">
        <v>594</v>
      </c>
      <c r="D7" s="253" t="s">
        <v>2401</v>
      </c>
      <c r="E7" s="231" t="s">
        <v>2402</v>
      </c>
      <c r="F7" s="254" t="s">
        <v>2403</v>
      </c>
      <c r="G7" s="253" t="s">
        <v>2404</v>
      </c>
      <c r="H7" s="254" t="s">
        <v>2405</v>
      </c>
      <c r="I7" s="253" t="s">
        <v>2406</v>
      </c>
      <c r="J7" s="254" t="s">
        <v>2407</v>
      </c>
      <c r="K7" s="231" t="s">
        <v>2408</v>
      </c>
      <c r="L7" s="253" t="s">
        <v>2409</v>
      </c>
      <c r="M7" s="254" t="s">
        <v>2410</v>
      </c>
      <c r="N7" s="58" t="s">
        <v>2411</v>
      </c>
      <c r="O7" s="253" t="s">
        <v>2412</v>
      </c>
      <c r="P7" s="254" t="s">
        <v>2413</v>
      </c>
      <c r="Q7" s="253" t="s">
        <v>2414</v>
      </c>
      <c r="R7" s="254" t="s">
        <v>2415</v>
      </c>
      <c r="S7" s="253" t="s">
        <v>2416</v>
      </c>
      <c r="T7" s="254" t="s">
        <v>2417</v>
      </c>
      <c r="U7" s="253" t="s">
        <v>2418</v>
      </c>
      <c r="V7" s="254" t="s">
        <v>2419</v>
      </c>
      <c r="W7" s="253" t="s">
        <v>2420</v>
      </c>
      <c r="X7" s="254" t="s">
        <v>2421</v>
      </c>
      <c r="Y7" s="253" t="s">
        <v>2422</v>
      </c>
      <c r="Z7" s="254" t="s">
        <v>2423</v>
      </c>
      <c r="AA7" s="253" t="s">
        <v>2424</v>
      </c>
      <c r="AB7" s="254" t="s">
        <v>2425</v>
      </c>
      <c r="AC7" s="253" t="s">
        <v>2426</v>
      </c>
      <c r="AD7" s="254" t="s">
        <v>2427</v>
      </c>
      <c r="AE7" s="231" t="s">
        <v>2428</v>
      </c>
      <c r="AF7" s="255" t="s">
        <v>2429</v>
      </c>
      <c r="AG7" s="255" t="s">
        <v>2430</v>
      </c>
      <c r="AH7" s="231" t="s">
        <v>2431</v>
      </c>
      <c r="AI7" s="253" t="s">
        <v>2432</v>
      </c>
      <c r="AJ7" s="254" t="s">
        <v>2433</v>
      </c>
      <c r="AK7" s="255" t="s">
        <v>620</v>
      </c>
    </row>
    <row r="8" spans="1:48" x14ac:dyDescent="0.2">
      <c r="A8" s="256">
        <v>3</v>
      </c>
      <c r="B8" s="251" t="s">
        <v>621</v>
      </c>
      <c r="C8" s="252">
        <v>8365</v>
      </c>
      <c r="D8" s="253">
        <v>2587.9946221</v>
      </c>
      <c r="E8" s="231">
        <v>2087.1053679000001</v>
      </c>
      <c r="F8" s="254">
        <v>500.88925419999998</v>
      </c>
      <c r="G8" s="253">
        <v>26.31615446</v>
      </c>
      <c r="H8" s="254">
        <v>0.73690242429999997</v>
      </c>
      <c r="I8" s="253">
        <v>15.094257246</v>
      </c>
      <c r="J8" s="254">
        <v>1.0203647178999999</v>
      </c>
      <c r="K8" s="231">
        <v>19.521879175999999</v>
      </c>
      <c r="L8" s="253">
        <v>233.88107604000001</v>
      </c>
      <c r="M8" s="254">
        <v>34.387932939999999</v>
      </c>
      <c r="N8" s="257">
        <v>3</v>
      </c>
      <c r="O8" s="253">
        <v>582.63318699000001</v>
      </c>
      <c r="P8" s="254">
        <v>116.74415404</v>
      </c>
      <c r="Q8" s="253">
        <v>11.155805601999999</v>
      </c>
      <c r="R8" s="254">
        <v>2.6746485598</v>
      </c>
      <c r="S8" s="253">
        <v>5.089518644</v>
      </c>
      <c r="T8" s="254">
        <v>0.44105523749999997</v>
      </c>
      <c r="U8" s="253">
        <v>0</v>
      </c>
      <c r="V8" s="254">
        <v>0</v>
      </c>
      <c r="W8" s="253">
        <v>15.093354437</v>
      </c>
      <c r="X8" s="254">
        <v>2.3105555176000001</v>
      </c>
      <c r="Y8" s="253">
        <v>887.09562496000001</v>
      </c>
      <c r="Z8" s="254">
        <v>190.37520574000001</v>
      </c>
      <c r="AA8" s="253">
        <v>41.974023756999998</v>
      </c>
      <c r="AB8" s="254">
        <v>7.2707202475999999</v>
      </c>
      <c r="AC8" s="253">
        <v>0</v>
      </c>
      <c r="AD8" s="254">
        <v>0</v>
      </c>
      <c r="AE8" s="231">
        <v>4.2643086757999997</v>
      </c>
      <c r="AF8" s="255">
        <v>184.96643268</v>
      </c>
      <c r="AG8" s="255">
        <v>45.304902941999998</v>
      </c>
      <c r="AH8" s="231">
        <v>111.18007326</v>
      </c>
      <c r="AI8" s="253">
        <v>45.686224588999998</v>
      </c>
      <c r="AJ8" s="254">
        <v>2.7762592337999998</v>
      </c>
      <c r="AK8" s="255">
        <v>174</v>
      </c>
    </row>
    <row r="9" spans="1:48" x14ac:dyDescent="0.2">
      <c r="A9" s="256">
        <v>4</v>
      </c>
      <c r="B9" s="251" t="s">
        <v>622</v>
      </c>
      <c r="C9" s="252">
        <v>3341</v>
      </c>
      <c r="D9" s="253">
        <v>1746.5203551</v>
      </c>
      <c r="E9" s="231">
        <v>1401.9361352999999</v>
      </c>
      <c r="F9" s="254">
        <v>344.58421986000002</v>
      </c>
      <c r="G9" s="253">
        <v>12.262498847</v>
      </c>
      <c r="H9" s="254">
        <v>0.3843187079</v>
      </c>
      <c r="I9" s="253">
        <v>12.421039519000001</v>
      </c>
      <c r="J9" s="254">
        <v>0.69609796619999997</v>
      </c>
      <c r="K9" s="231">
        <v>7.7443714421000003</v>
      </c>
      <c r="L9" s="253">
        <v>142.28838596</v>
      </c>
      <c r="M9" s="254">
        <v>30.234662285999999</v>
      </c>
      <c r="N9" s="257">
        <v>4</v>
      </c>
      <c r="O9" s="253">
        <v>123.81207048</v>
      </c>
      <c r="P9" s="254">
        <v>21.555904961</v>
      </c>
      <c r="Q9" s="253">
        <v>9.7577797459000006</v>
      </c>
      <c r="R9" s="254">
        <v>1.6812349946</v>
      </c>
      <c r="S9" s="253">
        <v>5.1441012986999999</v>
      </c>
      <c r="T9" s="254">
        <v>0.3995307327</v>
      </c>
      <c r="U9" s="253">
        <v>0</v>
      </c>
      <c r="V9" s="254">
        <v>0</v>
      </c>
      <c r="W9" s="253">
        <v>1.3001231697</v>
      </c>
      <c r="X9" s="254">
        <v>0.37167569290000002</v>
      </c>
      <c r="Y9" s="253">
        <v>920.76004211999998</v>
      </c>
      <c r="Z9" s="254">
        <v>199.22553674</v>
      </c>
      <c r="AA9" s="253">
        <v>19.815417707999998</v>
      </c>
      <c r="AB9" s="254">
        <v>2.9577049665000001</v>
      </c>
      <c r="AC9" s="253">
        <v>0</v>
      </c>
      <c r="AD9" s="254">
        <v>0</v>
      </c>
      <c r="AE9" s="231">
        <v>0.71657099820000003</v>
      </c>
      <c r="AF9" s="255">
        <v>155.75944164000001</v>
      </c>
      <c r="AG9" s="255">
        <v>27.325734291</v>
      </c>
      <c r="AH9" s="231">
        <v>43.075550296000003</v>
      </c>
      <c r="AI9" s="253">
        <v>5.3037458578000001</v>
      </c>
      <c r="AJ9" s="254">
        <v>1.5268146989</v>
      </c>
      <c r="AK9" s="255">
        <v>167</v>
      </c>
    </row>
    <row r="10" spans="1:48" x14ac:dyDescent="0.2">
      <c r="A10" s="256">
        <v>5</v>
      </c>
      <c r="B10" s="251" t="s">
        <v>623</v>
      </c>
      <c r="C10" s="252">
        <v>7051</v>
      </c>
      <c r="D10" s="253">
        <v>1752.917852</v>
      </c>
      <c r="E10" s="231">
        <v>1394.0363533</v>
      </c>
      <c r="F10" s="254">
        <v>358.88149865999998</v>
      </c>
      <c r="G10" s="253">
        <v>11.057053116000001</v>
      </c>
      <c r="H10" s="254">
        <v>0.28366373950000001</v>
      </c>
      <c r="I10" s="253">
        <v>5.6369449016999997</v>
      </c>
      <c r="J10" s="254">
        <v>0.43873490430000001</v>
      </c>
      <c r="K10" s="231">
        <v>7.7047287107000004</v>
      </c>
      <c r="L10" s="253">
        <v>155.96544388000001</v>
      </c>
      <c r="M10" s="254">
        <v>36.665914346999998</v>
      </c>
      <c r="N10" s="257">
        <v>5</v>
      </c>
      <c r="O10" s="253">
        <v>100.20216657</v>
      </c>
      <c r="P10" s="254">
        <v>19.161332181999999</v>
      </c>
      <c r="Q10" s="253">
        <v>6.2533581814000003</v>
      </c>
      <c r="R10" s="254">
        <v>1.5990336941000001</v>
      </c>
      <c r="S10" s="253">
        <v>11.405223447999999</v>
      </c>
      <c r="T10" s="254">
        <v>1.0949015746999999</v>
      </c>
      <c r="U10" s="253">
        <v>9.7448929200000006E-2</v>
      </c>
      <c r="V10" s="254">
        <v>1.13154021E-2</v>
      </c>
      <c r="W10" s="253">
        <v>1.1561441171</v>
      </c>
      <c r="X10" s="254">
        <v>0.34371782579999999</v>
      </c>
      <c r="Y10" s="253">
        <v>941.41003290000003</v>
      </c>
      <c r="Z10" s="254">
        <v>204.41008410000001</v>
      </c>
      <c r="AA10" s="253">
        <v>12.274345239000001</v>
      </c>
      <c r="AB10" s="254">
        <v>2.3494609726000002</v>
      </c>
      <c r="AC10" s="253">
        <v>0.45539988910000001</v>
      </c>
      <c r="AD10" s="254">
        <v>6.8551431600000004E-2</v>
      </c>
      <c r="AE10" s="231">
        <v>0.57512598199999998</v>
      </c>
      <c r="AF10" s="255">
        <v>147.64645376999999</v>
      </c>
      <c r="AG10" s="255">
        <v>29.710457043000002</v>
      </c>
      <c r="AH10" s="231">
        <v>46.339142400999997</v>
      </c>
      <c r="AI10" s="253">
        <v>6.8719630967000001</v>
      </c>
      <c r="AJ10" s="254">
        <v>1.7297096273999999</v>
      </c>
      <c r="AK10" s="255">
        <v>189</v>
      </c>
    </row>
    <row r="11" spans="1:48" x14ac:dyDescent="0.2">
      <c r="A11" s="256">
        <v>6</v>
      </c>
      <c r="B11" s="251" t="s">
        <v>624</v>
      </c>
      <c r="C11" s="252">
        <v>9527</v>
      </c>
      <c r="D11" s="253">
        <v>1548.7456798000001</v>
      </c>
      <c r="E11" s="231">
        <v>1219.6901942</v>
      </c>
      <c r="F11" s="254">
        <v>329.0554856</v>
      </c>
      <c r="G11" s="253">
        <v>10.021789234</v>
      </c>
      <c r="H11" s="254">
        <v>0.37805779880000001</v>
      </c>
      <c r="I11" s="253">
        <v>6.4732556759</v>
      </c>
      <c r="J11" s="254">
        <v>0.50904506900000002</v>
      </c>
      <c r="K11" s="231">
        <v>7.0669061382000002</v>
      </c>
      <c r="L11" s="253">
        <v>159.57751433000001</v>
      </c>
      <c r="M11" s="254">
        <v>37.873997555000003</v>
      </c>
      <c r="N11" s="257">
        <v>6</v>
      </c>
      <c r="O11" s="253">
        <v>162.76681807</v>
      </c>
      <c r="P11" s="254">
        <v>30.643474105999999</v>
      </c>
      <c r="Q11" s="253">
        <v>7.0902932874999998</v>
      </c>
      <c r="R11" s="254">
        <v>1.5772998497999999</v>
      </c>
      <c r="S11" s="253">
        <v>8.4494164772999998</v>
      </c>
      <c r="T11" s="254">
        <v>0.60829502599999996</v>
      </c>
      <c r="U11" s="253">
        <v>9.5724624800000005E-2</v>
      </c>
      <c r="V11" s="254">
        <v>1.3050782E-2</v>
      </c>
      <c r="W11" s="253">
        <v>1.6977848252000001</v>
      </c>
      <c r="X11" s="254">
        <v>0.47360145479999999</v>
      </c>
      <c r="Y11" s="253">
        <v>714.25485387000003</v>
      </c>
      <c r="Z11" s="254">
        <v>165.11619324</v>
      </c>
      <c r="AA11" s="253">
        <v>11.651877146</v>
      </c>
      <c r="AB11" s="254">
        <v>2.6068671541000001</v>
      </c>
      <c r="AC11" s="253">
        <v>3.9689304300999999</v>
      </c>
      <c r="AD11" s="254">
        <v>0.46800041009999999</v>
      </c>
      <c r="AE11" s="231">
        <v>2.4040562962999998</v>
      </c>
      <c r="AF11" s="255">
        <v>116.09404850999999</v>
      </c>
      <c r="AG11" s="255">
        <v>26.502060484000001</v>
      </c>
      <c r="AH11" s="231">
        <v>51.948056799</v>
      </c>
      <c r="AI11" s="253">
        <v>16.883314555999998</v>
      </c>
      <c r="AJ11" s="254">
        <v>1.5310966214999999</v>
      </c>
      <c r="AK11" s="255">
        <v>212</v>
      </c>
    </row>
    <row r="12" spans="1:48" x14ac:dyDescent="0.2">
      <c r="A12" s="256">
        <v>7</v>
      </c>
      <c r="B12" s="251" t="s">
        <v>625</v>
      </c>
      <c r="C12" s="252">
        <v>14905</v>
      </c>
      <c r="D12" s="253">
        <v>1906.6207024</v>
      </c>
      <c r="E12" s="231">
        <v>1515.2850851999999</v>
      </c>
      <c r="F12" s="254">
        <v>391.33561727</v>
      </c>
      <c r="G12" s="253">
        <v>11.871142409000001</v>
      </c>
      <c r="H12" s="254">
        <v>0.36948824740000002</v>
      </c>
      <c r="I12" s="253">
        <v>6.2004139878000002</v>
      </c>
      <c r="J12" s="254">
        <v>0.5201343007</v>
      </c>
      <c r="K12" s="231">
        <v>9.0637353607000009</v>
      </c>
      <c r="L12" s="253">
        <v>175.50916380000001</v>
      </c>
      <c r="M12" s="254">
        <v>35.272059331999998</v>
      </c>
      <c r="N12" s="257">
        <v>7</v>
      </c>
      <c r="O12" s="253">
        <v>263.09942921999999</v>
      </c>
      <c r="P12" s="254">
        <v>50.211378705999998</v>
      </c>
      <c r="Q12" s="253">
        <v>7.5903302442999996</v>
      </c>
      <c r="R12" s="254">
        <v>1.6724402464000001</v>
      </c>
      <c r="S12" s="253">
        <v>12.235311365999999</v>
      </c>
      <c r="T12" s="254">
        <v>0.86434166599999995</v>
      </c>
      <c r="U12" s="253">
        <v>0</v>
      </c>
      <c r="V12" s="254">
        <v>0</v>
      </c>
      <c r="W12" s="253">
        <v>3.3675496465000001</v>
      </c>
      <c r="X12" s="254">
        <v>0.80181480319999998</v>
      </c>
      <c r="Y12" s="253">
        <v>845.61109524000005</v>
      </c>
      <c r="Z12" s="254">
        <v>192.31635084999999</v>
      </c>
      <c r="AA12" s="253">
        <v>17.589823033999998</v>
      </c>
      <c r="AB12" s="254">
        <v>3.8213694971000001</v>
      </c>
      <c r="AC12" s="253">
        <v>5.8144701799999997E-2</v>
      </c>
      <c r="AD12" s="254">
        <v>8.0394135999999998E-3</v>
      </c>
      <c r="AE12" s="231">
        <v>4.1022729293999998</v>
      </c>
      <c r="AF12" s="255">
        <v>147.30002959000001</v>
      </c>
      <c r="AG12" s="255">
        <v>30.258135717999998</v>
      </c>
      <c r="AH12" s="231">
        <v>66.840144053000003</v>
      </c>
      <c r="AI12" s="253">
        <v>18.161773965999998</v>
      </c>
      <c r="AJ12" s="254">
        <v>1.9047900933999999</v>
      </c>
      <c r="AK12" s="255">
        <v>224</v>
      </c>
    </row>
    <row r="13" spans="1:48" x14ac:dyDescent="0.2">
      <c r="A13" s="256">
        <v>9</v>
      </c>
      <c r="B13" s="251" t="s">
        <v>626</v>
      </c>
      <c r="C13" s="252">
        <v>12141</v>
      </c>
      <c r="D13" s="253">
        <v>1228.949625</v>
      </c>
      <c r="E13" s="231">
        <v>967.96888229000001</v>
      </c>
      <c r="F13" s="254">
        <v>260.98074276</v>
      </c>
      <c r="G13" s="253">
        <v>11.028487452</v>
      </c>
      <c r="H13" s="254">
        <v>0.3543054692</v>
      </c>
      <c r="I13" s="253">
        <v>15.734715818</v>
      </c>
      <c r="J13" s="254">
        <v>1.0025337712</v>
      </c>
      <c r="K13" s="231">
        <v>10.582694176</v>
      </c>
      <c r="L13" s="253">
        <v>97.965160799000003</v>
      </c>
      <c r="M13" s="254">
        <v>20.795304294000001</v>
      </c>
      <c r="N13" s="257">
        <v>9</v>
      </c>
      <c r="O13" s="253">
        <v>37.906824141999998</v>
      </c>
      <c r="P13" s="254">
        <v>6.4664428992999996</v>
      </c>
      <c r="Q13" s="253">
        <v>6.0322728483999999</v>
      </c>
      <c r="R13" s="254">
        <v>0.97931756169999995</v>
      </c>
      <c r="S13" s="253">
        <v>4.6247381226000002</v>
      </c>
      <c r="T13" s="254">
        <v>0.34398783719999998</v>
      </c>
      <c r="U13" s="253">
        <v>0</v>
      </c>
      <c r="V13" s="254">
        <v>0</v>
      </c>
      <c r="W13" s="253">
        <v>1.4319163627</v>
      </c>
      <c r="X13" s="254">
        <v>0.41581864260000001</v>
      </c>
      <c r="Y13" s="253">
        <v>676.2007198</v>
      </c>
      <c r="Z13" s="254">
        <v>159.27396456</v>
      </c>
      <c r="AA13" s="253">
        <v>15.710416834</v>
      </c>
      <c r="AB13" s="254">
        <v>3.2914432837000001</v>
      </c>
      <c r="AC13" s="253">
        <v>3.4027868199999999E-2</v>
      </c>
      <c r="AD13" s="254">
        <v>3.7224088999999998E-3</v>
      </c>
      <c r="AE13" s="231">
        <v>0.280268038</v>
      </c>
      <c r="AF13" s="255">
        <v>96.372457087000001</v>
      </c>
      <c r="AG13" s="255">
        <v>22.027592888000001</v>
      </c>
      <c r="AH13" s="231">
        <v>34.236495986000001</v>
      </c>
      <c r="AI13" s="253">
        <v>4.1384523861</v>
      </c>
      <c r="AJ13" s="254">
        <v>1.7155437114000001</v>
      </c>
      <c r="AK13" s="255">
        <v>220</v>
      </c>
    </row>
    <row r="14" spans="1:48" x14ac:dyDescent="0.2">
      <c r="A14" s="256">
        <v>10</v>
      </c>
      <c r="B14" s="251" t="s">
        <v>627</v>
      </c>
      <c r="C14" s="252">
        <v>53850</v>
      </c>
      <c r="D14" s="253">
        <v>1584.3513808</v>
      </c>
      <c r="E14" s="231">
        <v>1266.0687754999999</v>
      </c>
      <c r="F14" s="254">
        <v>318.28260531000001</v>
      </c>
      <c r="G14" s="253">
        <v>15.345123321999999</v>
      </c>
      <c r="H14" s="254">
        <v>0.30717751869999999</v>
      </c>
      <c r="I14" s="253">
        <v>10.879741155</v>
      </c>
      <c r="J14" s="254">
        <v>0.78014270590000001</v>
      </c>
      <c r="K14" s="231">
        <v>11.201108826</v>
      </c>
      <c r="L14" s="253">
        <v>68.328071046999995</v>
      </c>
      <c r="M14" s="254">
        <v>11.466383694999999</v>
      </c>
      <c r="N14" s="257">
        <v>10</v>
      </c>
      <c r="O14" s="253">
        <v>307.86106162999999</v>
      </c>
      <c r="P14" s="254">
        <v>52.667159351000002</v>
      </c>
      <c r="Q14" s="253">
        <v>3.4753109872999999</v>
      </c>
      <c r="R14" s="254">
        <v>0.90325175489999998</v>
      </c>
      <c r="S14" s="253">
        <v>6.3642247722</v>
      </c>
      <c r="T14" s="254">
        <v>0.65561652290000005</v>
      </c>
      <c r="U14" s="253">
        <v>5.1038989799999997E-2</v>
      </c>
      <c r="V14" s="254">
        <v>5.9264549999999997E-3</v>
      </c>
      <c r="W14" s="253">
        <v>13.932569809</v>
      </c>
      <c r="X14" s="254">
        <v>1.9505426652</v>
      </c>
      <c r="Y14" s="253">
        <v>654.85785350000003</v>
      </c>
      <c r="Z14" s="254">
        <v>160.13585588000001</v>
      </c>
      <c r="AA14" s="253">
        <v>13.673899662</v>
      </c>
      <c r="AB14" s="254">
        <v>3.4131206683999999</v>
      </c>
      <c r="AC14" s="253">
        <v>1.1303394600000001E-2</v>
      </c>
      <c r="AD14" s="254">
        <v>5.4160409999999999E-3</v>
      </c>
      <c r="AE14" s="231">
        <v>1.7525417059999999</v>
      </c>
      <c r="AF14" s="255">
        <v>143.67735497999999</v>
      </c>
      <c r="AG14" s="255">
        <v>28.162900480000001</v>
      </c>
      <c r="AH14" s="231">
        <v>57.322734482000001</v>
      </c>
      <c r="AI14" s="253">
        <v>13.579753222000001</v>
      </c>
      <c r="AJ14" s="254">
        <v>1.5841955973999999</v>
      </c>
      <c r="AK14" s="255">
        <v>254</v>
      </c>
    </row>
    <row r="15" spans="1:48" x14ac:dyDescent="0.2">
      <c r="A15" s="256">
        <v>11</v>
      </c>
      <c r="B15" s="251" t="s">
        <v>628</v>
      </c>
      <c r="C15" s="252">
        <v>40695</v>
      </c>
      <c r="D15" s="253">
        <v>1344.6021653</v>
      </c>
      <c r="E15" s="231">
        <v>1063.6205050999999</v>
      </c>
      <c r="F15" s="254">
        <v>280.98166022999999</v>
      </c>
      <c r="G15" s="253">
        <v>7.5169108247</v>
      </c>
      <c r="H15" s="254">
        <v>0.20187584219999999</v>
      </c>
      <c r="I15" s="253">
        <v>4.8946902481999999</v>
      </c>
      <c r="J15" s="254">
        <v>0.48435902530000002</v>
      </c>
      <c r="K15" s="231">
        <v>8.1360614248999994</v>
      </c>
      <c r="L15" s="253">
        <v>135.77211248</v>
      </c>
      <c r="M15" s="254">
        <v>25.258491289999998</v>
      </c>
      <c r="N15" s="257">
        <v>11</v>
      </c>
      <c r="O15" s="253">
        <v>152.45811731000001</v>
      </c>
      <c r="P15" s="254">
        <v>25.749878356</v>
      </c>
      <c r="Q15" s="253">
        <v>1.2180096727</v>
      </c>
      <c r="R15" s="254">
        <v>0.3558097891</v>
      </c>
      <c r="S15" s="253">
        <v>9.1084137653999999</v>
      </c>
      <c r="T15" s="254">
        <v>0.81026770849999996</v>
      </c>
      <c r="U15" s="253">
        <v>6.7537771199999999E-2</v>
      </c>
      <c r="V15" s="254">
        <v>7.8422312000000008E-3</v>
      </c>
      <c r="W15" s="253">
        <v>1.0011120805</v>
      </c>
      <c r="X15" s="254">
        <v>0.31979702500000001</v>
      </c>
      <c r="Y15" s="253">
        <v>623.53938219999998</v>
      </c>
      <c r="Z15" s="254">
        <v>153.49291857</v>
      </c>
      <c r="AA15" s="253">
        <v>8.0188205593999999</v>
      </c>
      <c r="AB15" s="254">
        <v>1.9013170856999999</v>
      </c>
      <c r="AC15" s="253">
        <v>2.5644159499999999E-2</v>
      </c>
      <c r="AD15" s="254">
        <v>8.4688656999999997E-3</v>
      </c>
      <c r="AE15" s="231">
        <v>1.0002987111999999</v>
      </c>
      <c r="AF15" s="255">
        <v>108.06159022</v>
      </c>
      <c r="AG15" s="255">
        <v>24.833931514</v>
      </c>
      <c r="AH15" s="231">
        <v>41.903462939999997</v>
      </c>
      <c r="AI15" s="253">
        <v>7.1412767483000001</v>
      </c>
      <c r="AJ15" s="254">
        <v>1.3137668964</v>
      </c>
      <c r="AK15" s="255">
        <v>252</v>
      </c>
    </row>
    <row r="16" spans="1:48" x14ac:dyDescent="0.2">
      <c r="A16" s="256">
        <v>12</v>
      </c>
      <c r="B16" s="251" t="s">
        <v>629</v>
      </c>
      <c r="C16" s="252">
        <v>99583</v>
      </c>
      <c r="D16" s="253">
        <v>1276.0144284</v>
      </c>
      <c r="E16" s="231">
        <v>1000.8980027</v>
      </c>
      <c r="F16" s="254">
        <v>275.11642567000001</v>
      </c>
      <c r="G16" s="253">
        <v>8.2653230407000002</v>
      </c>
      <c r="H16" s="254">
        <v>0.1825731273</v>
      </c>
      <c r="I16" s="253">
        <v>4.7142007374999997</v>
      </c>
      <c r="J16" s="254">
        <v>0.44207655550000002</v>
      </c>
      <c r="K16" s="231">
        <v>7.3589775379000004</v>
      </c>
      <c r="L16" s="253">
        <v>104.50780324999999</v>
      </c>
      <c r="M16" s="254">
        <v>22.073636148999999</v>
      </c>
      <c r="N16" s="257">
        <v>12</v>
      </c>
      <c r="O16" s="253">
        <v>79.364616033999994</v>
      </c>
      <c r="P16" s="254">
        <v>14.005073582</v>
      </c>
      <c r="Q16" s="253">
        <v>2.4065486722</v>
      </c>
      <c r="R16" s="254">
        <v>0.64842830070000002</v>
      </c>
      <c r="S16" s="253">
        <v>10.142299279</v>
      </c>
      <c r="T16" s="254">
        <v>0.96744181770000004</v>
      </c>
      <c r="U16" s="253">
        <v>2.0234517E-2</v>
      </c>
      <c r="V16" s="254">
        <v>3.6282558000000002E-3</v>
      </c>
      <c r="W16" s="253">
        <v>0.94040063259999995</v>
      </c>
      <c r="X16" s="254">
        <v>0.29349219529999998</v>
      </c>
      <c r="Y16" s="253">
        <v>666.00312959999997</v>
      </c>
      <c r="Z16" s="254">
        <v>164.53582906</v>
      </c>
      <c r="AA16" s="253">
        <v>10.900969928</v>
      </c>
      <c r="AB16" s="254">
        <v>2.1154857138000001</v>
      </c>
      <c r="AC16" s="253">
        <v>3.5189356300000002E-2</v>
      </c>
      <c r="AD16" s="254">
        <v>1.23699543E-2</v>
      </c>
      <c r="AE16" s="231">
        <v>0.42887798170000002</v>
      </c>
      <c r="AF16" s="255">
        <v>105.61037631000001</v>
      </c>
      <c r="AG16" s="255">
        <v>24.519574864999999</v>
      </c>
      <c r="AH16" s="231">
        <v>37.234405834999997</v>
      </c>
      <c r="AI16" s="253">
        <v>6.9431691612000002</v>
      </c>
      <c r="AJ16" s="254">
        <v>1.3382969085</v>
      </c>
      <c r="AK16" s="255">
        <v>254</v>
      </c>
    </row>
    <row r="17" spans="1:37" x14ac:dyDescent="0.2">
      <c r="A17" s="256">
        <v>14</v>
      </c>
      <c r="B17" s="251" t="s">
        <v>630</v>
      </c>
      <c r="C17" s="252">
        <v>46659</v>
      </c>
      <c r="D17" s="253">
        <v>1518.2388996</v>
      </c>
      <c r="E17" s="231">
        <v>1214.1520235</v>
      </c>
      <c r="F17" s="254">
        <v>304.08687616999998</v>
      </c>
      <c r="G17" s="253">
        <v>8.0167090063999993</v>
      </c>
      <c r="H17" s="254">
        <v>0.2022505201</v>
      </c>
      <c r="I17" s="253">
        <v>4.6973881626000002</v>
      </c>
      <c r="J17" s="254">
        <v>0.45995093259999997</v>
      </c>
      <c r="K17" s="231">
        <v>7.2475999605999997</v>
      </c>
      <c r="L17" s="253">
        <v>90.046777985999995</v>
      </c>
      <c r="M17" s="254">
        <v>17.738496442999999</v>
      </c>
      <c r="N17" s="257">
        <v>14</v>
      </c>
      <c r="O17" s="253">
        <v>282.86097398999999</v>
      </c>
      <c r="P17" s="254">
        <v>44.742859766000002</v>
      </c>
      <c r="Q17" s="253">
        <v>7.2778355903999996</v>
      </c>
      <c r="R17" s="254">
        <v>1.6457055322</v>
      </c>
      <c r="S17" s="253">
        <v>18.196733554000001</v>
      </c>
      <c r="T17" s="254">
        <v>0.96854443690000003</v>
      </c>
      <c r="U17" s="253">
        <v>3.4271649600000002E-2</v>
      </c>
      <c r="V17" s="254">
        <v>4.3747122999999999E-3</v>
      </c>
      <c r="W17" s="253">
        <v>1.2987593088</v>
      </c>
      <c r="X17" s="254">
        <v>0.37037090189999999</v>
      </c>
      <c r="Y17" s="253">
        <v>645.79445743999997</v>
      </c>
      <c r="Z17" s="254">
        <v>154.06849535999999</v>
      </c>
      <c r="AA17" s="253">
        <v>7.5981970507999996</v>
      </c>
      <c r="AB17" s="254">
        <v>2.1179182818000002</v>
      </c>
      <c r="AC17" s="253">
        <v>5.6717697999999997E-2</v>
      </c>
      <c r="AD17" s="254">
        <v>2.26501923E-2</v>
      </c>
      <c r="AE17" s="231">
        <v>2.1083983101000001</v>
      </c>
      <c r="AF17" s="255">
        <v>130.06916770999999</v>
      </c>
      <c r="AG17" s="255">
        <v>25.615210075</v>
      </c>
      <c r="AH17" s="231">
        <v>51.929737113999998</v>
      </c>
      <c r="AI17" s="253">
        <v>11.461344442</v>
      </c>
      <c r="AJ17" s="254">
        <v>1.5870035281999999</v>
      </c>
      <c r="AK17" s="255">
        <v>244</v>
      </c>
    </row>
    <row r="18" spans="1:37" x14ac:dyDescent="0.2">
      <c r="A18" s="256">
        <v>15</v>
      </c>
      <c r="B18" s="251" t="s">
        <v>631</v>
      </c>
      <c r="C18" s="252">
        <v>4943</v>
      </c>
      <c r="D18" s="253">
        <v>1335.5139012</v>
      </c>
      <c r="E18" s="231">
        <v>1065.1747998999999</v>
      </c>
      <c r="F18" s="254">
        <v>270.33910123999999</v>
      </c>
      <c r="G18" s="253">
        <v>12.471550411000001</v>
      </c>
      <c r="H18" s="254">
        <v>0.45960943939999999</v>
      </c>
      <c r="I18" s="253">
        <v>19.612681792</v>
      </c>
      <c r="J18" s="254">
        <v>1.5441866715000001</v>
      </c>
      <c r="K18" s="231">
        <v>10.340355247</v>
      </c>
      <c r="L18" s="253">
        <v>67.934209050000007</v>
      </c>
      <c r="M18" s="254">
        <v>16.772568635999999</v>
      </c>
      <c r="N18" s="257">
        <v>15</v>
      </c>
      <c r="O18" s="253">
        <v>67.848760596000005</v>
      </c>
      <c r="P18" s="254">
        <v>12.002514329</v>
      </c>
      <c r="Q18" s="253">
        <v>10.527426104</v>
      </c>
      <c r="R18" s="254">
        <v>1.0798756587</v>
      </c>
      <c r="S18" s="253">
        <v>3.4646749649999999</v>
      </c>
      <c r="T18" s="254">
        <v>0.31958060020000001</v>
      </c>
      <c r="U18" s="253">
        <v>0.13900716160000001</v>
      </c>
      <c r="V18" s="254">
        <v>1.61409873E-2</v>
      </c>
      <c r="W18" s="253">
        <v>1.5931430770999999</v>
      </c>
      <c r="X18" s="254">
        <v>0.36699177420000001</v>
      </c>
      <c r="Y18" s="253">
        <v>701.87976312000001</v>
      </c>
      <c r="Z18" s="254">
        <v>160.71930419</v>
      </c>
      <c r="AA18" s="253">
        <v>61.807762484000001</v>
      </c>
      <c r="AB18" s="254">
        <v>5.2261521459000004</v>
      </c>
      <c r="AC18" s="253">
        <v>0</v>
      </c>
      <c r="AD18" s="254">
        <v>0</v>
      </c>
      <c r="AE18" s="231">
        <v>0.37432350269999998</v>
      </c>
      <c r="AF18" s="255">
        <v>116.87027836999999</v>
      </c>
      <c r="AG18" s="255">
        <v>22.498663984</v>
      </c>
      <c r="AH18" s="231">
        <v>33.268563391999997</v>
      </c>
      <c r="AI18" s="253">
        <v>5.1111756831999999</v>
      </c>
      <c r="AJ18" s="254">
        <v>1.2646378089999999</v>
      </c>
      <c r="AK18" s="255">
        <v>202</v>
      </c>
    </row>
    <row r="19" spans="1:37" x14ac:dyDescent="0.2">
      <c r="A19" s="256">
        <v>16</v>
      </c>
      <c r="B19" s="251" t="s">
        <v>632</v>
      </c>
      <c r="C19" s="252">
        <v>208414</v>
      </c>
      <c r="D19" s="253">
        <v>1101.7673963</v>
      </c>
      <c r="E19" s="231">
        <v>869.18632666999997</v>
      </c>
      <c r="F19" s="254">
        <v>232.58106964000001</v>
      </c>
      <c r="G19" s="253">
        <v>10.504852759</v>
      </c>
      <c r="H19" s="254">
        <v>0.2094203083</v>
      </c>
      <c r="I19" s="253">
        <v>6.0816016407999998</v>
      </c>
      <c r="J19" s="254">
        <v>0.53481862550000003</v>
      </c>
      <c r="K19" s="231">
        <v>8.4959707547000001</v>
      </c>
      <c r="L19" s="253">
        <v>85.711830962999997</v>
      </c>
      <c r="M19" s="254">
        <v>17.107131528</v>
      </c>
      <c r="N19" s="257">
        <v>16</v>
      </c>
      <c r="O19" s="253">
        <v>88.070225569000002</v>
      </c>
      <c r="P19" s="254">
        <v>15.105580714</v>
      </c>
      <c r="Q19" s="253">
        <v>1.3793691828000001</v>
      </c>
      <c r="R19" s="254">
        <v>0.41298882040000001</v>
      </c>
      <c r="S19" s="253">
        <v>5.3935534615999998</v>
      </c>
      <c r="T19" s="254">
        <v>0.53527195139999995</v>
      </c>
      <c r="U19" s="253">
        <v>0.12838630719999999</v>
      </c>
      <c r="V19" s="254">
        <v>1.8206104899999999E-2</v>
      </c>
      <c r="W19" s="253">
        <v>1.2808938873</v>
      </c>
      <c r="X19" s="254">
        <v>0.39428730470000001</v>
      </c>
      <c r="Y19" s="253">
        <v>560.78189540999995</v>
      </c>
      <c r="Z19" s="254">
        <v>135.58804293</v>
      </c>
      <c r="AA19" s="253">
        <v>9.4846518953000007</v>
      </c>
      <c r="AB19" s="254">
        <v>2.1318513592000001</v>
      </c>
      <c r="AC19" s="253">
        <v>0.46047381669999998</v>
      </c>
      <c r="AD19" s="254">
        <v>9.5024691199999997E-2</v>
      </c>
      <c r="AE19" s="231">
        <v>0.57375616370000004</v>
      </c>
      <c r="AF19" s="255">
        <v>86.879062892999997</v>
      </c>
      <c r="AG19" s="255">
        <v>20.458392395000001</v>
      </c>
      <c r="AH19" s="231">
        <v>33.388322559999999</v>
      </c>
      <c r="AI19" s="253">
        <v>9.0312567107999993</v>
      </c>
      <c r="AJ19" s="254">
        <v>1.530275598</v>
      </c>
      <c r="AK19" s="255">
        <v>257</v>
      </c>
    </row>
    <row r="20" spans="1:37" x14ac:dyDescent="0.2">
      <c r="A20" s="256">
        <v>17</v>
      </c>
      <c r="B20" s="251" t="s">
        <v>633</v>
      </c>
      <c r="C20" s="252">
        <v>56604</v>
      </c>
      <c r="D20" s="253">
        <v>1095.8604324</v>
      </c>
      <c r="E20" s="231">
        <v>857.83849558999998</v>
      </c>
      <c r="F20" s="254">
        <v>238.02193682000001</v>
      </c>
      <c r="G20" s="253">
        <v>6.9836061887999996</v>
      </c>
      <c r="H20" s="254">
        <v>0.19710596</v>
      </c>
      <c r="I20" s="253">
        <v>5.2961784058000001</v>
      </c>
      <c r="J20" s="254">
        <v>0.43689088770000001</v>
      </c>
      <c r="K20" s="231">
        <v>6.9883420928</v>
      </c>
      <c r="L20" s="253">
        <v>77.564909385000007</v>
      </c>
      <c r="M20" s="254">
        <v>15.658253012999999</v>
      </c>
      <c r="N20" s="257">
        <v>17</v>
      </c>
      <c r="O20" s="253">
        <v>97.311237207999994</v>
      </c>
      <c r="P20" s="254">
        <v>17.121977163</v>
      </c>
      <c r="Q20" s="253">
        <v>2.0273055942</v>
      </c>
      <c r="R20" s="254">
        <v>0.53972586659999999</v>
      </c>
      <c r="S20" s="253">
        <v>7.2966563177000001</v>
      </c>
      <c r="T20" s="254">
        <v>0.65131526500000003</v>
      </c>
      <c r="U20" s="253">
        <v>3.9340061099999997E-2</v>
      </c>
      <c r="V20" s="254">
        <v>7.1702082999999996E-3</v>
      </c>
      <c r="W20" s="253">
        <v>1.0004793708999999</v>
      </c>
      <c r="X20" s="254">
        <v>0.29154958240000001</v>
      </c>
      <c r="Y20" s="253">
        <v>554.87668573999997</v>
      </c>
      <c r="Z20" s="254">
        <v>139.37387480999999</v>
      </c>
      <c r="AA20" s="253">
        <v>8.4426695677999994</v>
      </c>
      <c r="AB20" s="254">
        <v>1.8287680691999999</v>
      </c>
      <c r="AC20" s="253">
        <v>1.5547435300000001E-2</v>
      </c>
      <c r="AD20" s="254">
        <v>6.0997439999999998E-3</v>
      </c>
      <c r="AE20" s="231">
        <v>0.50973506950000003</v>
      </c>
      <c r="AF20" s="255">
        <v>88.956915520999999</v>
      </c>
      <c r="AG20" s="255">
        <v>20.643083537999999</v>
      </c>
      <c r="AH20" s="231">
        <v>34.949234035000003</v>
      </c>
      <c r="AI20" s="253">
        <v>5.5787632486999996</v>
      </c>
      <c r="AJ20" s="254">
        <v>1.2670130595</v>
      </c>
      <c r="AK20" s="255">
        <v>257</v>
      </c>
    </row>
    <row r="21" spans="1:37" x14ac:dyDescent="0.2">
      <c r="A21" s="256">
        <v>19</v>
      </c>
      <c r="B21" s="251" t="s">
        <v>634</v>
      </c>
      <c r="C21" s="252">
        <v>64376</v>
      </c>
      <c r="D21" s="253">
        <v>1097.9580372999999</v>
      </c>
      <c r="E21" s="231">
        <v>869.43315395000002</v>
      </c>
      <c r="F21" s="254">
        <v>228.52488335000001</v>
      </c>
      <c r="G21" s="253">
        <v>7.6333549376000001</v>
      </c>
      <c r="H21" s="254">
        <v>0.20908938530000001</v>
      </c>
      <c r="I21" s="253">
        <v>4.8160441838999999</v>
      </c>
      <c r="J21" s="254">
        <v>0.44873404649999998</v>
      </c>
      <c r="K21" s="231">
        <v>6.8506593532000002</v>
      </c>
      <c r="L21" s="253">
        <v>148.96771699999999</v>
      </c>
      <c r="M21" s="254">
        <v>24.952439234</v>
      </c>
      <c r="N21" s="257">
        <v>19</v>
      </c>
      <c r="O21" s="253">
        <v>73.927425693999993</v>
      </c>
      <c r="P21" s="254">
        <v>11.781845286999999</v>
      </c>
      <c r="Q21" s="253">
        <v>2.1624426525999998</v>
      </c>
      <c r="R21" s="254">
        <v>0.56784929790000005</v>
      </c>
      <c r="S21" s="253">
        <v>11.863830065</v>
      </c>
      <c r="T21" s="254">
        <v>1.0518916041999999</v>
      </c>
      <c r="U21" s="253">
        <v>1.0673424900000001E-2</v>
      </c>
      <c r="V21" s="254">
        <v>1.2393578E-3</v>
      </c>
      <c r="W21" s="253">
        <v>0.11958478359999999</v>
      </c>
      <c r="X21" s="254">
        <v>2.10143039E-2</v>
      </c>
      <c r="Y21" s="253">
        <v>517.54240686000003</v>
      </c>
      <c r="Z21" s="254">
        <v>131.20376082000001</v>
      </c>
      <c r="AA21" s="253">
        <v>7.2288478568999999</v>
      </c>
      <c r="AB21" s="254">
        <v>1.9503036287</v>
      </c>
      <c r="AC21" s="253">
        <v>7.27403774E-2</v>
      </c>
      <c r="AD21" s="254">
        <v>1.7649741100000001E-2</v>
      </c>
      <c r="AE21" s="231">
        <v>0.3648045446</v>
      </c>
      <c r="AF21" s="255">
        <v>84.999961870000007</v>
      </c>
      <c r="AG21" s="255">
        <v>20.708310789999999</v>
      </c>
      <c r="AH21" s="231">
        <v>31.361206087999999</v>
      </c>
      <c r="AI21" s="253">
        <v>5.9661090149999998</v>
      </c>
      <c r="AJ21" s="254">
        <v>1.1561011001999999</v>
      </c>
      <c r="AK21" s="255">
        <v>253</v>
      </c>
    </row>
    <row r="22" spans="1:37" x14ac:dyDescent="0.2">
      <c r="A22" s="256">
        <v>20</v>
      </c>
      <c r="B22" s="251" t="s">
        <v>635</v>
      </c>
      <c r="C22" s="252">
        <v>129243</v>
      </c>
      <c r="D22" s="253">
        <v>1064.8619478000001</v>
      </c>
      <c r="E22" s="231">
        <v>845.78226074999998</v>
      </c>
      <c r="F22" s="254">
        <v>219.07968704000001</v>
      </c>
      <c r="G22" s="253">
        <v>11.112343461</v>
      </c>
      <c r="H22" s="254">
        <v>0.28625106929999999</v>
      </c>
      <c r="I22" s="253">
        <v>8.1019150397999997</v>
      </c>
      <c r="J22" s="254">
        <v>0.6206323413</v>
      </c>
      <c r="K22" s="231">
        <v>8.7907116095000006</v>
      </c>
      <c r="L22" s="253">
        <v>40.942202768999998</v>
      </c>
      <c r="M22" s="254">
        <v>8.0364178082999995</v>
      </c>
      <c r="N22" s="257">
        <v>20</v>
      </c>
      <c r="O22" s="253">
        <v>177.84326922</v>
      </c>
      <c r="P22" s="254">
        <v>27.947841933999999</v>
      </c>
      <c r="Q22" s="253">
        <v>3.9882788566</v>
      </c>
      <c r="R22" s="254">
        <v>1.0708717463999999</v>
      </c>
      <c r="S22" s="253">
        <v>5.1439851872000002</v>
      </c>
      <c r="T22" s="254">
        <v>0.54435184380000001</v>
      </c>
      <c r="U22" s="253">
        <v>2.3005545400000001E-2</v>
      </c>
      <c r="V22" s="254">
        <v>2.8139977000000002E-3</v>
      </c>
      <c r="W22" s="253">
        <v>2.2167184983000001</v>
      </c>
      <c r="X22" s="254">
        <v>0.28590807979999999</v>
      </c>
      <c r="Y22" s="253">
        <v>478.24588559</v>
      </c>
      <c r="Z22" s="254">
        <v>120.94773409</v>
      </c>
      <c r="AA22" s="253">
        <v>9.343759639</v>
      </c>
      <c r="AB22" s="254">
        <v>2.4770695656999999</v>
      </c>
      <c r="AC22" s="253">
        <v>7.1054014999999996E-3</v>
      </c>
      <c r="AD22" s="254">
        <v>3.4045665000000001E-3</v>
      </c>
      <c r="AE22" s="231">
        <v>1.4795797627</v>
      </c>
      <c r="AF22" s="255">
        <v>91.830878917999996</v>
      </c>
      <c r="AG22" s="255">
        <v>20.485945011999998</v>
      </c>
      <c r="AH22" s="231">
        <v>35.426289363000002</v>
      </c>
      <c r="AI22" s="253">
        <v>6.4442506577999996</v>
      </c>
      <c r="AJ22" s="254">
        <v>1.2125262167999999</v>
      </c>
      <c r="AK22" s="255">
        <v>260</v>
      </c>
    </row>
    <row r="23" spans="1:37" x14ac:dyDescent="0.2">
      <c r="A23" s="256">
        <v>21</v>
      </c>
      <c r="B23" s="251" t="s">
        <v>636</v>
      </c>
      <c r="C23" s="252">
        <v>121124</v>
      </c>
      <c r="D23" s="253">
        <v>1068.7256256000001</v>
      </c>
      <c r="E23" s="231">
        <v>846.94412232000002</v>
      </c>
      <c r="F23" s="254">
        <v>221.78150328000001</v>
      </c>
      <c r="G23" s="253">
        <v>5.9358640557999998</v>
      </c>
      <c r="H23" s="254">
        <v>0.20474802019999999</v>
      </c>
      <c r="I23" s="253">
        <v>4.4602666823000003</v>
      </c>
      <c r="J23" s="254">
        <v>0.37520226299999998</v>
      </c>
      <c r="K23" s="231">
        <v>6.4496883269999996</v>
      </c>
      <c r="L23" s="253">
        <v>65.251896244999998</v>
      </c>
      <c r="M23" s="254">
        <v>11.874493532000001</v>
      </c>
      <c r="N23" s="257">
        <v>21</v>
      </c>
      <c r="O23" s="253">
        <v>157.87507553</v>
      </c>
      <c r="P23" s="254">
        <v>24.207129868999999</v>
      </c>
      <c r="Q23" s="253">
        <v>4.525853122</v>
      </c>
      <c r="R23" s="254">
        <v>1.0823587136999999</v>
      </c>
      <c r="S23" s="253">
        <v>6.4045602592000002</v>
      </c>
      <c r="T23" s="254">
        <v>0.6204972862</v>
      </c>
      <c r="U23" s="253">
        <v>2.8364007100000001E-2</v>
      </c>
      <c r="V23" s="254">
        <v>3.2935214999999999E-3</v>
      </c>
      <c r="W23" s="253">
        <v>0.21574691609999999</v>
      </c>
      <c r="X23" s="254">
        <v>3.2687279800000003E-2</v>
      </c>
      <c r="Y23" s="253">
        <v>493.82420162</v>
      </c>
      <c r="Z23" s="254">
        <v>123.88164479</v>
      </c>
      <c r="AA23" s="253">
        <v>7.3133978898000001</v>
      </c>
      <c r="AB23" s="254">
        <v>1.7988131700000001</v>
      </c>
      <c r="AC23" s="253">
        <v>5.3363422700000003E-2</v>
      </c>
      <c r="AD23" s="254">
        <v>1.7181933E-2</v>
      </c>
      <c r="AE23" s="231">
        <v>0.90590056789999995</v>
      </c>
      <c r="AF23" s="255">
        <v>88.498326767999998</v>
      </c>
      <c r="AG23" s="255">
        <v>21.232066923000001</v>
      </c>
      <c r="AH23" s="231">
        <v>34.573565074000001</v>
      </c>
      <c r="AI23" s="253">
        <v>5.8725883049999998</v>
      </c>
      <c r="AJ23" s="254">
        <v>1.2068495003999999</v>
      </c>
      <c r="AK23" s="255">
        <v>259</v>
      </c>
    </row>
    <row r="24" spans="1:37" x14ac:dyDescent="0.2">
      <c r="A24" s="256">
        <v>22</v>
      </c>
      <c r="B24" s="251" t="s">
        <v>637</v>
      </c>
      <c r="C24" s="252">
        <v>21239</v>
      </c>
      <c r="D24" s="253">
        <v>631.71464560000004</v>
      </c>
      <c r="E24" s="231">
        <v>496.59788478000002</v>
      </c>
      <c r="F24" s="254">
        <v>135.11676080999999</v>
      </c>
      <c r="G24" s="253">
        <v>8.2687229369999997</v>
      </c>
      <c r="H24" s="254">
        <v>0.13577404700000001</v>
      </c>
      <c r="I24" s="253">
        <v>2.9421791837</v>
      </c>
      <c r="J24" s="254">
        <v>0.44356285769999998</v>
      </c>
      <c r="K24" s="231">
        <v>5.8059565871999999</v>
      </c>
      <c r="L24" s="253">
        <v>69.291401867999994</v>
      </c>
      <c r="M24" s="254">
        <v>11.220912670000001</v>
      </c>
      <c r="N24" s="257">
        <v>22</v>
      </c>
      <c r="O24" s="253">
        <v>20.928841685999998</v>
      </c>
      <c r="P24" s="254">
        <v>3.3923392135000001</v>
      </c>
      <c r="Q24" s="253">
        <v>1.2289584528999999</v>
      </c>
      <c r="R24" s="254">
        <v>0.36040169929999999</v>
      </c>
      <c r="S24" s="253">
        <v>2.4858342951000001</v>
      </c>
      <c r="T24" s="254">
        <v>0.26476599649999999</v>
      </c>
      <c r="U24" s="253">
        <v>0</v>
      </c>
      <c r="V24" s="254">
        <v>0</v>
      </c>
      <c r="W24" s="253">
        <v>0.13075729650000001</v>
      </c>
      <c r="X24" s="254">
        <v>2.3041969999999998E-2</v>
      </c>
      <c r="Y24" s="253">
        <v>331.94168607</v>
      </c>
      <c r="Z24" s="254">
        <v>84.727408483000005</v>
      </c>
      <c r="AA24" s="253">
        <v>3.3604404641999999</v>
      </c>
      <c r="AB24" s="254">
        <v>3.0272415039</v>
      </c>
      <c r="AC24" s="253">
        <v>0</v>
      </c>
      <c r="AD24" s="254">
        <v>0</v>
      </c>
      <c r="AE24" s="231">
        <v>0.22193496979999999</v>
      </c>
      <c r="AF24" s="255">
        <v>51.746905963000003</v>
      </c>
      <c r="AG24" s="255">
        <v>10.404708888</v>
      </c>
      <c r="AH24" s="231">
        <v>15.094410017</v>
      </c>
      <c r="AI24" s="253">
        <v>3.4725913841999998</v>
      </c>
      <c r="AJ24" s="254">
        <v>0.79386708930000005</v>
      </c>
      <c r="AK24" s="255">
        <v>237</v>
      </c>
    </row>
    <row r="25" spans="1:37" x14ac:dyDescent="0.2">
      <c r="A25" s="256">
        <v>23</v>
      </c>
      <c r="B25" s="251" t="s">
        <v>638</v>
      </c>
      <c r="C25" s="252">
        <v>216609</v>
      </c>
      <c r="D25" s="253">
        <v>1009.674125</v>
      </c>
      <c r="E25" s="231">
        <v>796.85419694999996</v>
      </c>
      <c r="F25" s="254">
        <v>212.819928</v>
      </c>
      <c r="G25" s="253">
        <v>7.0360965035999996</v>
      </c>
      <c r="H25" s="254">
        <v>0.22572792459999999</v>
      </c>
      <c r="I25" s="253">
        <v>5.3596037729999999</v>
      </c>
      <c r="J25" s="254">
        <v>0.42340831340000001</v>
      </c>
      <c r="K25" s="231">
        <v>7.9613349183000004</v>
      </c>
      <c r="L25" s="253">
        <v>78.283358641000007</v>
      </c>
      <c r="M25" s="254">
        <v>14.041094397</v>
      </c>
      <c r="N25" s="257">
        <v>23</v>
      </c>
      <c r="O25" s="253">
        <v>118.5147029</v>
      </c>
      <c r="P25" s="254">
        <v>18.624424089000001</v>
      </c>
      <c r="Q25" s="253">
        <v>1.2089591915</v>
      </c>
      <c r="R25" s="254">
        <v>0.35474667780000002</v>
      </c>
      <c r="S25" s="253">
        <v>5.6660092858000004</v>
      </c>
      <c r="T25" s="254">
        <v>0.52957594109999995</v>
      </c>
      <c r="U25" s="253">
        <v>2.0070867799999999E-2</v>
      </c>
      <c r="V25" s="254">
        <v>2.4156859000000002E-3</v>
      </c>
      <c r="W25" s="253">
        <v>0.243055467</v>
      </c>
      <c r="X25" s="254">
        <v>4.9709319500000002E-2</v>
      </c>
      <c r="Y25" s="253">
        <v>483.59303674</v>
      </c>
      <c r="Z25" s="254">
        <v>122.36370934</v>
      </c>
      <c r="AA25" s="253">
        <v>5.0736358729999997</v>
      </c>
      <c r="AB25" s="254">
        <v>1.9328582885000001</v>
      </c>
      <c r="AC25" s="253">
        <v>2.0703056399999999E-2</v>
      </c>
      <c r="AD25" s="254">
        <v>7.7978960999999999E-3</v>
      </c>
      <c r="AE25" s="231">
        <v>0.78672487950000003</v>
      </c>
      <c r="AF25" s="255">
        <v>81.710384798999996</v>
      </c>
      <c r="AG25" s="255">
        <v>20.069554933999999</v>
      </c>
      <c r="AH25" s="231">
        <v>30.903308088999999</v>
      </c>
      <c r="AI25" s="253">
        <v>3.4762170094</v>
      </c>
      <c r="AJ25" s="254">
        <v>1.1919001547999999</v>
      </c>
      <c r="AK25" s="255">
        <v>260</v>
      </c>
    </row>
    <row r="26" spans="1:37" x14ac:dyDescent="0.2">
      <c r="A26" s="256">
        <v>24</v>
      </c>
      <c r="B26" s="251" t="s">
        <v>639</v>
      </c>
      <c r="C26" s="252">
        <v>164230</v>
      </c>
      <c r="D26" s="253">
        <v>964.72148492999997</v>
      </c>
      <c r="E26" s="231">
        <v>765.77549338999995</v>
      </c>
      <c r="F26" s="254">
        <v>198.94599153999999</v>
      </c>
      <c r="G26" s="253">
        <v>7.7194233200999998</v>
      </c>
      <c r="H26" s="254">
        <v>0.2077361563</v>
      </c>
      <c r="I26" s="253">
        <v>5.6196477267000002</v>
      </c>
      <c r="J26" s="254">
        <v>0.46347269949999997</v>
      </c>
      <c r="K26" s="231">
        <v>6.9311767039000003</v>
      </c>
      <c r="L26" s="253">
        <v>77.410967497000001</v>
      </c>
      <c r="M26" s="254">
        <v>13.442693663</v>
      </c>
      <c r="N26" s="257">
        <v>24</v>
      </c>
      <c r="O26" s="253">
        <v>89.243070058000001</v>
      </c>
      <c r="P26" s="254">
        <v>13.517570192000001</v>
      </c>
      <c r="Q26" s="253">
        <v>2.3813107676</v>
      </c>
      <c r="R26" s="254">
        <v>0.59869753520000002</v>
      </c>
      <c r="S26" s="253">
        <v>6.8184384703000003</v>
      </c>
      <c r="T26" s="254">
        <v>0.62365655850000001</v>
      </c>
      <c r="U26" s="253">
        <v>8.0691356000000006E-2</v>
      </c>
      <c r="V26" s="254">
        <v>9.4293954000000003E-3</v>
      </c>
      <c r="W26" s="253">
        <v>0.1228466758</v>
      </c>
      <c r="X26" s="254">
        <v>9.6875016300000005E-2</v>
      </c>
      <c r="Y26" s="253">
        <v>475.81935812</v>
      </c>
      <c r="Z26" s="254">
        <v>117.60383032</v>
      </c>
      <c r="AA26" s="253">
        <v>8.0846306346999999</v>
      </c>
      <c r="AB26" s="254">
        <v>1.9268814234</v>
      </c>
      <c r="AC26" s="253">
        <v>0.20044829989999999</v>
      </c>
      <c r="AD26" s="254">
        <v>5.9318929499999999E-2</v>
      </c>
      <c r="AE26" s="231">
        <v>0.44467313780000001</v>
      </c>
      <c r="AF26" s="255">
        <v>82.428694593000003</v>
      </c>
      <c r="AG26" s="255">
        <v>18.681392639999999</v>
      </c>
      <c r="AH26" s="231">
        <v>27.006345386</v>
      </c>
      <c r="AI26" s="253">
        <v>6.0951728346999996</v>
      </c>
      <c r="AJ26" s="254">
        <v>1.0830348228</v>
      </c>
      <c r="AK26" s="255">
        <v>258</v>
      </c>
    </row>
    <row r="27" spans="1:37" x14ac:dyDescent="0.2">
      <c r="A27" s="256">
        <v>25</v>
      </c>
      <c r="B27" s="251" t="s">
        <v>640</v>
      </c>
      <c r="C27" s="252">
        <v>25744</v>
      </c>
      <c r="D27" s="253">
        <v>953.02616051999996</v>
      </c>
      <c r="E27" s="231">
        <v>748.90925120999998</v>
      </c>
      <c r="F27" s="254">
        <v>204.11690931000001</v>
      </c>
      <c r="G27" s="253">
        <v>9.8623363974</v>
      </c>
      <c r="H27" s="254">
        <v>0.3701361406</v>
      </c>
      <c r="I27" s="253">
        <v>15.036999052000001</v>
      </c>
      <c r="J27" s="254">
        <v>0.97643660710000002</v>
      </c>
      <c r="K27" s="231">
        <v>8.2227655391999992</v>
      </c>
      <c r="L27" s="253">
        <v>59.144265132999998</v>
      </c>
      <c r="M27" s="254">
        <v>11.480827373</v>
      </c>
      <c r="N27" s="257">
        <v>25</v>
      </c>
      <c r="O27" s="253">
        <v>35.408885146000003</v>
      </c>
      <c r="P27" s="254">
        <v>5.6976496250000004</v>
      </c>
      <c r="Q27" s="253">
        <v>7.1353750821000004</v>
      </c>
      <c r="R27" s="254">
        <v>0.83758946519999999</v>
      </c>
      <c r="S27" s="253">
        <v>7.1801474350000003</v>
      </c>
      <c r="T27" s="254">
        <v>0.40828680690000002</v>
      </c>
      <c r="U27" s="253">
        <v>0</v>
      </c>
      <c r="V27" s="254">
        <v>0</v>
      </c>
      <c r="W27" s="253">
        <v>0.2041809571</v>
      </c>
      <c r="X27" s="254">
        <v>3.02454999E-2</v>
      </c>
      <c r="Y27" s="253">
        <v>506.86631820000002</v>
      </c>
      <c r="Z27" s="254">
        <v>127.13430123000001</v>
      </c>
      <c r="AA27" s="253">
        <v>25.153548805</v>
      </c>
      <c r="AB27" s="254">
        <v>3.4464797576000001</v>
      </c>
      <c r="AC27" s="253">
        <v>4.6832930000000002E-4</v>
      </c>
      <c r="AD27" s="254">
        <v>2.244014E-4</v>
      </c>
      <c r="AE27" s="231">
        <v>0.2189001511</v>
      </c>
      <c r="AF27" s="255">
        <v>79.098614888</v>
      </c>
      <c r="AG27" s="255">
        <v>19.471923528000001</v>
      </c>
      <c r="AH27" s="231">
        <v>26.034623133</v>
      </c>
      <c r="AI27" s="253">
        <v>2.5301098156999999</v>
      </c>
      <c r="AJ27" s="254">
        <v>1.0745220181999999</v>
      </c>
      <c r="AK27" s="255">
        <v>246</v>
      </c>
    </row>
    <row r="28" spans="1:37" x14ac:dyDescent="0.2">
      <c r="A28" s="256">
        <v>26</v>
      </c>
      <c r="B28" s="251" t="s">
        <v>641</v>
      </c>
      <c r="C28" s="252">
        <v>73227</v>
      </c>
      <c r="D28" s="253">
        <v>981.09576013000003</v>
      </c>
      <c r="E28" s="231">
        <v>774.21352295999998</v>
      </c>
      <c r="F28" s="254">
        <v>206.88223717</v>
      </c>
      <c r="G28" s="253">
        <v>8.0238152729000003</v>
      </c>
      <c r="H28" s="254">
        <v>0.24891775420000001</v>
      </c>
      <c r="I28" s="253">
        <v>5.9413891889999997</v>
      </c>
      <c r="J28" s="254">
        <v>0.48265551499999998</v>
      </c>
      <c r="K28" s="231">
        <v>8.2437706807000009</v>
      </c>
      <c r="L28" s="253">
        <v>74.086300214999994</v>
      </c>
      <c r="M28" s="254">
        <v>13.734592288</v>
      </c>
      <c r="N28" s="257">
        <v>26</v>
      </c>
      <c r="O28" s="253">
        <v>104.95042159</v>
      </c>
      <c r="P28" s="254">
        <v>16.456453063000001</v>
      </c>
      <c r="Q28" s="253">
        <v>1.6469825344</v>
      </c>
      <c r="R28" s="254">
        <v>0.46563154750000002</v>
      </c>
      <c r="S28" s="253">
        <v>6.7164383521</v>
      </c>
      <c r="T28" s="254">
        <v>0.62370673720000003</v>
      </c>
      <c r="U28" s="253">
        <v>2.93654398E-2</v>
      </c>
      <c r="V28" s="254">
        <v>4.0378022000000001E-3</v>
      </c>
      <c r="W28" s="253">
        <v>0.17144316200000001</v>
      </c>
      <c r="X28" s="254">
        <v>3.1319098099999998E-2</v>
      </c>
      <c r="Y28" s="253">
        <v>478.55506880000002</v>
      </c>
      <c r="Z28" s="254">
        <v>119.82409663999999</v>
      </c>
      <c r="AA28" s="253">
        <v>6.0687777095</v>
      </c>
      <c r="AB28" s="254">
        <v>2.1130827313</v>
      </c>
      <c r="AC28" s="253">
        <v>1.1031245E-2</v>
      </c>
      <c r="AD28" s="254">
        <v>3.1995354E-3</v>
      </c>
      <c r="AE28" s="231">
        <v>0.56607337359999998</v>
      </c>
      <c r="AF28" s="255">
        <v>78.332141840999995</v>
      </c>
      <c r="AG28" s="255">
        <v>19.123349693000002</v>
      </c>
      <c r="AH28" s="231">
        <v>29.532257176000002</v>
      </c>
      <c r="AI28" s="253">
        <v>3.8626570787999999</v>
      </c>
      <c r="AJ28" s="254">
        <v>1.2467840724999999</v>
      </c>
      <c r="AK28" s="255">
        <v>253</v>
      </c>
    </row>
    <row r="29" spans="1:37" x14ac:dyDescent="0.2">
      <c r="A29" s="256">
        <v>27</v>
      </c>
      <c r="B29" s="251" t="s">
        <v>642</v>
      </c>
      <c r="C29" s="252">
        <v>143683</v>
      </c>
      <c r="D29" s="253">
        <v>1040.7501918999999</v>
      </c>
      <c r="E29" s="231">
        <v>815.74734036999996</v>
      </c>
      <c r="F29" s="254">
        <v>225.00285156000001</v>
      </c>
      <c r="G29" s="253">
        <v>8.2494322586000006</v>
      </c>
      <c r="H29" s="254">
        <v>0.2063911648</v>
      </c>
      <c r="I29" s="253">
        <v>5.2805846336000002</v>
      </c>
      <c r="J29" s="254">
        <v>0.50878968979999994</v>
      </c>
      <c r="K29" s="231">
        <v>6.9701247310000003</v>
      </c>
      <c r="L29" s="253">
        <v>82.694348489000006</v>
      </c>
      <c r="M29" s="254">
        <v>15.940709998999999</v>
      </c>
      <c r="N29" s="257">
        <v>27</v>
      </c>
      <c r="O29" s="253">
        <v>76.389711129000005</v>
      </c>
      <c r="P29" s="254">
        <v>12.114970745000001</v>
      </c>
      <c r="Q29" s="253">
        <v>2.3826626539000002</v>
      </c>
      <c r="R29" s="254">
        <v>0.62553086579999995</v>
      </c>
      <c r="S29" s="253">
        <v>8.8806996886</v>
      </c>
      <c r="T29" s="254">
        <v>0.8549659704</v>
      </c>
      <c r="U29" s="253">
        <v>2.8562698399999999E-2</v>
      </c>
      <c r="V29" s="254">
        <v>3.2766144999999999E-3</v>
      </c>
      <c r="W29" s="253">
        <v>0.18506048629999999</v>
      </c>
      <c r="X29" s="254">
        <v>3.3317119999999999E-2</v>
      </c>
      <c r="Y29" s="253">
        <v>528.23453541000003</v>
      </c>
      <c r="Z29" s="254">
        <v>134.88882652999999</v>
      </c>
      <c r="AA29" s="253">
        <v>8.9057510729999994</v>
      </c>
      <c r="AB29" s="254">
        <v>2.2772462740999999</v>
      </c>
      <c r="AC29" s="253">
        <v>9.8296139899999996E-2</v>
      </c>
      <c r="AD29" s="254">
        <v>2.6020420400000001E-2</v>
      </c>
      <c r="AE29" s="231">
        <v>0.37697832149999999</v>
      </c>
      <c r="AF29" s="255">
        <v>87.025626669999994</v>
      </c>
      <c r="AG29" s="255">
        <v>21.53656286</v>
      </c>
      <c r="AH29" s="231">
        <v>30.309769769999999</v>
      </c>
      <c r="AI29" s="253">
        <v>4.5881599866</v>
      </c>
      <c r="AJ29" s="254">
        <v>1.1332795294</v>
      </c>
      <c r="AK29" s="255">
        <v>257</v>
      </c>
    </row>
    <row r="30" spans="1:37" x14ac:dyDescent="0.2">
      <c r="A30" s="256">
        <v>29</v>
      </c>
      <c r="B30" s="251" t="s">
        <v>643</v>
      </c>
      <c r="C30" s="252">
        <v>132125</v>
      </c>
      <c r="D30" s="253">
        <v>924.49942901999998</v>
      </c>
      <c r="E30" s="231">
        <v>722.82546788000002</v>
      </c>
      <c r="F30" s="254">
        <v>201.67396113999999</v>
      </c>
      <c r="G30" s="253">
        <v>8.1560667360999997</v>
      </c>
      <c r="H30" s="254">
        <v>0.2592132318</v>
      </c>
      <c r="I30" s="253">
        <v>6.3046311092999998</v>
      </c>
      <c r="J30" s="254">
        <v>0.47999495089999999</v>
      </c>
      <c r="K30" s="231">
        <v>7.9300278680999998</v>
      </c>
      <c r="L30" s="253">
        <v>61.336353930999998</v>
      </c>
      <c r="M30" s="254">
        <v>12.487563086</v>
      </c>
      <c r="N30" s="257">
        <v>29</v>
      </c>
      <c r="O30" s="253">
        <v>85.115698492000007</v>
      </c>
      <c r="P30" s="254">
        <v>14.209033308</v>
      </c>
      <c r="Q30" s="253">
        <v>3.2596535287999999</v>
      </c>
      <c r="R30" s="254">
        <v>0.96329947579999997</v>
      </c>
      <c r="S30" s="253">
        <v>5.9321448062000002</v>
      </c>
      <c r="T30" s="254">
        <v>0.59660581570000004</v>
      </c>
      <c r="U30" s="253">
        <v>4.6804251300000002E-2</v>
      </c>
      <c r="V30" s="254">
        <v>5.4347329999999998E-3</v>
      </c>
      <c r="W30" s="253">
        <v>0.17799671789999999</v>
      </c>
      <c r="X30" s="254">
        <v>2.9542967699999999E-2</v>
      </c>
      <c r="Y30" s="253">
        <v>459.23539297000002</v>
      </c>
      <c r="Z30" s="254">
        <v>118.25006159</v>
      </c>
      <c r="AA30" s="253">
        <v>8.6157780515999995</v>
      </c>
      <c r="AB30" s="254">
        <v>2.1088026017999999</v>
      </c>
      <c r="AC30" s="253">
        <v>2.3535898900000001E-2</v>
      </c>
      <c r="AD30" s="254">
        <v>8.4898808000000003E-3</v>
      </c>
      <c r="AE30" s="231">
        <v>0.47393009400000002</v>
      </c>
      <c r="AF30" s="255">
        <v>75.011657306999993</v>
      </c>
      <c r="AG30" s="255">
        <v>19.345044325</v>
      </c>
      <c r="AH30" s="231">
        <v>28.831599573999998</v>
      </c>
      <c r="AI30" s="253">
        <v>4.1420554195000001</v>
      </c>
      <c r="AJ30" s="254">
        <v>1.1630162967</v>
      </c>
      <c r="AK30" s="255">
        <v>262</v>
      </c>
    </row>
    <row r="31" spans="1:37" x14ac:dyDescent="0.2">
      <c r="A31" s="256">
        <v>30</v>
      </c>
      <c r="B31" s="251" t="s">
        <v>644</v>
      </c>
      <c r="C31" s="252">
        <v>8056</v>
      </c>
      <c r="D31" s="253">
        <v>739.59466027999997</v>
      </c>
      <c r="E31" s="231">
        <v>571.24415811999995</v>
      </c>
      <c r="F31" s="254">
        <v>168.35050215999999</v>
      </c>
      <c r="G31" s="253">
        <v>9.2737688454999994</v>
      </c>
      <c r="H31" s="254">
        <v>0.4231284407</v>
      </c>
      <c r="I31" s="253">
        <v>17.942372472999999</v>
      </c>
      <c r="J31" s="254">
        <v>1.1934798367999999</v>
      </c>
      <c r="K31" s="231">
        <v>7.6308012471</v>
      </c>
      <c r="L31" s="253">
        <v>41.493273594000001</v>
      </c>
      <c r="M31" s="254">
        <v>9.3099665729000005</v>
      </c>
      <c r="N31" s="257">
        <v>30</v>
      </c>
      <c r="O31" s="253">
        <v>29.984279084000001</v>
      </c>
      <c r="P31" s="254">
        <v>4.8579750385000002</v>
      </c>
      <c r="Q31" s="253">
        <v>9.5959437339000004</v>
      </c>
      <c r="R31" s="254">
        <v>0.98951539759999996</v>
      </c>
      <c r="S31" s="253">
        <v>5.3172258241000003</v>
      </c>
      <c r="T31" s="254">
        <v>0.42738363950000002</v>
      </c>
      <c r="U31" s="253">
        <v>0</v>
      </c>
      <c r="V31" s="254">
        <v>0</v>
      </c>
      <c r="W31" s="253">
        <v>0.11008958169999999</v>
      </c>
      <c r="X31" s="254">
        <v>1.6824299899999999E-2</v>
      </c>
      <c r="Y31" s="253">
        <v>363.00122413000003</v>
      </c>
      <c r="Z31" s="254">
        <v>101.82603983</v>
      </c>
      <c r="AA31" s="253">
        <v>32.892993226999998</v>
      </c>
      <c r="AB31" s="254">
        <v>4.2360699420000003</v>
      </c>
      <c r="AC31" s="253">
        <v>1.7945286099999999E-2</v>
      </c>
      <c r="AD31" s="254">
        <v>6.3512608000000003E-3</v>
      </c>
      <c r="AE31" s="231">
        <v>0.1961130472</v>
      </c>
      <c r="AF31" s="255">
        <v>57.398539833000001</v>
      </c>
      <c r="AG31" s="255">
        <v>15.808537747999999</v>
      </c>
      <c r="AH31" s="231">
        <v>23.363968348</v>
      </c>
      <c r="AI31" s="253">
        <v>1.4298362145000001</v>
      </c>
      <c r="AJ31" s="254">
        <v>0.85101380140000005</v>
      </c>
      <c r="AK31" s="255">
        <v>233</v>
      </c>
    </row>
    <row r="32" spans="1:37" x14ac:dyDescent="0.2">
      <c r="A32" s="256">
        <v>31</v>
      </c>
      <c r="B32" s="251" t="s">
        <v>645</v>
      </c>
      <c r="C32" s="252">
        <v>30985</v>
      </c>
      <c r="D32" s="253">
        <v>857.72611069000004</v>
      </c>
      <c r="E32" s="231">
        <v>661.86947384999996</v>
      </c>
      <c r="F32" s="254">
        <v>195.85663683999999</v>
      </c>
      <c r="G32" s="253">
        <v>7.5887809188000004</v>
      </c>
      <c r="H32" s="254">
        <v>0.177706261</v>
      </c>
      <c r="I32" s="253">
        <v>5.3115883293000001</v>
      </c>
      <c r="J32" s="254">
        <v>0.62315158869999998</v>
      </c>
      <c r="K32" s="231">
        <v>4.6743636713000001</v>
      </c>
      <c r="L32" s="253">
        <v>71.950808530000003</v>
      </c>
      <c r="M32" s="254">
        <v>14.798440768000001</v>
      </c>
      <c r="N32" s="257">
        <v>31</v>
      </c>
      <c r="O32" s="253">
        <v>73.726276127999995</v>
      </c>
      <c r="P32" s="254">
        <v>11.052822235000001</v>
      </c>
      <c r="Q32" s="253">
        <v>2.1719089208</v>
      </c>
      <c r="R32" s="254">
        <v>0.60083247350000002</v>
      </c>
      <c r="S32" s="253">
        <v>8.5377333814000007</v>
      </c>
      <c r="T32" s="254">
        <v>0.82726125689999996</v>
      </c>
      <c r="U32" s="253">
        <v>7.2569339999999996E-3</v>
      </c>
      <c r="V32" s="254">
        <v>1.4377893E-3</v>
      </c>
      <c r="W32" s="253">
        <v>9.5599692799999997E-2</v>
      </c>
      <c r="X32" s="254">
        <v>1.51634649E-2</v>
      </c>
      <c r="Y32" s="253">
        <v>409.11874118999998</v>
      </c>
      <c r="Z32" s="254">
        <v>113.9097581</v>
      </c>
      <c r="AA32" s="253">
        <v>7.6991826155999998</v>
      </c>
      <c r="AB32" s="254">
        <v>2.0422272728999999</v>
      </c>
      <c r="AC32" s="253">
        <v>2.8782588200000001E-2</v>
      </c>
      <c r="AD32" s="254">
        <v>9.6413473000000003E-3</v>
      </c>
      <c r="AE32" s="231">
        <v>0.42939244329999998</v>
      </c>
      <c r="AF32" s="255">
        <v>69.590595328999996</v>
      </c>
      <c r="AG32" s="255">
        <v>19.364318974</v>
      </c>
      <c r="AH32" s="231">
        <v>29.173061379</v>
      </c>
      <c r="AI32" s="253">
        <v>3.3671862882000001</v>
      </c>
      <c r="AJ32" s="254">
        <v>0.83209081939999996</v>
      </c>
      <c r="AK32" s="255">
        <v>256</v>
      </c>
    </row>
    <row r="33" spans="1:37" x14ac:dyDescent="0.2">
      <c r="A33" s="256">
        <v>32</v>
      </c>
      <c r="B33" s="251" t="s">
        <v>646</v>
      </c>
      <c r="C33" s="252">
        <v>108200</v>
      </c>
      <c r="D33" s="253">
        <v>820.69208036999999</v>
      </c>
      <c r="E33" s="231">
        <v>638.01095681000004</v>
      </c>
      <c r="F33" s="254">
        <v>182.68112356</v>
      </c>
      <c r="G33" s="253">
        <v>5.5755352363000004</v>
      </c>
      <c r="H33" s="254">
        <v>0.14375226390000001</v>
      </c>
      <c r="I33" s="253">
        <v>3.7067484887000002</v>
      </c>
      <c r="J33" s="254">
        <v>0.36459345180000002</v>
      </c>
      <c r="K33" s="231">
        <v>3.9819583246999999</v>
      </c>
      <c r="L33" s="253">
        <v>62.865171504999999</v>
      </c>
      <c r="M33" s="254">
        <v>12.279577854999999</v>
      </c>
      <c r="N33" s="257">
        <v>32</v>
      </c>
      <c r="O33" s="253">
        <v>100.36373851</v>
      </c>
      <c r="P33" s="254">
        <v>14.536211829000001</v>
      </c>
      <c r="Q33" s="253">
        <v>1.1497383514999999</v>
      </c>
      <c r="R33" s="254">
        <v>0.32778002309999998</v>
      </c>
      <c r="S33" s="253">
        <v>5.2151826725000001</v>
      </c>
      <c r="T33" s="254">
        <v>0.51072808759999999</v>
      </c>
      <c r="U33" s="253">
        <v>6.3503919000000002E-3</v>
      </c>
      <c r="V33" s="254">
        <v>7.3738350000000005E-4</v>
      </c>
      <c r="W33" s="253">
        <v>0.14090256370000001</v>
      </c>
      <c r="X33" s="254">
        <v>2.0030589500000001E-2</v>
      </c>
      <c r="Y33" s="253">
        <v>381.38392879000003</v>
      </c>
      <c r="Z33" s="254">
        <v>104.99380856000001</v>
      </c>
      <c r="AA33" s="253">
        <v>4.1468201569999996</v>
      </c>
      <c r="AB33" s="254">
        <v>1.3776939365</v>
      </c>
      <c r="AC33" s="253">
        <v>3.2984580000000002E-3</v>
      </c>
      <c r="AD33" s="254">
        <v>1.5804623E-3</v>
      </c>
      <c r="AE33" s="231">
        <v>0.57438436319999997</v>
      </c>
      <c r="AF33" s="255">
        <v>66.806425363000002</v>
      </c>
      <c r="AG33" s="255">
        <v>18.329325345000001</v>
      </c>
      <c r="AH33" s="231">
        <v>27.672272168999999</v>
      </c>
      <c r="AI33" s="253">
        <v>3.3965203553999999</v>
      </c>
      <c r="AJ33" s="254">
        <v>0.81728488730000004</v>
      </c>
      <c r="AK33" s="255">
        <v>258</v>
      </c>
    </row>
    <row r="34" spans="1:37" x14ac:dyDescent="0.2">
      <c r="A34" s="256">
        <v>33</v>
      </c>
      <c r="B34" s="251" t="s">
        <v>647</v>
      </c>
      <c r="C34" s="252">
        <v>177795</v>
      </c>
      <c r="D34" s="253">
        <v>771.75785175999999</v>
      </c>
      <c r="E34" s="231">
        <v>598.71184956000002</v>
      </c>
      <c r="F34" s="254">
        <v>173.0460022</v>
      </c>
      <c r="G34" s="253">
        <v>5.1258172261999997</v>
      </c>
      <c r="H34" s="254">
        <v>0.15770794909999999</v>
      </c>
      <c r="I34" s="253">
        <v>3.6543687407999998</v>
      </c>
      <c r="J34" s="254">
        <v>0.40775330300000001</v>
      </c>
      <c r="K34" s="231">
        <v>4.5472965943999997</v>
      </c>
      <c r="L34" s="253">
        <v>54.435841177</v>
      </c>
      <c r="M34" s="254">
        <v>10.987477889000001</v>
      </c>
      <c r="N34" s="257">
        <v>33</v>
      </c>
      <c r="O34" s="253">
        <v>82.005561341000003</v>
      </c>
      <c r="P34" s="254">
        <v>12.213689519000001</v>
      </c>
      <c r="Q34" s="253">
        <v>3.2438251399000002</v>
      </c>
      <c r="R34" s="254">
        <v>0.88538959630000003</v>
      </c>
      <c r="S34" s="253">
        <v>5.5915219574000004</v>
      </c>
      <c r="T34" s="254">
        <v>0.57141227360000002</v>
      </c>
      <c r="U34" s="253">
        <v>1.1593898599999999E-2</v>
      </c>
      <c r="V34" s="254">
        <v>1.3462398E-3</v>
      </c>
      <c r="W34" s="253">
        <v>0.23420874489999999</v>
      </c>
      <c r="X34" s="254">
        <v>3.8557145799999998E-2</v>
      </c>
      <c r="Y34" s="253">
        <v>368.67313588000002</v>
      </c>
      <c r="Z34" s="254">
        <v>100.81940461000001</v>
      </c>
      <c r="AA34" s="253">
        <v>5.9053386808999999</v>
      </c>
      <c r="AB34" s="254">
        <v>1.4903481667</v>
      </c>
      <c r="AC34" s="253">
        <v>9.3536346000000006E-3</v>
      </c>
      <c r="AD34" s="254">
        <v>3.7658205999999998E-3</v>
      </c>
      <c r="AE34" s="231">
        <v>0.40870476719999999</v>
      </c>
      <c r="AF34" s="255">
        <v>62.827910412000001</v>
      </c>
      <c r="AG34" s="255">
        <v>17.035818817999999</v>
      </c>
      <c r="AH34" s="231">
        <v>26.088079451999999</v>
      </c>
      <c r="AI34" s="253">
        <v>3.530526354</v>
      </c>
      <c r="AJ34" s="254">
        <v>0.85209642149999998</v>
      </c>
      <c r="AK34" s="255">
        <v>261</v>
      </c>
    </row>
    <row r="35" spans="1:37" x14ac:dyDescent="0.2">
      <c r="A35" s="256">
        <v>34</v>
      </c>
      <c r="B35" s="251" t="s">
        <v>648</v>
      </c>
      <c r="C35" s="252">
        <v>80557</v>
      </c>
      <c r="D35" s="253">
        <v>753.84070750000001</v>
      </c>
      <c r="E35" s="231">
        <v>587.05448968999997</v>
      </c>
      <c r="F35" s="254">
        <v>166.78621781000001</v>
      </c>
      <c r="G35" s="253">
        <v>4.9552885404999998</v>
      </c>
      <c r="H35" s="254">
        <v>0.15222355439999999</v>
      </c>
      <c r="I35" s="253">
        <v>3.7109441177</v>
      </c>
      <c r="J35" s="254">
        <v>0.43879191169999998</v>
      </c>
      <c r="K35" s="231">
        <v>5.2295124459000002</v>
      </c>
      <c r="L35" s="253">
        <v>26.231631859</v>
      </c>
      <c r="M35" s="254">
        <v>5.3759593889000001</v>
      </c>
      <c r="N35" s="257">
        <v>34</v>
      </c>
      <c r="O35" s="253">
        <v>102.30837176999999</v>
      </c>
      <c r="P35" s="254">
        <v>15.718526169</v>
      </c>
      <c r="Q35" s="253">
        <v>4.3123534729999999</v>
      </c>
      <c r="R35" s="254">
        <v>1.2041615743</v>
      </c>
      <c r="S35" s="253">
        <v>4.3798311376000001</v>
      </c>
      <c r="T35" s="254">
        <v>0.45738585110000002</v>
      </c>
      <c r="U35" s="253">
        <v>0</v>
      </c>
      <c r="V35" s="254">
        <v>0</v>
      </c>
      <c r="W35" s="253">
        <v>0.30301039079999997</v>
      </c>
      <c r="X35" s="254">
        <v>6.0488292200000002E-2</v>
      </c>
      <c r="Y35" s="253">
        <v>360.67376909000001</v>
      </c>
      <c r="Z35" s="254">
        <v>97.591112143000004</v>
      </c>
      <c r="AA35" s="253">
        <v>8.0400194824</v>
      </c>
      <c r="AB35" s="254">
        <v>1.4431642176999999</v>
      </c>
      <c r="AC35" s="253">
        <v>2.0804109999999999E-3</v>
      </c>
      <c r="AD35" s="254">
        <v>9.9683330000000002E-4</v>
      </c>
      <c r="AE35" s="231">
        <v>0.69025974150000002</v>
      </c>
      <c r="AF35" s="255">
        <v>62.317658563000002</v>
      </c>
      <c r="AG35" s="255">
        <v>16.549493598000002</v>
      </c>
      <c r="AH35" s="231">
        <v>26.773228834000001</v>
      </c>
      <c r="AI35" s="253">
        <v>4.1022962222999997</v>
      </c>
      <c r="AJ35" s="254">
        <v>0.81814789509999997</v>
      </c>
      <c r="AK35" s="255">
        <v>257</v>
      </c>
    </row>
    <row r="36" spans="1:37" x14ac:dyDescent="0.2">
      <c r="A36" s="256">
        <v>35</v>
      </c>
      <c r="B36" s="251" t="s">
        <v>649</v>
      </c>
      <c r="C36" s="252">
        <v>21891</v>
      </c>
      <c r="D36" s="253">
        <v>783.47246910000001</v>
      </c>
      <c r="E36" s="231">
        <v>592.10118573</v>
      </c>
      <c r="F36" s="254">
        <v>191.37128336999999</v>
      </c>
      <c r="G36" s="253">
        <v>7.0600040873000003</v>
      </c>
      <c r="H36" s="254">
        <v>0.17173744290000001</v>
      </c>
      <c r="I36" s="253">
        <v>5.6237671470999997</v>
      </c>
      <c r="J36" s="254">
        <v>0.52392440439999999</v>
      </c>
      <c r="K36" s="231">
        <v>5.8057373689</v>
      </c>
      <c r="L36" s="253">
        <v>49.516686925000002</v>
      </c>
      <c r="M36" s="254">
        <v>13.296736252000001</v>
      </c>
      <c r="N36" s="257">
        <v>35</v>
      </c>
      <c r="O36" s="253">
        <v>63.889016255999998</v>
      </c>
      <c r="P36" s="254">
        <v>11.392577085999999</v>
      </c>
      <c r="Q36" s="253">
        <v>6.1145550968000002</v>
      </c>
      <c r="R36" s="254">
        <v>2.3018784568999999</v>
      </c>
      <c r="S36" s="253">
        <v>5.4855650508</v>
      </c>
      <c r="T36" s="254">
        <v>0.58887496859999999</v>
      </c>
      <c r="U36" s="253">
        <v>0</v>
      </c>
      <c r="V36" s="254">
        <v>0</v>
      </c>
      <c r="W36" s="253">
        <v>0.1076558604</v>
      </c>
      <c r="X36" s="254">
        <v>1.7182825400000001E-2</v>
      </c>
      <c r="Y36" s="253">
        <v>375.01054398000002</v>
      </c>
      <c r="Z36" s="254">
        <v>108.8564717</v>
      </c>
      <c r="AA36" s="253">
        <v>8.9746235675000001</v>
      </c>
      <c r="AB36" s="254">
        <v>1.8340100394000001</v>
      </c>
      <c r="AC36" s="253">
        <v>1.6889371399999999E-2</v>
      </c>
      <c r="AD36" s="254">
        <v>8.0925718000000001E-3</v>
      </c>
      <c r="AE36" s="231">
        <v>0.62179901059999998</v>
      </c>
      <c r="AF36" s="255">
        <v>62.076171133999999</v>
      </c>
      <c r="AG36" s="255">
        <v>19.974933175</v>
      </c>
      <c r="AH36" s="231">
        <v>30.087509906000001</v>
      </c>
      <c r="AI36" s="253">
        <v>3.2166946997000001</v>
      </c>
      <c r="AJ36" s="254">
        <v>0.89883071839999995</v>
      </c>
      <c r="AK36" s="255">
        <v>253</v>
      </c>
    </row>
    <row r="37" spans="1:37" x14ac:dyDescent="0.2">
      <c r="A37" s="256">
        <v>37</v>
      </c>
      <c r="B37" s="251" t="s">
        <v>650</v>
      </c>
      <c r="C37" s="252">
        <v>6879</v>
      </c>
      <c r="D37" s="253">
        <v>504.49796320000002</v>
      </c>
      <c r="E37" s="231">
        <v>380.27512918999997</v>
      </c>
      <c r="F37" s="254">
        <v>124.22283401</v>
      </c>
      <c r="G37" s="253">
        <v>14.980135756999999</v>
      </c>
      <c r="H37" s="254">
        <v>0.43733643480000001</v>
      </c>
      <c r="I37" s="253">
        <v>8.7442193303</v>
      </c>
      <c r="J37" s="254">
        <v>1.4732864290000001</v>
      </c>
      <c r="K37" s="231">
        <v>8.6127017323999997</v>
      </c>
      <c r="L37" s="253">
        <v>29.771074198000001</v>
      </c>
      <c r="M37" s="254">
        <v>7.2127608545999999</v>
      </c>
      <c r="N37" s="257">
        <v>37</v>
      </c>
      <c r="O37" s="253">
        <v>23.453086684999999</v>
      </c>
      <c r="P37" s="254">
        <v>3.9214212869999998</v>
      </c>
      <c r="Q37" s="253">
        <v>3.1574757664000002</v>
      </c>
      <c r="R37" s="254">
        <v>1.0995708877999999</v>
      </c>
      <c r="S37" s="253">
        <v>3.9860346764000001</v>
      </c>
      <c r="T37" s="254">
        <v>0.40412620220000001</v>
      </c>
      <c r="U37" s="253">
        <v>0</v>
      </c>
      <c r="V37" s="254">
        <v>0</v>
      </c>
      <c r="W37" s="253">
        <v>8.5660911500000006E-2</v>
      </c>
      <c r="X37" s="254">
        <v>1.3892562900000001E-2</v>
      </c>
      <c r="Y37" s="253">
        <v>241.25580556</v>
      </c>
      <c r="Z37" s="254">
        <v>72.361482370000004</v>
      </c>
      <c r="AA37" s="253">
        <v>7.8120429148000001</v>
      </c>
      <c r="AB37" s="254">
        <v>2.8741971948999998</v>
      </c>
      <c r="AC37" s="253">
        <v>0</v>
      </c>
      <c r="AD37" s="254">
        <v>0</v>
      </c>
      <c r="AE37" s="231">
        <v>0.1105125661</v>
      </c>
      <c r="AF37" s="255">
        <v>37.300850118</v>
      </c>
      <c r="AG37" s="255">
        <v>11.423877505</v>
      </c>
      <c r="AH37" s="231">
        <v>20.336539680000001</v>
      </c>
      <c r="AI37" s="253">
        <v>2.9806258552</v>
      </c>
      <c r="AJ37" s="254">
        <v>0.68924572279999996</v>
      </c>
      <c r="AK37" s="255">
        <v>253</v>
      </c>
    </row>
    <row r="38" spans="1:37" x14ac:dyDescent="0.2">
      <c r="A38" s="256">
        <v>38</v>
      </c>
      <c r="B38" s="251" t="s">
        <v>651</v>
      </c>
      <c r="C38" s="252">
        <v>3343</v>
      </c>
      <c r="D38" s="253">
        <v>269.39514498</v>
      </c>
      <c r="E38" s="231">
        <v>205.70130155999999</v>
      </c>
      <c r="F38" s="254">
        <v>63.693843424000001</v>
      </c>
      <c r="G38" s="253">
        <v>1.6230313224999999</v>
      </c>
      <c r="H38" s="254">
        <v>0.1069125034</v>
      </c>
      <c r="I38" s="253">
        <v>1.6250384040999999</v>
      </c>
      <c r="J38" s="254">
        <v>9.76441911E-2</v>
      </c>
      <c r="K38" s="231">
        <v>1.1168015931999999</v>
      </c>
      <c r="L38" s="253">
        <v>5.2629537014999999</v>
      </c>
      <c r="M38" s="254">
        <v>1.146817032</v>
      </c>
      <c r="N38" s="257">
        <v>38</v>
      </c>
      <c r="O38" s="253">
        <v>2.0352977637</v>
      </c>
      <c r="P38" s="254">
        <v>0.45032704759999997</v>
      </c>
      <c r="Q38" s="253">
        <v>6.4361182048999996</v>
      </c>
      <c r="R38" s="254">
        <v>1.0879427248</v>
      </c>
      <c r="S38" s="253">
        <v>0.54474470090000005</v>
      </c>
      <c r="T38" s="254">
        <v>2.6017314699999999E-2</v>
      </c>
      <c r="U38" s="253">
        <v>0</v>
      </c>
      <c r="V38" s="254">
        <v>0</v>
      </c>
      <c r="W38" s="253">
        <v>6.5749033799999995E-2</v>
      </c>
      <c r="X38" s="254">
        <v>2.3197116399999999E-2</v>
      </c>
      <c r="Y38" s="253">
        <v>169.96583498999999</v>
      </c>
      <c r="Z38" s="254">
        <v>44.344433512999998</v>
      </c>
      <c r="AA38" s="253">
        <v>1.521932155</v>
      </c>
      <c r="AB38" s="254">
        <v>0.69058040200000004</v>
      </c>
      <c r="AC38" s="253">
        <v>0</v>
      </c>
      <c r="AD38" s="254">
        <v>0</v>
      </c>
      <c r="AE38" s="231">
        <v>6.2338552E-3</v>
      </c>
      <c r="AF38" s="255">
        <v>18.245822993000001</v>
      </c>
      <c r="AG38" s="255">
        <v>3.6025905976999999</v>
      </c>
      <c r="AH38" s="231">
        <v>9.0634791226000004</v>
      </c>
      <c r="AI38" s="253">
        <v>2.5887163000000001E-2</v>
      </c>
      <c r="AJ38" s="254">
        <v>0.27975753370000001</v>
      </c>
      <c r="AK38" s="255">
        <v>125</v>
      </c>
    </row>
    <row r="39" spans="1:37" x14ac:dyDescent="0.2">
      <c r="A39" s="256">
        <v>39</v>
      </c>
      <c r="B39" s="251" t="s">
        <v>652</v>
      </c>
      <c r="C39" s="252">
        <v>6519</v>
      </c>
      <c r="D39" s="253">
        <v>1766.1256438999999</v>
      </c>
      <c r="E39" s="231">
        <v>1422.5346993999999</v>
      </c>
      <c r="F39" s="254">
        <v>343.59094454000001</v>
      </c>
      <c r="G39" s="253">
        <v>32.875651757999997</v>
      </c>
      <c r="H39" s="254">
        <v>1.0403235082</v>
      </c>
      <c r="I39" s="253">
        <v>28.367987235000001</v>
      </c>
      <c r="J39" s="254">
        <v>1.812171355</v>
      </c>
      <c r="K39" s="231">
        <v>12.947522888</v>
      </c>
      <c r="L39" s="253">
        <v>72.872624880999993</v>
      </c>
      <c r="M39" s="254">
        <v>15.074750663</v>
      </c>
      <c r="N39" s="257">
        <v>39</v>
      </c>
      <c r="O39" s="253">
        <v>131.25807563999999</v>
      </c>
      <c r="P39" s="254">
        <v>25.289615317999999</v>
      </c>
      <c r="Q39" s="253">
        <v>9.7893349451000002</v>
      </c>
      <c r="R39" s="254">
        <v>1.900637591</v>
      </c>
      <c r="S39" s="253">
        <v>4.5769918129000002</v>
      </c>
      <c r="T39" s="254">
        <v>0.49030568089999998</v>
      </c>
      <c r="U39" s="253">
        <v>6.8984844300000001E-2</v>
      </c>
      <c r="V39" s="254">
        <v>1.36677098E-2</v>
      </c>
      <c r="W39" s="253">
        <v>1.1122618576000001</v>
      </c>
      <c r="X39" s="254">
        <v>0.3788012717</v>
      </c>
      <c r="Y39" s="253">
        <v>944.78452916000003</v>
      </c>
      <c r="Z39" s="254">
        <v>194.82091023999999</v>
      </c>
      <c r="AA39" s="253">
        <v>17.280178183</v>
      </c>
      <c r="AB39" s="254">
        <v>5.5581271378999997</v>
      </c>
      <c r="AC39" s="253">
        <v>0</v>
      </c>
      <c r="AD39" s="254">
        <v>0</v>
      </c>
      <c r="AE39" s="231">
        <v>1.1211351334999999</v>
      </c>
      <c r="AF39" s="255">
        <v>147.08918818000001</v>
      </c>
      <c r="AG39" s="255">
        <v>28.353386710999999</v>
      </c>
      <c r="AH39" s="231">
        <v>49.121847889999998</v>
      </c>
      <c r="AI39" s="253">
        <v>35.998375291999999</v>
      </c>
      <c r="AJ39" s="254">
        <v>2.1282570088999999</v>
      </c>
      <c r="AK39" s="255">
        <v>228</v>
      </c>
    </row>
    <row r="40" spans="1:37" x14ac:dyDescent="0.2">
      <c r="A40" s="256">
        <v>40</v>
      </c>
      <c r="B40" s="251" t="s">
        <v>653</v>
      </c>
      <c r="C40" s="252">
        <v>6575</v>
      </c>
      <c r="D40" s="253">
        <v>1312.5809266000001</v>
      </c>
      <c r="E40" s="231">
        <v>1027.0632390000001</v>
      </c>
      <c r="F40" s="254">
        <v>285.51768759999999</v>
      </c>
      <c r="G40" s="253">
        <v>13.465123799000001</v>
      </c>
      <c r="H40" s="254">
        <v>0.38506808469999998</v>
      </c>
      <c r="I40" s="253">
        <v>18.080487531999999</v>
      </c>
      <c r="J40" s="254">
        <v>0.96170653669999995</v>
      </c>
      <c r="K40" s="231">
        <v>8.9065451120999999</v>
      </c>
      <c r="L40" s="253">
        <v>48.793001238999999</v>
      </c>
      <c r="M40" s="254">
        <v>12.014293324</v>
      </c>
      <c r="N40" s="257">
        <v>40</v>
      </c>
      <c r="O40" s="253">
        <v>39.703771123000003</v>
      </c>
      <c r="P40" s="254">
        <v>6.5779635509999999</v>
      </c>
      <c r="Q40" s="253">
        <v>8.9569243778000001</v>
      </c>
      <c r="R40" s="254">
        <v>1.0988473637</v>
      </c>
      <c r="S40" s="253">
        <v>2.5259782422999999</v>
      </c>
      <c r="T40" s="254">
        <v>0.2475564727</v>
      </c>
      <c r="U40" s="253">
        <v>0.1045037871</v>
      </c>
      <c r="V40" s="254">
        <v>1.2134585599999999E-2</v>
      </c>
      <c r="W40" s="253">
        <v>0.74848407149999996</v>
      </c>
      <c r="X40" s="254">
        <v>0.21678304030000001</v>
      </c>
      <c r="Y40" s="253">
        <v>753.14874052000005</v>
      </c>
      <c r="Z40" s="254">
        <v>182.37766002999999</v>
      </c>
      <c r="AA40" s="253">
        <v>25.341161225</v>
      </c>
      <c r="AB40" s="254">
        <v>3.1790754459000001</v>
      </c>
      <c r="AC40" s="253">
        <v>0</v>
      </c>
      <c r="AD40" s="254">
        <v>0</v>
      </c>
      <c r="AE40" s="231">
        <v>0.273263908</v>
      </c>
      <c r="AF40" s="255">
        <v>120.61879101</v>
      </c>
      <c r="AG40" s="255">
        <v>26.154979218000001</v>
      </c>
      <c r="AH40" s="231">
        <v>34.115280345000002</v>
      </c>
      <c r="AI40" s="253">
        <v>3.3102485354</v>
      </c>
      <c r="AJ40" s="254">
        <v>1.26255411</v>
      </c>
      <c r="AK40" s="255">
        <v>215</v>
      </c>
    </row>
    <row r="41" spans="1:37" x14ac:dyDescent="0.2">
      <c r="A41" s="256">
        <v>43</v>
      </c>
      <c r="B41" s="251" t="s">
        <v>654</v>
      </c>
      <c r="C41" s="252">
        <v>113962</v>
      </c>
      <c r="D41" s="253">
        <v>940.54742722000003</v>
      </c>
      <c r="E41" s="231">
        <v>725.09696263000001</v>
      </c>
      <c r="F41" s="254">
        <v>215.45046459</v>
      </c>
      <c r="G41" s="253">
        <v>11.291938305</v>
      </c>
      <c r="H41" s="254">
        <v>0.23331604759999999</v>
      </c>
      <c r="I41" s="253">
        <v>7.2348650368999996</v>
      </c>
      <c r="J41" s="254">
        <v>0.4989054342</v>
      </c>
      <c r="K41" s="231">
        <v>6.1786412598</v>
      </c>
      <c r="L41" s="253">
        <v>73.220349721000005</v>
      </c>
      <c r="M41" s="254">
        <v>15.923405627999999</v>
      </c>
      <c r="N41" s="257">
        <v>43</v>
      </c>
      <c r="O41" s="253">
        <v>67.529433546000007</v>
      </c>
      <c r="P41" s="254">
        <v>11.725777792000001</v>
      </c>
      <c r="Q41" s="253">
        <v>0.98498836420000002</v>
      </c>
      <c r="R41" s="254">
        <v>0.33040166380000002</v>
      </c>
      <c r="S41" s="253">
        <v>2.3490259131000002</v>
      </c>
      <c r="T41" s="254">
        <v>0.2417416423</v>
      </c>
      <c r="U41" s="253">
        <v>5.4824671899999997E-2</v>
      </c>
      <c r="V41" s="254">
        <v>7.740434E-3</v>
      </c>
      <c r="W41" s="253">
        <v>0.76169024350000003</v>
      </c>
      <c r="X41" s="254">
        <v>0.23427871659999999</v>
      </c>
      <c r="Y41" s="253">
        <v>478.15696432999999</v>
      </c>
      <c r="Z41" s="254">
        <v>124.94080481</v>
      </c>
      <c r="AA41" s="253">
        <v>4.9417865186999999</v>
      </c>
      <c r="AB41" s="254">
        <v>1.8782878652999999</v>
      </c>
      <c r="AC41" s="253">
        <v>0.16211229120000001</v>
      </c>
      <c r="AD41" s="254">
        <v>3.74714544E-2</v>
      </c>
      <c r="AE41" s="231">
        <v>0.33019881070000001</v>
      </c>
      <c r="AF41" s="255">
        <v>70.727864777999997</v>
      </c>
      <c r="AG41" s="255">
        <v>21.148016780999999</v>
      </c>
      <c r="AH41" s="231">
        <v>32.387858188000003</v>
      </c>
      <c r="AI41" s="253">
        <v>5.8208895814000003</v>
      </c>
      <c r="AJ41" s="254">
        <v>1.2138474023000001</v>
      </c>
      <c r="AK41" s="255">
        <v>268</v>
      </c>
    </row>
    <row r="42" spans="1:37" x14ac:dyDescent="0.2">
      <c r="A42" s="256">
        <v>44</v>
      </c>
      <c r="B42" s="251" t="s">
        <v>655</v>
      </c>
      <c r="C42" s="252">
        <v>54721</v>
      </c>
      <c r="D42" s="253">
        <v>937.06365316999995</v>
      </c>
      <c r="E42" s="231">
        <v>732.44463095000003</v>
      </c>
      <c r="F42" s="254">
        <v>204.61902222000001</v>
      </c>
      <c r="G42" s="253">
        <v>17.81938332</v>
      </c>
      <c r="H42" s="254">
        <v>0.4050717955</v>
      </c>
      <c r="I42" s="253">
        <v>13.656345271999999</v>
      </c>
      <c r="J42" s="254">
        <v>1.0745984796000001</v>
      </c>
      <c r="K42" s="231">
        <v>9.3856488823999999</v>
      </c>
      <c r="L42" s="253">
        <v>16.771152685000001</v>
      </c>
      <c r="M42" s="254">
        <v>3.2572614073000001</v>
      </c>
      <c r="N42" s="257">
        <v>44</v>
      </c>
      <c r="O42" s="253">
        <v>124.83218583</v>
      </c>
      <c r="P42" s="254">
        <v>21.339644705000001</v>
      </c>
      <c r="Q42" s="253">
        <v>4.0695227303000001</v>
      </c>
      <c r="R42" s="254">
        <v>0.92264244630000003</v>
      </c>
      <c r="S42" s="253">
        <v>2.2124724354</v>
      </c>
      <c r="T42" s="254">
        <v>0.29320138130000001</v>
      </c>
      <c r="U42" s="253">
        <v>1.2556649200000001E-2</v>
      </c>
      <c r="V42" s="254">
        <v>1.4580306999999999E-3</v>
      </c>
      <c r="W42" s="253">
        <v>1.8859881344</v>
      </c>
      <c r="X42" s="254">
        <v>0.51319857069999997</v>
      </c>
      <c r="Y42" s="253">
        <v>463.10850255000003</v>
      </c>
      <c r="Z42" s="254">
        <v>117.96385732</v>
      </c>
      <c r="AA42" s="253">
        <v>5.7472328490000004</v>
      </c>
      <c r="AB42" s="254">
        <v>2.9652899129999999</v>
      </c>
      <c r="AC42" s="253">
        <v>3.2681106000000001E-3</v>
      </c>
      <c r="AD42" s="254">
        <v>1.5659208E-3</v>
      </c>
      <c r="AE42" s="231">
        <v>0.55890053500000003</v>
      </c>
      <c r="AF42" s="255">
        <v>74.155817073999998</v>
      </c>
      <c r="AG42" s="255">
        <v>17.288245384</v>
      </c>
      <c r="AH42" s="231">
        <v>31.098801071</v>
      </c>
      <c r="AI42" s="253">
        <v>4.3880258401000001</v>
      </c>
      <c r="AJ42" s="254">
        <v>1.3318138402999999</v>
      </c>
      <c r="AK42" s="255">
        <v>266</v>
      </c>
    </row>
    <row r="43" spans="1:37" x14ac:dyDescent="0.2">
      <c r="A43" s="256">
        <v>45</v>
      </c>
      <c r="B43" s="251" t="s">
        <v>656</v>
      </c>
      <c r="C43" s="252">
        <v>7916</v>
      </c>
      <c r="D43" s="253">
        <v>1159.3272618999999</v>
      </c>
      <c r="E43" s="231">
        <v>901.96141794000005</v>
      </c>
      <c r="F43" s="254">
        <v>257.36584398000002</v>
      </c>
      <c r="G43" s="253">
        <v>12.069841798000001</v>
      </c>
      <c r="H43" s="254">
        <v>0.46958431290000002</v>
      </c>
      <c r="I43" s="253">
        <v>26.390202114000001</v>
      </c>
      <c r="J43" s="254">
        <v>1.083110521</v>
      </c>
      <c r="K43" s="231">
        <v>11.134839956</v>
      </c>
      <c r="L43" s="253">
        <v>69.324738593000006</v>
      </c>
      <c r="M43" s="254">
        <v>13.268546937</v>
      </c>
      <c r="N43" s="257">
        <v>45</v>
      </c>
      <c r="O43" s="253">
        <v>19.25463177</v>
      </c>
      <c r="P43" s="254">
        <v>3.6954243272</v>
      </c>
      <c r="Q43" s="253">
        <v>11.046286074999999</v>
      </c>
      <c r="R43" s="254">
        <v>1.4083160561000001</v>
      </c>
      <c r="S43" s="253">
        <v>1.9179279150999999</v>
      </c>
      <c r="T43" s="254">
        <v>0.21231501150000001</v>
      </c>
      <c r="U43" s="253">
        <v>0</v>
      </c>
      <c r="V43" s="254">
        <v>0</v>
      </c>
      <c r="W43" s="253">
        <v>1.0049773194</v>
      </c>
      <c r="X43" s="254">
        <v>0.29629258209999998</v>
      </c>
      <c r="Y43" s="253">
        <v>654.95971449000001</v>
      </c>
      <c r="Z43" s="254">
        <v>162.7258023</v>
      </c>
      <c r="AA43" s="253">
        <v>8.1997488666000002</v>
      </c>
      <c r="AB43" s="254">
        <v>3.5812397860999998</v>
      </c>
      <c r="AC43" s="253">
        <v>0</v>
      </c>
      <c r="AD43" s="254">
        <v>0</v>
      </c>
      <c r="AE43" s="231">
        <v>0.1869079827</v>
      </c>
      <c r="AF43" s="255">
        <v>92.383383304000006</v>
      </c>
      <c r="AG43" s="255">
        <v>24.609720552999999</v>
      </c>
      <c r="AH43" s="231">
        <v>32.446043598000003</v>
      </c>
      <c r="AI43" s="253">
        <v>6.3008927355999997</v>
      </c>
      <c r="AJ43" s="254">
        <v>1.3567730129</v>
      </c>
      <c r="AK43" s="255">
        <v>228</v>
      </c>
    </row>
    <row r="44" spans="1:37" x14ac:dyDescent="0.2">
      <c r="A44" s="256">
        <v>46</v>
      </c>
      <c r="B44" s="251" t="s">
        <v>657</v>
      </c>
      <c r="C44" s="252">
        <v>60789</v>
      </c>
      <c r="D44" s="253">
        <v>816.18443851999996</v>
      </c>
      <c r="E44" s="231">
        <v>629.55723318000003</v>
      </c>
      <c r="F44" s="254">
        <v>186.62720533999999</v>
      </c>
      <c r="G44" s="253">
        <v>10.221332657</v>
      </c>
      <c r="H44" s="254">
        <v>0.1977322322</v>
      </c>
      <c r="I44" s="253">
        <v>8.0692923539999999</v>
      </c>
      <c r="J44" s="254">
        <v>0.47495636810000003</v>
      </c>
      <c r="K44" s="231">
        <v>6.0506491631000001</v>
      </c>
      <c r="L44" s="253">
        <v>33.687377654000002</v>
      </c>
      <c r="M44" s="254">
        <v>7.1486963851000001</v>
      </c>
      <c r="N44" s="257">
        <v>46</v>
      </c>
      <c r="O44" s="253">
        <v>54.269553899000002</v>
      </c>
      <c r="P44" s="254">
        <v>9.5917218715000008</v>
      </c>
      <c r="Q44" s="253">
        <v>1.5267934851</v>
      </c>
      <c r="R44" s="254">
        <v>0.43948197820000001</v>
      </c>
      <c r="S44" s="253">
        <v>2.9182822830999999</v>
      </c>
      <c r="T44" s="254">
        <v>0.31663601460000002</v>
      </c>
      <c r="U44" s="253">
        <v>2.2606471600000001E-2</v>
      </c>
      <c r="V44" s="254">
        <v>2.6249782000000001E-3</v>
      </c>
      <c r="W44" s="253">
        <v>0.78680963699999995</v>
      </c>
      <c r="X44" s="254">
        <v>0.26252149380000001</v>
      </c>
      <c r="Y44" s="253">
        <v>443.98397770000003</v>
      </c>
      <c r="Z44" s="254">
        <v>116.15527247999999</v>
      </c>
      <c r="AA44" s="253">
        <v>4.9953346221999997</v>
      </c>
      <c r="AB44" s="254">
        <v>1.7298153661</v>
      </c>
      <c r="AC44" s="253">
        <v>3.5731705999999998E-3</v>
      </c>
      <c r="AD44" s="254">
        <v>7.5180020000000002E-4</v>
      </c>
      <c r="AE44" s="231">
        <v>0.30430691240000002</v>
      </c>
      <c r="AF44" s="255">
        <v>65.788401296000004</v>
      </c>
      <c r="AG44" s="255">
        <v>16.735019551000001</v>
      </c>
      <c r="AH44" s="231">
        <v>26.421855020999999</v>
      </c>
      <c r="AI44" s="253">
        <v>2.9855215666000001</v>
      </c>
      <c r="AJ44" s="254">
        <v>1.0935401092000001</v>
      </c>
      <c r="AK44" s="255">
        <v>267</v>
      </c>
    </row>
    <row r="45" spans="1:37" x14ac:dyDescent="0.2">
      <c r="A45" s="256">
        <v>48</v>
      </c>
      <c r="B45" s="251" t="s">
        <v>658</v>
      </c>
      <c r="C45" s="252">
        <v>137255</v>
      </c>
      <c r="D45" s="253">
        <v>722.91168531999995</v>
      </c>
      <c r="E45" s="231">
        <v>563.82949584000005</v>
      </c>
      <c r="F45" s="254">
        <v>159.08218947</v>
      </c>
      <c r="G45" s="253">
        <v>8.4470147517999994</v>
      </c>
      <c r="H45" s="254">
        <v>0.25354901949999997</v>
      </c>
      <c r="I45" s="253">
        <v>6.1108780900999999</v>
      </c>
      <c r="J45" s="254">
        <v>0.48480031439999999</v>
      </c>
      <c r="K45" s="231">
        <v>6.4226695506000002</v>
      </c>
      <c r="L45" s="253">
        <v>50.239641257000002</v>
      </c>
      <c r="M45" s="254">
        <v>8.6984418801000007</v>
      </c>
      <c r="N45" s="257">
        <v>48</v>
      </c>
      <c r="O45" s="253">
        <v>48.000394055000001</v>
      </c>
      <c r="P45" s="254">
        <v>7.5441458090999998</v>
      </c>
      <c r="Q45" s="253">
        <v>1.3704345885</v>
      </c>
      <c r="R45" s="254">
        <v>0.37921340869999998</v>
      </c>
      <c r="S45" s="253">
        <v>3.2961258289000002</v>
      </c>
      <c r="T45" s="254">
        <v>0.29437132919999998</v>
      </c>
      <c r="U45" s="253">
        <v>6.6197266500000004E-2</v>
      </c>
      <c r="V45" s="254">
        <v>9.5547783000000004E-3</v>
      </c>
      <c r="W45" s="253">
        <v>0.15538656649999999</v>
      </c>
      <c r="X45" s="254">
        <v>2.67395284E-2</v>
      </c>
      <c r="Y45" s="253">
        <v>378.41466523000003</v>
      </c>
      <c r="Z45" s="254">
        <v>96.686785374999999</v>
      </c>
      <c r="AA45" s="253">
        <v>3.1818584744999998</v>
      </c>
      <c r="AB45" s="254">
        <v>1.8710144938</v>
      </c>
      <c r="AC45" s="253">
        <v>7.4754740799999997E-2</v>
      </c>
      <c r="AD45" s="254">
        <v>1.9598852E-2</v>
      </c>
      <c r="AE45" s="231">
        <v>0.24004620630000001</v>
      </c>
      <c r="AF45" s="255">
        <v>58.795354981999999</v>
      </c>
      <c r="AG45" s="255">
        <v>15.392361758</v>
      </c>
      <c r="AH45" s="231">
        <v>22.254946078</v>
      </c>
      <c r="AI45" s="253">
        <v>3.1069908272000002</v>
      </c>
      <c r="AJ45" s="254">
        <v>1.0737502781999999</v>
      </c>
      <c r="AK45" s="255">
        <v>272</v>
      </c>
    </row>
    <row r="46" spans="1:37" x14ac:dyDescent="0.2">
      <c r="A46" s="256">
        <v>50</v>
      </c>
      <c r="B46" s="251" t="s">
        <v>659</v>
      </c>
      <c r="C46" s="252">
        <v>308869</v>
      </c>
      <c r="D46" s="253">
        <v>638.37123761999999</v>
      </c>
      <c r="E46" s="231">
        <v>496.31344723000001</v>
      </c>
      <c r="F46" s="254">
        <v>142.05779039999999</v>
      </c>
      <c r="G46" s="253">
        <v>10.606933123999999</v>
      </c>
      <c r="H46" s="254">
        <v>0.26485076060000001</v>
      </c>
      <c r="I46" s="253">
        <v>8.7278305698</v>
      </c>
      <c r="J46" s="254">
        <v>0.73388271009999995</v>
      </c>
      <c r="K46" s="231">
        <v>8.9734095794000002</v>
      </c>
      <c r="L46" s="253">
        <v>6.5417284387999999</v>
      </c>
      <c r="M46" s="254">
        <v>1.2109488382</v>
      </c>
      <c r="N46" s="257">
        <v>50</v>
      </c>
      <c r="O46" s="253">
        <v>69.811208379000007</v>
      </c>
      <c r="P46" s="254">
        <v>10.867684838000001</v>
      </c>
      <c r="Q46" s="253">
        <v>4.1023968016000003</v>
      </c>
      <c r="R46" s="254">
        <v>1.0246141926000001</v>
      </c>
      <c r="S46" s="253">
        <v>2.6470052850000001</v>
      </c>
      <c r="T46" s="254">
        <v>0.30874651959999999</v>
      </c>
      <c r="U46" s="253">
        <v>1.33476471E-2</v>
      </c>
      <c r="V46" s="254">
        <v>1.5498783999999999E-3</v>
      </c>
      <c r="W46" s="253">
        <v>0.19861564740000001</v>
      </c>
      <c r="X46" s="254">
        <v>3.4501640799999997E-2</v>
      </c>
      <c r="Y46" s="253">
        <v>330.76953465000003</v>
      </c>
      <c r="Z46" s="254">
        <v>85.92872414</v>
      </c>
      <c r="AA46" s="253">
        <v>3.7344979997999999</v>
      </c>
      <c r="AB46" s="254">
        <v>2.2522577814</v>
      </c>
      <c r="AC46" s="253">
        <v>1.8176970000000001E-3</v>
      </c>
      <c r="AD46" s="254">
        <v>8.7095300000000005E-4</v>
      </c>
      <c r="AE46" s="231">
        <v>0.27496612770000001</v>
      </c>
      <c r="AF46" s="255">
        <v>50.686712106999998</v>
      </c>
      <c r="AG46" s="255">
        <v>13.211851756</v>
      </c>
      <c r="AH46" s="231">
        <v>21.765021027</v>
      </c>
      <c r="AI46" s="253">
        <v>2.5350925634000001</v>
      </c>
      <c r="AJ46" s="254">
        <v>1.1406359722999999</v>
      </c>
      <c r="AK46" s="255">
        <v>274</v>
      </c>
    </row>
    <row r="47" spans="1:37" x14ac:dyDescent="0.2">
      <c r="A47" s="256">
        <v>51</v>
      </c>
      <c r="B47" s="251" t="s">
        <v>660</v>
      </c>
      <c r="C47" s="252">
        <v>85114</v>
      </c>
      <c r="D47" s="253">
        <v>725.41926391000004</v>
      </c>
      <c r="E47" s="231">
        <v>563.97526201000005</v>
      </c>
      <c r="F47" s="254">
        <v>161.44400189999999</v>
      </c>
      <c r="G47" s="253">
        <v>7.7314520602999997</v>
      </c>
      <c r="H47" s="254">
        <v>0.2223332774</v>
      </c>
      <c r="I47" s="253">
        <v>5.6232491930000004</v>
      </c>
      <c r="J47" s="254">
        <v>0.45605542630000001</v>
      </c>
      <c r="K47" s="231">
        <v>6.8486422068000001</v>
      </c>
      <c r="L47" s="253">
        <v>56.214838180999998</v>
      </c>
      <c r="M47" s="254">
        <v>10.005740378</v>
      </c>
      <c r="N47" s="257">
        <v>51</v>
      </c>
      <c r="O47" s="253">
        <v>49.629925020999998</v>
      </c>
      <c r="P47" s="254">
        <v>7.1563098843999997</v>
      </c>
      <c r="Q47" s="253">
        <v>0.88969140840000005</v>
      </c>
      <c r="R47" s="254">
        <v>0.2810919858</v>
      </c>
      <c r="S47" s="253">
        <v>3.8114611579000002</v>
      </c>
      <c r="T47" s="254">
        <v>0.3444810827</v>
      </c>
      <c r="U47" s="253">
        <v>8.0728481999999997E-3</v>
      </c>
      <c r="V47" s="254">
        <v>9.3738869999999996E-4</v>
      </c>
      <c r="W47" s="253">
        <v>0.15708497060000001</v>
      </c>
      <c r="X47" s="254">
        <v>2.7204116800000001E-2</v>
      </c>
      <c r="Y47" s="253">
        <v>376.00187920000002</v>
      </c>
      <c r="Z47" s="254">
        <v>97.511274731</v>
      </c>
      <c r="AA47" s="253">
        <v>2.8352195396000002</v>
      </c>
      <c r="AB47" s="254">
        <v>1.8287446295000001</v>
      </c>
      <c r="AC47" s="253">
        <v>5.7429708000000003E-3</v>
      </c>
      <c r="AD47" s="254">
        <v>2.1582763999999999E-3</v>
      </c>
      <c r="AE47" s="231">
        <v>0.20772902770000001</v>
      </c>
      <c r="AF47" s="255">
        <v>54.648038612999997</v>
      </c>
      <c r="AG47" s="255">
        <v>15.447116419</v>
      </c>
      <c r="AH47" s="231">
        <v>23.023018059999998</v>
      </c>
      <c r="AI47" s="253">
        <v>3.2660750435999999</v>
      </c>
      <c r="AJ47" s="254">
        <v>1.2336968124000001</v>
      </c>
      <c r="AK47" s="255">
        <v>266</v>
      </c>
    </row>
    <row r="48" spans="1:37" x14ac:dyDescent="0.2">
      <c r="A48" s="256">
        <v>52</v>
      </c>
      <c r="B48" s="251" t="s">
        <v>661</v>
      </c>
      <c r="C48" s="252">
        <v>232535</v>
      </c>
      <c r="D48" s="253">
        <v>711.72051424999995</v>
      </c>
      <c r="E48" s="231">
        <v>552.66335945000003</v>
      </c>
      <c r="F48" s="254">
        <v>159.05715479</v>
      </c>
      <c r="G48" s="253">
        <v>7.7663734904000004</v>
      </c>
      <c r="H48" s="254">
        <v>0.1949547895</v>
      </c>
      <c r="I48" s="253">
        <v>5.7030286941000004</v>
      </c>
      <c r="J48" s="254">
        <v>0.49358751509999998</v>
      </c>
      <c r="K48" s="231">
        <v>6.9521868171000003</v>
      </c>
      <c r="L48" s="253">
        <v>47.345764051000003</v>
      </c>
      <c r="M48" s="254">
        <v>8.2789108097999993</v>
      </c>
      <c r="N48" s="257">
        <v>52</v>
      </c>
      <c r="O48" s="253">
        <v>47.090257008999998</v>
      </c>
      <c r="P48" s="254">
        <v>6.8262409924999998</v>
      </c>
      <c r="Q48" s="253">
        <v>0.83236660340000002</v>
      </c>
      <c r="R48" s="254">
        <v>0.2535396822</v>
      </c>
      <c r="S48" s="253">
        <v>3.0710224169</v>
      </c>
      <c r="T48" s="254">
        <v>0.27305585230000001</v>
      </c>
      <c r="U48" s="253">
        <v>8.8646320000000008E-3</v>
      </c>
      <c r="V48" s="254">
        <v>1.0293276E-3</v>
      </c>
      <c r="W48" s="253">
        <v>0.16044024700000001</v>
      </c>
      <c r="X48" s="254">
        <v>2.7067952900000001E-2</v>
      </c>
      <c r="Y48" s="253">
        <v>376.87734644</v>
      </c>
      <c r="Z48" s="254">
        <v>97.761685365999995</v>
      </c>
      <c r="AA48" s="253">
        <v>2.8929723064999999</v>
      </c>
      <c r="AB48" s="254">
        <v>1.6993459979000001</v>
      </c>
      <c r="AC48" s="253">
        <v>5.2269934000000002E-3</v>
      </c>
      <c r="AD48" s="254">
        <v>1.5940015E-3</v>
      </c>
      <c r="AE48" s="231">
        <v>0.23077956729999999</v>
      </c>
      <c r="AF48" s="255">
        <v>54.942452652</v>
      </c>
      <c r="AG48" s="255">
        <v>15.441307047</v>
      </c>
      <c r="AH48" s="231">
        <v>23.050634025000001</v>
      </c>
      <c r="AI48" s="253">
        <v>2.4630836230000002</v>
      </c>
      <c r="AJ48" s="254">
        <v>1.0753953467999999</v>
      </c>
      <c r="AK48" s="255">
        <v>273</v>
      </c>
    </row>
    <row r="49" spans="1:37" x14ac:dyDescent="0.2">
      <c r="A49" s="256">
        <v>53</v>
      </c>
      <c r="B49" s="251" t="s">
        <v>662</v>
      </c>
      <c r="C49" s="252">
        <v>97094</v>
      </c>
      <c r="D49" s="253">
        <v>772.68662900000004</v>
      </c>
      <c r="E49" s="231">
        <v>600.69994657999996</v>
      </c>
      <c r="F49" s="254">
        <v>171.98668240999999</v>
      </c>
      <c r="G49" s="253">
        <v>8.3310183615</v>
      </c>
      <c r="H49" s="254">
        <v>0.260921399</v>
      </c>
      <c r="I49" s="253">
        <v>6.4096032188000001</v>
      </c>
      <c r="J49" s="254">
        <v>0.47559204319999998</v>
      </c>
      <c r="K49" s="231">
        <v>6.7289461490000004</v>
      </c>
      <c r="L49" s="253">
        <v>37.426513106999998</v>
      </c>
      <c r="M49" s="254">
        <v>6.6105385949000004</v>
      </c>
      <c r="N49" s="257">
        <v>53</v>
      </c>
      <c r="O49" s="253">
        <v>77.108122416</v>
      </c>
      <c r="P49" s="254">
        <v>11.963893539000001</v>
      </c>
      <c r="Q49" s="253">
        <v>2.2670403134999999</v>
      </c>
      <c r="R49" s="254">
        <v>0.65312578769999996</v>
      </c>
      <c r="S49" s="253">
        <v>2.8906186511</v>
      </c>
      <c r="T49" s="254">
        <v>0.28488534339999999</v>
      </c>
      <c r="U49" s="253">
        <v>2.9641033399999999E-2</v>
      </c>
      <c r="V49" s="254">
        <v>3.5109296000000001E-3</v>
      </c>
      <c r="W49" s="253">
        <v>0.15247121559999999</v>
      </c>
      <c r="X49" s="254">
        <v>2.4675013400000001E-2</v>
      </c>
      <c r="Y49" s="253">
        <v>392.40738322999999</v>
      </c>
      <c r="Z49" s="254">
        <v>101.82866589</v>
      </c>
      <c r="AA49" s="253">
        <v>4.1233743935999998</v>
      </c>
      <c r="AB49" s="254">
        <v>2.0909940876999999</v>
      </c>
      <c r="AC49" s="253">
        <v>3.1214696699999999E-2</v>
      </c>
      <c r="AD49" s="254">
        <v>1.11319274E-2</v>
      </c>
      <c r="AE49" s="231">
        <v>0.4043774906</v>
      </c>
      <c r="AF49" s="255">
        <v>59.250527339000001</v>
      </c>
      <c r="AG49" s="255">
        <v>16.542469063999999</v>
      </c>
      <c r="AH49" s="231">
        <v>26.580460499000001</v>
      </c>
      <c r="AI49" s="253">
        <v>6.3370261667000003</v>
      </c>
      <c r="AJ49" s="254">
        <v>1.4578870881999999</v>
      </c>
      <c r="AK49" s="255">
        <v>266</v>
      </c>
    </row>
    <row r="50" spans="1:37" x14ac:dyDescent="0.2">
      <c r="A50" s="256">
        <v>55</v>
      </c>
      <c r="B50" s="251" t="s">
        <v>663</v>
      </c>
      <c r="C50" s="252">
        <v>137777</v>
      </c>
      <c r="D50" s="253">
        <v>646.52897167000003</v>
      </c>
      <c r="E50" s="231">
        <v>498.36584417</v>
      </c>
      <c r="F50" s="254">
        <v>148.1631275</v>
      </c>
      <c r="G50" s="253">
        <v>8.1155479084</v>
      </c>
      <c r="H50" s="254">
        <v>0.21358429200000001</v>
      </c>
      <c r="I50" s="253">
        <v>6.0275676415000001</v>
      </c>
      <c r="J50" s="254">
        <v>0.60458410419999997</v>
      </c>
      <c r="K50" s="231">
        <v>6.6031417060999997</v>
      </c>
      <c r="L50" s="253">
        <v>31.317538965000001</v>
      </c>
      <c r="M50" s="254">
        <v>5.8924814579999998</v>
      </c>
      <c r="N50" s="257">
        <v>55</v>
      </c>
      <c r="O50" s="253">
        <v>33.894503817999997</v>
      </c>
      <c r="P50" s="254">
        <v>5.6621378950999999</v>
      </c>
      <c r="Q50" s="253">
        <v>0.98892448479999995</v>
      </c>
      <c r="R50" s="254">
        <v>0.30705023399999998</v>
      </c>
      <c r="S50" s="253">
        <v>2.8721575006000002</v>
      </c>
      <c r="T50" s="254">
        <v>0.36334148729999999</v>
      </c>
      <c r="U50" s="253">
        <v>0</v>
      </c>
      <c r="V50" s="254">
        <v>0</v>
      </c>
      <c r="W50" s="253">
        <v>0.13424001390000001</v>
      </c>
      <c r="X50" s="254">
        <v>2.2611656800000001E-2</v>
      </c>
      <c r="Y50" s="253">
        <v>354.63076119999999</v>
      </c>
      <c r="Z50" s="254">
        <v>93.475558140999993</v>
      </c>
      <c r="AA50" s="253">
        <v>4.3733317722000002</v>
      </c>
      <c r="AB50" s="254">
        <v>1.6651362719</v>
      </c>
      <c r="AC50" s="253">
        <v>2.1089926299999999E-2</v>
      </c>
      <c r="AD50" s="254">
        <v>6.2171824999999997E-3</v>
      </c>
      <c r="AE50" s="231">
        <v>0.15616373580000001</v>
      </c>
      <c r="AF50" s="255">
        <v>50.403014732000003</v>
      </c>
      <c r="AG50" s="255">
        <v>13.711839011</v>
      </c>
      <c r="AH50" s="231">
        <v>21.475683272000001</v>
      </c>
      <c r="AI50" s="253">
        <v>2.5691530522999999</v>
      </c>
      <c r="AJ50" s="254">
        <v>1.0216102007000001</v>
      </c>
      <c r="AK50" s="255">
        <v>274</v>
      </c>
    </row>
    <row r="51" spans="1:37" x14ac:dyDescent="0.2">
      <c r="A51" s="256">
        <v>56</v>
      </c>
      <c r="B51" s="251" t="s">
        <v>664</v>
      </c>
      <c r="C51" s="252">
        <v>64968</v>
      </c>
      <c r="D51" s="253">
        <v>663.45593387999998</v>
      </c>
      <c r="E51" s="231">
        <v>511.89577899</v>
      </c>
      <c r="F51" s="254">
        <v>151.56015488</v>
      </c>
      <c r="G51" s="253">
        <v>8.6545791985000005</v>
      </c>
      <c r="H51" s="254">
        <v>0.27142580230000002</v>
      </c>
      <c r="I51" s="253">
        <v>7.1667915967000004</v>
      </c>
      <c r="J51" s="254">
        <v>0.49342356549999999</v>
      </c>
      <c r="K51" s="231">
        <v>6.6970083943000001</v>
      </c>
      <c r="L51" s="253">
        <v>21.588822286999999</v>
      </c>
      <c r="M51" s="254">
        <v>4.0692191007999998</v>
      </c>
      <c r="N51" s="257">
        <v>56</v>
      </c>
      <c r="O51" s="253">
        <v>63.789958841999997</v>
      </c>
      <c r="P51" s="254">
        <v>10.056848155000001</v>
      </c>
      <c r="Q51" s="253">
        <v>4.3059385256000002</v>
      </c>
      <c r="R51" s="254">
        <v>1.1926264458</v>
      </c>
      <c r="S51" s="253">
        <v>2.7120126225000001</v>
      </c>
      <c r="T51" s="254">
        <v>0.27916389600000002</v>
      </c>
      <c r="U51" s="253">
        <v>1.05761667E-2</v>
      </c>
      <c r="V51" s="254">
        <v>1.2280646000000001E-3</v>
      </c>
      <c r="W51" s="253">
        <v>0.1544132359</v>
      </c>
      <c r="X51" s="254">
        <v>2.2348176599999998E-2</v>
      </c>
      <c r="Y51" s="253">
        <v>341.51888229999997</v>
      </c>
      <c r="Z51" s="254">
        <v>91.441298450999994</v>
      </c>
      <c r="AA51" s="253">
        <v>3.9172526282</v>
      </c>
      <c r="AB51" s="254">
        <v>1.9418964327999999</v>
      </c>
      <c r="AC51" s="253">
        <v>1.8557860000000001E-4</v>
      </c>
      <c r="AD51" s="254">
        <v>8.8920500000000004E-5</v>
      </c>
      <c r="AE51" s="231">
        <v>0.35618179690000001</v>
      </c>
      <c r="AF51" s="255">
        <v>52.025594730000002</v>
      </c>
      <c r="AG51" s="255">
        <v>14.428106836</v>
      </c>
      <c r="AH51" s="231">
        <v>22.574457511999999</v>
      </c>
      <c r="AI51" s="253">
        <v>2.6796770017</v>
      </c>
      <c r="AJ51" s="254">
        <v>1.1059276105</v>
      </c>
      <c r="AK51" s="255">
        <v>268</v>
      </c>
    </row>
    <row r="52" spans="1:37" x14ac:dyDescent="0.2">
      <c r="A52" s="256">
        <v>57</v>
      </c>
      <c r="B52" s="251" t="s">
        <v>665</v>
      </c>
      <c r="C52" s="252">
        <v>230252</v>
      </c>
      <c r="D52" s="253">
        <v>572.42695878999996</v>
      </c>
      <c r="E52" s="231">
        <v>440.12716240999998</v>
      </c>
      <c r="F52" s="254">
        <v>132.29979638</v>
      </c>
      <c r="G52" s="253">
        <v>9.4256272267999996</v>
      </c>
      <c r="H52" s="254">
        <v>0.2325913456</v>
      </c>
      <c r="I52" s="253">
        <v>7.9696992370000004</v>
      </c>
      <c r="J52" s="254">
        <v>0.60083000310000001</v>
      </c>
      <c r="K52" s="231">
        <v>7.2582393372</v>
      </c>
      <c r="L52" s="253">
        <v>25.428945269</v>
      </c>
      <c r="M52" s="254">
        <v>4.7297010256999998</v>
      </c>
      <c r="N52" s="257">
        <v>57</v>
      </c>
      <c r="O52" s="253">
        <v>19.413716830999999</v>
      </c>
      <c r="P52" s="254">
        <v>3.1496978697000002</v>
      </c>
      <c r="Q52" s="253">
        <v>1.6387964924</v>
      </c>
      <c r="R52" s="254">
        <v>0.47249592680000002</v>
      </c>
      <c r="S52" s="253">
        <v>3.3762063239</v>
      </c>
      <c r="T52" s="254">
        <v>0.37200182189999997</v>
      </c>
      <c r="U52" s="253">
        <v>3.9607408000000002E-3</v>
      </c>
      <c r="V52" s="254">
        <v>5.3999440000000005E-4</v>
      </c>
      <c r="W52" s="253">
        <v>0.15698691649999999</v>
      </c>
      <c r="X52" s="254">
        <v>2.7504621E-2</v>
      </c>
      <c r="Y52" s="253">
        <v>318.00233632999999</v>
      </c>
      <c r="Z52" s="254">
        <v>84.445639463999996</v>
      </c>
      <c r="AA52" s="253">
        <v>3.7544388231000001</v>
      </c>
      <c r="AB52" s="254">
        <v>2.1269716239999998</v>
      </c>
      <c r="AC52" s="253">
        <v>9.2726671999999993E-3</v>
      </c>
      <c r="AD52" s="254">
        <v>3.6160144E-3</v>
      </c>
      <c r="AE52" s="231">
        <v>0.1171630546</v>
      </c>
      <c r="AF52" s="255">
        <v>45.761005670000003</v>
      </c>
      <c r="AG52" s="255">
        <v>12.468552658</v>
      </c>
      <c r="AH52" s="231">
        <v>18.421240284</v>
      </c>
      <c r="AI52" s="253">
        <v>2.1215595584</v>
      </c>
      <c r="AJ52" s="254">
        <v>0.93762165379999995</v>
      </c>
      <c r="AK52" s="255">
        <v>274</v>
      </c>
    </row>
    <row r="53" spans="1:37" x14ac:dyDescent="0.2">
      <c r="A53" s="256">
        <v>58</v>
      </c>
      <c r="B53" s="251" t="s">
        <v>666</v>
      </c>
      <c r="C53" s="252">
        <v>857884</v>
      </c>
      <c r="D53" s="253">
        <v>440.15962947999998</v>
      </c>
      <c r="E53" s="231">
        <v>335.69766212000002</v>
      </c>
      <c r="F53" s="254">
        <v>104.46196736</v>
      </c>
      <c r="G53" s="253">
        <v>5.9761877490000002</v>
      </c>
      <c r="H53" s="254">
        <v>0.20082232659999999</v>
      </c>
      <c r="I53" s="253">
        <v>4.4715019633999997</v>
      </c>
      <c r="J53" s="254">
        <v>0.60067953360000004</v>
      </c>
      <c r="K53" s="231">
        <v>6.7491637396000002</v>
      </c>
      <c r="L53" s="253">
        <v>1.9215911676999999</v>
      </c>
      <c r="M53" s="254">
        <v>0.43028979020000002</v>
      </c>
      <c r="N53" s="257">
        <v>58</v>
      </c>
      <c r="O53" s="253">
        <v>40.637382219999999</v>
      </c>
      <c r="P53" s="254">
        <v>6.6145074678000002</v>
      </c>
      <c r="Q53" s="253">
        <v>4.0536639930999998</v>
      </c>
      <c r="R53" s="254">
        <v>1.019961396</v>
      </c>
      <c r="S53" s="253">
        <v>1.9622892034999999</v>
      </c>
      <c r="T53" s="254">
        <v>0.2228951924</v>
      </c>
      <c r="U53" s="253">
        <v>2.9270266999999999E-3</v>
      </c>
      <c r="V53" s="254">
        <v>3.8286590000000001E-4</v>
      </c>
      <c r="W53" s="253">
        <v>0.1163367318</v>
      </c>
      <c r="X53" s="254">
        <v>2.1600708600000001E-2</v>
      </c>
      <c r="Y53" s="253">
        <v>233.8114224</v>
      </c>
      <c r="Z53" s="254">
        <v>64.557175091999994</v>
      </c>
      <c r="AA53" s="253">
        <v>2.2294846195</v>
      </c>
      <c r="AB53" s="254">
        <v>1.6808560328</v>
      </c>
      <c r="AC53" s="253">
        <v>3.518817E-3</v>
      </c>
      <c r="AD53" s="254">
        <v>8.9948709999999996E-4</v>
      </c>
      <c r="AE53" s="231">
        <v>0.15720352269999999</v>
      </c>
      <c r="AF53" s="255">
        <v>34.564941281999999</v>
      </c>
      <c r="AG53" s="255">
        <v>9.9837277169000007</v>
      </c>
      <c r="AH53" s="231">
        <v>16.427360043</v>
      </c>
      <c r="AI53" s="253">
        <v>1.0215291142</v>
      </c>
      <c r="AJ53" s="254">
        <v>0.71932827580000003</v>
      </c>
      <c r="AK53" s="255">
        <v>274</v>
      </c>
    </row>
    <row r="54" spans="1:37" x14ac:dyDescent="0.2">
      <c r="A54" s="256">
        <v>60</v>
      </c>
      <c r="B54" s="251" t="s">
        <v>667</v>
      </c>
      <c r="C54" s="252">
        <v>63316</v>
      </c>
      <c r="D54" s="253">
        <v>538.29781534999995</v>
      </c>
      <c r="E54" s="231">
        <v>407.96940842999999</v>
      </c>
      <c r="F54" s="254">
        <v>130.32840691000001</v>
      </c>
      <c r="G54" s="253">
        <v>7.9479062099000002</v>
      </c>
      <c r="H54" s="254">
        <v>0.22758682969999999</v>
      </c>
      <c r="I54" s="253">
        <v>5.7187373240000001</v>
      </c>
      <c r="J54" s="254">
        <v>0.66103200920000005</v>
      </c>
      <c r="K54" s="231">
        <v>6.140712744</v>
      </c>
      <c r="L54" s="253">
        <v>39.109509914999997</v>
      </c>
      <c r="M54" s="254">
        <v>8.5185841040000003</v>
      </c>
      <c r="N54" s="257">
        <v>60</v>
      </c>
      <c r="O54" s="253">
        <v>25.723980296000001</v>
      </c>
      <c r="P54" s="254">
        <v>3.4028685752999999</v>
      </c>
      <c r="Q54" s="253">
        <v>0.73672499349999998</v>
      </c>
      <c r="R54" s="254">
        <v>0.27985329180000001</v>
      </c>
      <c r="S54" s="253">
        <v>3.7699070039000002</v>
      </c>
      <c r="T54" s="254">
        <v>0.40739261599999999</v>
      </c>
      <c r="U54" s="253">
        <v>0</v>
      </c>
      <c r="V54" s="254">
        <v>0</v>
      </c>
      <c r="W54" s="253">
        <v>0.10263363120000001</v>
      </c>
      <c r="X54" s="254">
        <v>1.62883123E-2</v>
      </c>
      <c r="Y54" s="253">
        <v>275.71235156</v>
      </c>
      <c r="Z54" s="254">
        <v>78.567558325999997</v>
      </c>
      <c r="AA54" s="253">
        <v>3.2626964875</v>
      </c>
      <c r="AB54" s="254">
        <v>1.8491697327000001</v>
      </c>
      <c r="AC54" s="253">
        <v>1.1425235000000001E-3</v>
      </c>
      <c r="AD54" s="254">
        <v>5.4744359999999998E-4</v>
      </c>
      <c r="AE54" s="231">
        <v>0.10660460049999999</v>
      </c>
      <c r="AF54" s="255">
        <v>39.574447384999999</v>
      </c>
      <c r="AG54" s="255">
        <v>12.657109895</v>
      </c>
      <c r="AH54" s="231">
        <v>20.083071951000001</v>
      </c>
      <c r="AI54" s="253">
        <v>2.8279430828000001</v>
      </c>
      <c r="AJ54" s="254">
        <v>0.89145450479999999</v>
      </c>
      <c r="AK54" s="255">
        <v>271</v>
      </c>
    </row>
    <row r="55" spans="1:37" x14ac:dyDescent="0.2">
      <c r="A55" s="256">
        <v>61</v>
      </c>
      <c r="B55" s="251" t="s">
        <v>668</v>
      </c>
      <c r="C55" s="252">
        <v>59514</v>
      </c>
      <c r="D55" s="253">
        <v>548.38684836000004</v>
      </c>
      <c r="E55" s="231">
        <v>419.98129368000002</v>
      </c>
      <c r="F55" s="254">
        <v>128.40555467999999</v>
      </c>
      <c r="G55" s="253">
        <v>6.2464641320999998</v>
      </c>
      <c r="H55" s="254">
        <v>0.17058016679999999</v>
      </c>
      <c r="I55" s="253">
        <v>4.1461893744999996</v>
      </c>
      <c r="J55" s="254">
        <v>0.59662753719999995</v>
      </c>
      <c r="K55" s="231">
        <v>5.0844770119999998</v>
      </c>
      <c r="L55" s="253">
        <v>31.065926531999999</v>
      </c>
      <c r="M55" s="254">
        <v>5.9206340940000004</v>
      </c>
      <c r="N55" s="257">
        <v>61</v>
      </c>
      <c r="O55" s="253">
        <v>38.882081902000003</v>
      </c>
      <c r="P55" s="254">
        <v>5.5749889665000003</v>
      </c>
      <c r="Q55" s="253">
        <v>1.1658283936</v>
      </c>
      <c r="R55" s="254">
        <v>0.32705658580000002</v>
      </c>
      <c r="S55" s="253">
        <v>3.4633693832999999</v>
      </c>
      <c r="T55" s="254">
        <v>0.3247404532</v>
      </c>
      <c r="U55" s="253">
        <v>1.9101801299999999E-2</v>
      </c>
      <c r="V55" s="254">
        <v>2.8377305999999999E-3</v>
      </c>
      <c r="W55" s="253">
        <v>9.3651821900000001E-2</v>
      </c>
      <c r="X55" s="254">
        <v>1.5274184200000001E-2</v>
      </c>
      <c r="Y55" s="253">
        <v>284.39207298999997</v>
      </c>
      <c r="Z55" s="254">
        <v>78.659620559000004</v>
      </c>
      <c r="AA55" s="253">
        <v>2.6916943093999999</v>
      </c>
      <c r="AB55" s="254">
        <v>1.4293507682</v>
      </c>
      <c r="AC55" s="253">
        <v>4.4434959699999999E-2</v>
      </c>
      <c r="AD55" s="254">
        <v>1.33735902E-2</v>
      </c>
      <c r="AE55" s="231">
        <v>0.13475135299999999</v>
      </c>
      <c r="AF55" s="255">
        <v>42.532863327999998</v>
      </c>
      <c r="AG55" s="255">
        <v>12.579014875</v>
      </c>
      <c r="AH55" s="231">
        <v>19.830761729999999</v>
      </c>
      <c r="AI55" s="253">
        <v>2.1888240754999999</v>
      </c>
      <c r="AJ55" s="254">
        <v>0.79025574899999995</v>
      </c>
      <c r="AK55" s="255">
        <v>274</v>
      </c>
    </row>
    <row r="56" spans="1:37" x14ac:dyDescent="0.2">
      <c r="A56" s="256">
        <v>62</v>
      </c>
      <c r="B56" s="251" t="s">
        <v>669</v>
      </c>
      <c r="C56" s="252">
        <v>240502</v>
      </c>
      <c r="D56" s="253">
        <v>537.88453965999997</v>
      </c>
      <c r="E56" s="231">
        <v>408.63598990000003</v>
      </c>
      <c r="F56" s="254">
        <v>129.24854975</v>
      </c>
      <c r="G56" s="253">
        <v>6.2645709944999997</v>
      </c>
      <c r="H56" s="254">
        <v>0.1787980978</v>
      </c>
      <c r="I56" s="253">
        <v>4.0992985209999997</v>
      </c>
      <c r="J56" s="254">
        <v>0.60206743080000003</v>
      </c>
      <c r="K56" s="231">
        <v>4.7418881679</v>
      </c>
      <c r="L56" s="253">
        <v>30.851152819999999</v>
      </c>
      <c r="M56" s="254">
        <v>6.126160423</v>
      </c>
      <c r="N56" s="257">
        <v>62</v>
      </c>
      <c r="O56" s="253">
        <v>27.813982496000001</v>
      </c>
      <c r="P56" s="254">
        <v>3.7507476079000002</v>
      </c>
      <c r="Q56" s="253">
        <v>0.57463856189999996</v>
      </c>
      <c r="R56" s="254">
        <v>0.20809169850000001</v>
      </c>
      <c r="S56" s="253">
        <v>2.3032557092000001</v>
      </c>
      <c r="T56" s="254">
        <v>0.25869700220000003</v>
      </c>
      <c r="U56" s="253">
        <v>0</v>
      </c>
      <c r="V56" s="254">
        <v>0</v>
      </c>
      <c r="W56" s="253">
        <v>0.1013948304</v>
      </c>
      <c r="X56" s="254">
        <v>1.8816617800000001E-2</v>
      </c>
      <c r="Y56" s="253">
        <v>288.91635616000002</v>
      </c>
      <c r="Z56" s="254">
        <v>81.406684236999993</v>
      </c>
      <c r="AA56" s="253">
        <v>2.5562033020000001</v>
      </c>
      <c r="AB56" s="254">
        <v>1.3852122077</v>
      </c>
      <c r="AC56" s="253">
        <v>5.1286294999999997E-3</v>
      </c>
      <c r="AD56" s="254">
        <v>1.6780950000000001E-3</v>
      </c>
      <c r="AE56" s="231">
        <v>0.1150557993</v>
      </c>
      <c r="AF56" s="255">
        <v>40.982298270999998</v>
      </c>
      <c r="AG56" s="255">
        <v>12.736733815999999</v>
      </c>
      <c r="AH56" s="231">
        <v>19.753773689999999</v>
      </c>
      <c r="AI56" s="253">
        <v>1.4113935555999999</v>
      </c>
      <c r="AJ56" s="254">
        <v>0.72046091189999995</v>
      </c>
      <c r="AK56" s="255">
        <v>274</v>
      </c>
    </row>
    <row r="57" spans="1:37" x14ac:dyDescent="0.2">
      <c r="A57" s="256">
        <v>63</v>
      </c>
      <c r="B57" s="251" t="s">
        <v>670</v>
      </c>
      <c r="C57" s="252">
        <v>162970</v>
      </c>
      <c r="D57" s="253">
        <v>499.53896619</v>
      </c>
      <c r="E57" s="231">
        <v>378.99116782999999</v>
      </c>
      <c r="F57" s="254">
        <v>120.54779836</v>
      </c>
      <c r="G57" s="253">
        <v>5.0539129088000001</v>
      </c>
      <c r="H57" s="254">
        <v>0.18608167940000001</v>
      </c>
      <c r="I57" s="253">
        <v>3.7467832371999998</v>
      </c>
      <c r="J57" s="254">
        <v>0.44732113489999997</v>
      </c>
      <c r="K57" s="231">
        <v>4.9605155265</v>
      </c>
      <c r="L57" s="253">
        <v>10.919927626</v>
      </c>
      <c r="M57" s="254">
        <v>2.2192975152000001</v>
      </c>
      <c r="N57" s="257">
        <v>63</v>
      </c>
      <c r="O57" s="253">
        <v>44.790771532999997</v>
      </c>
      <c r="P57" s="254">
        <v>7.0131187102999997</v>
      </c>
      <c r="Q57" s="253">
        <v>4.6714379582000003</v>
      </c>
      <c r="R57" s="254">
        <v>1.2640924200999999</v>
      </c>
      <c r="S57" s="253">
        <v>2.4377308081</v>
      </c>
      <c r="T57" s="254">
        <v>0.27578018809999999</v>
      </c>
      <c r="U57" s="253">
        <v>0</v>
      </c>
      <c r="V57" s="254">
        <v>0</v>
      </c>
      <c r="W57" s="253">
        <v>0.1022146639</v>
      </c>
      <c r="X57" s="254">
        <v>1.6653831899999999E-2</v>
      </c>
      <c r="Y57" s="253">
        <v>261.73957836</v>
      </c>
      <c r="Z57" s="254">
        <v>74.459451541999996</v>
      </c>
      <c r="AA57" s="253">
        <v>3.0127800607999999</v>
      </c>
      <c r="AB57" s="254">
        <v>1.412494082</v>
      </c>
      <c r="AC57" s="253">
        <v>1.13942581E-2</v>
      </c>
      <c r="AD57" s="254">
        <v>5.4595794000000001E-3</v>
      </c>
      <c r="AE57" s="231">
        <v>0.1371678969</v>
      </c>
      <c r="AF57" s="255">
        <v>38.153464532999998</v>
      </c>
      <c r="AG57" s="255">
        <v>11.466658313</v>
      </c>
      <c r="AH57" s="231">
        <v>18.817063233999999</v>
      </c>
      <c r="AI57" s="253">
        <v>1.3427802368999999</v>
      </c>
      <c r="AJ57" s="254">
        <v>0.87503435880000002</v>
      </c>
      <c r="AK57" s="255">
        <v>273</v>
      </c>
    </row>
    <row r="58" spans="1:37" x14ac:dyDescent="0.2">
      <c r="A58" s="256">
        <v>65</v>
      </c>
      <c r="B58" s="251" t="s">
        <v>671</v>
      </c>
      <c r="C58" s="252">
        <v>149672</v>
      </c>
      <c r="D58" s="253">
        <v>400.69562401000002</v>
      </c>
      <c r="E58" s="231">
        <v>297.85274090000001</v>
      </c>
      <c r="F58" s="254">
        <v>102.84288311</v>
      </c>
      <c r="G58" s="253">
        <v>8.7753712508999993</v>
      </c>
      <c r="H58" s="254">
        <v>0.27998856659999999</v>
      </c>
      <c r="I58" s="253">
        <v>5.5250959929999999</v>
      </c>
      <c r="J58" s="254">
        <v>0.97588119579999999</v>
      </c>
      <c r="K58" s="231">
        <v>6.4487482644999998</v>
      </c>
      <c r="L58" s="253">
        <v>8.2208642295000001</v>
      </c>
      <c r="M58" s="254">
        <v>1.7753668985</v>
      </c>
      <c r="N58" s="257">
        <v>65</v>
      </c>
      <c r="O58" s="253">
        <v>6.6439684050999999</v>
      </c>
      <c r="P58" s="254">
        <v>1.0550554025000001</v>
      </c>
      <c r="Q58" s="253">
        <v>0.49369089760000001</v>
      </c>
      <c r="R58" s="254">
        <v>0.23881949099999999</v>
      </c>
      <c r="S58" s="253">
        <v>2.8626291759</v>
      </c>
      <c r="T58" s="254">
        <v>0.56076799239999997</v>
      </c>
      <c r="U58" s="253">
        <v>0</v>
      </c>
      <c r="V58" s="254">
        <v>0</v>
      </c>
      <c r="W58" s="253">
        <v>9.8389607500000004E-2</v>
      </c>
      <c r="X58" s="254">
        <v>1.9664525299999999E-2</v>
      </c>
      <c r="Y58" s="253">
        <v>225.91592685000001</v>
      </c>
      <c r="Z58" s="254">
        <v>66.429717772999993</v>
      </c>
      <c r="AA58" s="253">
        <v>3.1786769361</v>
      </c>
      <c r="AB58" s="254">
        <v>2.5481247658999999</v>
      </c>
      <c r="AC58" s="253">
        <v>4.6180669000000004E-3</v>
      </c>
      <c r="AD58" s="254">
        <v>1.0247387999999999E-3</v>
      </c>
      <c r="AE58" s="231">
        <v>3.9742499100000002E-2</v>
      </c>
      <c r="AF58" s="255">
        <v>30.978357062000001</v>
      </c>
      <c r="AG58" s="255">
        <v>9.5779594295999999</v>
      </c>
      <c r="AH58" s="231">
        <v>16.251041549</v>
      </c>
      <c r="AI58" s="253">
        <v>1.1821662091</v>
      </c>
      <c r="AJ58" s="254">
        <v>0.61396623449999999</v>
      </c>
      <c r="AK58" s="255">
        <v>274</v>
      </c>
    </row>
    <row r="59" spans="1:37" x14ac:dyDescent="0.2">
      <c r="A59" s="256">
        <v>66</v>
      </c>
      <c r="B59" s="251" t="s">
        <v>672</v>
      </c>
      <c r="C59" s="252">
        <v>55917</v>
      </c>
      <c r="D59" s="253">
        <v>366.44594404999998</v>
      </c>
      <c r="E59" s="231">
        <v>265.15983101</v>
      </c>
      <c r="F59" s="254">
        <v>101.28611304</v>
      </c>
      <c r="G59" s="253">
        <v>10.310088702</v>
      </c>
      <c r="H59" s="254">
        <v>0.325095896</v>
      </c>
      <c r="I59" s="253">
        <v>2.6436113917999999</v>
      </c>
      <c r="J59" s="254">
        <v>0.50700936480000003</v>
      </c>
      <c r="K59" s="231">
        <v>4.6141240912999999</v>
      </c>
      <c r="L59" s="253">
        <v>11.551499287</v>
      </c>
      <c r="M59" s="254">
        <v>2.4566787274999999</v>
      </c>
      <c r="N59" s="257">
        <v>66</v>
      </c>
      <c r="O59" s="253">
        <v>5.2040750541999996</v>
      </c>
      <c r="P59" s="254">
        <v>0.75544907260000005</v>
      </c>
      <c r="Q59" s="253">
        <v>1.1230237008999999</v>
      </c>
      <c r="R59" s="254">
        <v>0.70363920540000002</v>
      </c>
      <c r="S59" s="253">
        <v>3.2203626246999999</v>
      </c>
      <c r="T59" s="254">
        <v>0.94924417100000003</v>
      </c>
      <c r="U59" s="253">
        <v>0</v>
      </c>
      <c r="V59" s="254">
        <v>0</v>
      </c>
      <c r="W59" s="253">
        <v>6.8722611899999994E-2</v>
      </c>
      <c r="X59" s="254">
        <v>1.0924230599999999E-2</v>
      </c>
      <c r="Y59" s="253">
        <v>198.25146419999999</v>
      </c>
      <c r="Z59" s="254">
        <v>63.755493938000001</v>
      </c>
      <c r="AA59" s="253">
        <v>1.5179027745</v>
      </c>
      <c r="AB59" s="254">
        <v>5.3916626481999996</v>
      </c>
      <c r="AC59" s="253">
        <v>0</v>
      </c>
      <c r="AD59" s="254">
        <v>0</v>
      </c>
      <c r="AE59" s="231">
        <v>4.1195785999999998E-2</v>
      </c>
      <c r="AF59" s="255">
        <v>30.260539297000001</v>
      </c>
      <c r="AG59" s="255">
        <v>8.3706242371999995</v>
      </c>
      <c r="AH59" s="231">
        <v>13.116833703999999</v>
      </c>
      <c r="AI59" s="253">
        <v>0.81781181940000003</v>
      </c>
      <c r="AJ59" s="254">
        <v>0.4788675167</v>
      </c>
      <c r="AK59" s="255">
        <v>271</v>
      </c>
    </row>
    <row r="60" spans="1:37" x14ac:dyDescent="0.2">
      <c r="A60" s="256">
        <v>67</v>
      </c>
      <c r="B60" s="251" t="s">
        <v>673</v>
      </c>
      <c r="C60" s="252">
        <v>106085</v>
      </c>
      <c r="D60" s="253">
        <v>428.93940635000001</v>
      </c>
      <c r="E60" s="231">
        <v>323.23277511999999</v>
      </c>
      <c r="F60" s="254">
        <v>105.70663123</v>
      </c>
      <c r="G60" s="253">
        <v>10.810373389</v>
      </c>
      <c r="H60" s="254">
        <v>0.32799375390000002</v>
      </c>
      <c r="I60" s="253">
        <v>9.9291275557999992</v>
      </c>
      <c r="J60" s="254">
        <v>1.0651603412999999</v>
      </c>
      <c r="K60" s="231">
        <v>9.5472516577000004</v>
      </c>
      <c r="L60" s="253">
        <v>12.514723127</v>
      </c>
      <c r="M60" s="254">
        <v>3.2221011210000001</v>
      </c>
      <c r="N60" s="257">
        <v>67</v>
      </c>
      <c r="O60" s="253">
        <v>16.87524337</v>
      </c>
      <c r="P60" s="254">
        <v>2.5107663555999999</v>
      </c>
      <c r="Q60" s="253">
        <v>2.3853264061999999</v>
      </c>
      <c r="R60" s="254">
        <v>0.7728725917</v>
      </c>
      <c r="S60" s="253">
        <v>3.9620828920000002</v>
      </c>
      <c r="T60" s="254">
        <v>0.37621713690000003</v>
      </c>
      <c r="U60" s="253">
        <v>0</v>
      </c>
      <c r="V60" s="254">
        <v>0</v>
      </c>
      <c r="W60" s="253">
        <v>0.13630057070000001</v>
      </c>
      <c r="X60" s="254">
        <v>2.44069918E-2</v>
      </c>
      <c r="Y60" s="253">
        <v>217.24983177999999</v>
      </c>
      <c r="Z60" s="254">
        <v>63.893878065999999</v>
      </c>
      <c r="AA60" s="253">
        <v>6.3336191079999997</v>
      </c>
      <c r="AB60" s="254">
        <v>2.7107775933</v>
      </c>
      <c r="AC60" s="253">
        <v>1.43912161E-2</v>
      </c>
      <c r="AD60" s="254">
        <v>4.1008750000000004E-3</v>
      </c>
      <c r="AE60" s="231">
        <v>8.5676158200000005E-2</v>
      </c>
      <c r="AF60" s="255">
        <v>32.771201462999997</v>
      </c>
      <c r="AG60" s="255">
        <v>10.646231049000001</v>
      </c>
      <c r="AH60" s="231">
        <v>17.344697785000001</v>
      </c>
      <c r="AI60" s="253">
        <v>2.6198225096000001</v>
      </c>
      <c r="AJ60" s="254">
        <v>0.80523148339999995</v>
      </c>
      <c r="AK60" s="255">
        <v>274</v>
      </c>
    </row>
    <row r="61" spans="1:37" x14ac:dyDescent="0.2">
      <c r="A61" s="256">
        <v>68</v>
      </c>
      <c r="B61" s="251" t="s">
        <v>674</v>
      </c>
      <c r="C61" s="252">
        <v>227537</v>
      </c>
      <c r="D61" s="253">
        <v>480.08847185000002</v>
      </c>
      <c r="E61" s="231">
        <v>362.16635824999997</v>
      </c>
      <c r="F61" s="254">
        <v>117.9221136</v>
      </c>
      <c r="G61" s="253">
        <v>7.1644035555999999</v>
      </c>
      <c r="H61" s="254">
        <v>0.2510623676</v>
      </c>
      <c r="I61" s="253">
        <v>5.2542969236000001</v>
      </c>
      <c r="J61" s="254">
        <v>0.87055758230000002</v>
      </c>
      <c r="K61" s="231">
        <v>6.2852961528</v>
      </c>
      <c r="L61" s="253">
        <v>19.180958526000001</v>
      </c>
      <c r="M61" s="254">
        <v>4.1159040223999996</v>
      </c>
      <c r="N61" s="257">
        <v>68</v>
      </c>
      <c r="O61" s="253">
        <v>22.783628435000001</v>
      </c>
      <c r="P61" s="254">
        <v>3.222199137</v>
      </c>
      <c r="Q61" s="253">
        <v>1.1695203578</v>
      </c>
      <c r="R61" s="254">
        <v>0.40390215149999997</v>
      </c>
      <c r="S61" s="253">
        <v>2.9231953484000002</v>
      </c>
      <c r="T61" s="254">
        <v>0.44923445499999998</v>
      </c>
      <c r="U61" s="253">
        <v>9.8821770000000002E-4</v>
      </c>
      <c r="V61" s="254">
        <v>1.9579189999999999E-4</v>
      </c>
      <c r="W61" s="253">
        <v>9.7350986700000003E-2</v>
      </c>
      <c r="X61" s="254">
        <v>1.68346911E-2</v>
      </c>
      <c r="Y61" s="253">
        <v>257.81847276000002</v>
      </c>
      <c r="Z61" s="254">
        <v>73.804757877</v>
      </c>
      <c r="AA61" s="253">
        <v>2.8393088978000001</v>
      </c>
      <c r="AB61" s="254">
        <v>1.7607355657999999</v>
      </c>
      <c r="AC61" s="253">
        <v>8.9208632999999999E-3</v>
      </c>
      <c r="AD61" s="254">
        <v>3.6462857999999998E-3</v>
      </c>
      <c r="AE61" s="231">
        <v>9.8284612100000002E-2</v>
      </c>
      <c r="AF61" s="255">
        <v>35.878210821000003</v>
      </c>
      <c r="AG61" s="255">
        <v>11.301010377000001</v>
      </c>
      <c r="AH61" s="231">
        <v>19.151342719999999</v>
      </c>
      <c r="AI61" s="253">
        <v>2.3928994956</v>
      </c>
      <c r="AJ61" s="254">
        <v>0.84135287339999998</v>
      </c>
      <c r="AK61" s="255">
        <v>274</v>
      </c>
    </row>
    <row r="62" spans="1:37" x14ac:dyDescent="0.2">
      <c r="A62" s="256">
        <v>69</v>
      </c>
      <c r="B62" s="251" t="s">
        <v>675</v>
      </c>
      <c r="C62" s="252">
        <v>6185</v>
      </c>
      <c r="D62" s="253">
        <v>392.77102359999998</v>
      </c>
      <c r="E62" s="231">
        <v>290.45353738</v>
      </c>
      <c r="F62" s="254">
        <v>102.31748623</v>
      </c>
      <c r="G62" s="253">
        <v>5.5919262901</v>
      </c>
      <c r="H62" s="254">
        <v>0.27347454259999998</v>
      </c>
      <c r="I62" s="253">
        <v>8.0540309048999994</v>
      </c>
      <c r="J62" s="254">
        <v>1.0690262236000001</v>
      </c>
      <c r="K62" s="231">
        <v>5.5059627803</v>
      </c>
      <c r="L62" s="253">
        <v>4.4636051558999998</v>
      </c>
      <c r="M62" s="254">
        <v>1.3357975157999999</v>
      </c>
      <c r="N62" s="257">
        <v>69</v>
      </c>
      <c r="O62" s="253">
        <v>2.3876528146</v>
      </c>
      <c r="P62" s="254">
        <v>0.40211084619999998</v>
      </c>
      <c r="Q62" s="253">
        <v>3.7506678010000001</v>
      </c>
      <c r="R62" s="254">
        <v>0.40813066949999999</v>
      </c>
      <c r="S62" s="253">
        <v>1.6837302639</v>
      </c>
      <c r="T62" s="254">
        <v>0.2847106412</v>
      </c>
      <c r="U62" s="253">
        <v>0</v>
      </c>
      <c r="V62" s="254">
        <v>0</v>
      </c>
      <c r="W62" s="253">
        <v>3.4619584500000002E-2</v>
      </c>
      <c r="X62" s="254">
        <v>6.5635601999999996E-3</v>
      </c>
      <c r="Y62" s="253">
        <v>225.15783969</v>
      </c>
      <c r="Z62" s="254">
        <v>64.947395404999995</v>
      </c>
      <c r="AA62" s="253">
        <v>6.4449138663000003</v>
      </c>
      <c r="AB62" s="254">
        <v>1.8450777571999999</v>
      </c>
      <c r="AC62" s="253">
        <v>0</v>
      </c>
      <c r="AD62" s="254">
        <v>0</v>
      </c>
      <c r="AE62" s="231">
        <v>2.6044608899999998E-2</v>
      </c>
      <c r="AF62" s="255">
        <v>29.216449254</v>
      </c>
      <c r="AG62" s="255">
        <v>9.3753867572999994</v>
      </c>
      <c r="AH62" s="231">
        <v>18.987713567</v>
      </c>
      <c r="AI62" s="253">
        <v>0.91197701499999995</v>
      </c>
      <c r="AJ62" s="254">
        <v>0.60621608680000005</v>
      </c>
      <c r="AK62" s="255">
        <v>245</v>
      </c>
    </row>
    <row r="63" spans="1:37" x14ac:dyDescent="0.2">
      <c r="A63" s="256">
        <v>70</v>
      </c>
      <c r="B63" s="251" t="s">
        <v>676</v>
      </c>
      <c r="C63" s="252">
        <v>209006</v>
      </c>
      <c r="D63" s="253">
        <v>378.33477737999999</v>
      </c>
      <c r="E63" s="231">
        <v>283.02252845999999</v>
      </c>
      <c r="F63" s="254">
        <v>95.312248920000002</v>
      </c>
      <c r="G63" s="253">
        <v>4.7500214525000004</v>
      </c>
      <c r="H63" s="254">
        <v>0.21545141740000001</v>
      </c>
      <c r="I63" s="253">
        <v>3.0476770885</v>
      </c>
      <c r="J63" s="254">
        <v>0.94938362220000005</v>
      </c>
      <c r="K63" s="231">
        <v>4.6175442046999997</v>
      </c>
      <c r="L63" s="253">
        <v>1.7685587476</v>
      </c>
      <c r="M63" s="254">
        <v>0.40557387680000001</v>
      </c>
      <c r="N63" s="257">
        <v>70</v>
      </c>
      <c r="O63" s="253">
        <v>28.169642853999999</v>
      </c>
      <c r="P63" s="254">
        <v>4.4218561132999996</v>
      </c>
      <c r="Q63" s="253">
        <v>3.6083923623</v>
      </c>
      <c r="R63" s="254">
        <v>1.0757103262000001</v>
      </c>
      <c r="S63" s="253">
        <v>1.5054774701</v>
      </c>
      <c r="T63" s="254">
        <v>0.18996749190000001</v>
      </c>
      <c r="U63" s="253">
        <v>0</v>
      </c>
      <c r="V63" s="254">
        <v>0</v>
      </c>
      <c r="W63" s="253">
        <v>6.0045841599999997E-2</v>
      </c>
      <c r="X63" s="254">
        <v>1.0828050800000001E-2</v>
      </c>
      <c r="Y63" s="253">
        <v>203.92055489000001</v>
      </c>
      <c r="Z63" s="254">
        <v>59.069870100999999</v>
      </c>
      <c r="AA63" s="253">
        <v>1.8075459301000001</v>
      </c>
      <c r="AB63" s="254">
        <v>1.0872463534000001</v>
      </c>
      <c r="AC63" s="253">
        <v>0</v>
      </c>
      <c r="AD63" s="254">
        <v>0</v>
      </c>
      <c r="AE63" s="231">
        <v>0.1133771699</v>
      </c>
      <c r="AF63" s="255">
        <v>28.883318147000001</v>
      </c>
      <c r="AG63" s="255">
        <v>8.9358055351000001</v>
      </c>
      <c r="AH63" s="231">
        <v>18.245088921000001</v>
      </c>
      <c r="AI63" s="253">
        <v>0.83016524449999995</v>
      </c>
      <c r="AJ63" s="254">
        <v>0.6456741654</v>
      </c>
      <c r="AK63" s="255">
        <v>273</v>
      </c>
    </row>
    <row r="64" spans="1:37" x14ac:dyDescent="0.2">
      <c r="A64" s="256">
        <v>71</v>
      </c>
      <c r="B64" s="251" t="s">
        <v>677</v>
      </c>
      <c r="C64" s="252">
        <v>103347</v>
      </c>
      <c r="D64" s="253">
        <v>345.98306939000003</v>
      </c>
      <c r="E64" s="231">
        <v>259.49421479</v>
      </c>
      <c r="F64" s="254">
        <v>86.488854599000007</v>
      </c>
      <c r="G64" s="253">
        <v>12.42002757</v>
      </c>
      <c r="H64" s="254">
        <v>0.65489779079999999</v>
      </c>
      <c r="I64" s="253">
        <v>11.773671862</v>
      </c>
      <c r="J64" s="254">
        <v>3.0086014869</v>
      </c>
      <c r="K64" s="231">
        <v>13.821374548</v>
      </c>
      <c r="L64" s="253">
        <v>5.7657351509000003</v>
      </c>
      <c r="M64" s="254">
        <v>1.6951556366</v>
      </c>
      <c r="N64" s="257">
        <v>71</v>
      </c>
      <c r="O64" s="253">
        <v>6.8269158361000004</v>
      </c>
      <c r="P64" s="254">
        <v>0.90471329960000002</v>
      </c>
      <c r="Q64" s="253">
        <v>1.3216549987999999</v>
      </c>
      <c r="R64" s="254">
        <v>0.69621551989999997</v>
      </c>
      <c r="S64" s="253">
        <v>7.6702405238000004</v>
      </c>
      <c r="T64" s="254">
        <v>0.58863608109999999</v>
      </c>
      <c r="U64" s="253">
        <v>0</v>
      </c>
      <c r="V64" s="254">
        <v>0</v>
      </c>
      <c r="W64" s="253">
        <v>9.3122974400000003E-2</v>
      </c>
      <c r="X64" s="254">
        <v>1.5848806399999998E-2</v>
      </c>
      <c r="Y64" s="253">
        <v>159.27492666000001</v>
      </c>
      <c r="Z64" s="254">
        <v>50.520601626000001</v>
      </c>
      <c r="AA64" s="253">
        <v>10.461244131000001</v>
      </c>
      <c r="AB64" s="254">
        <v>2.9569573195999999</v>
      </c>
      <c r="AC64" s="253">
        <v>7.3510010000000002E-3</v>
      </c>
      <c r="AD64" s="254">
        <v>9.2534289999999999E-4</v>
      </c>
      <c r="AE64" s="231">
        <v>2.90089311E-2</v>
      </c>
      <c r="AF64" s="255">
        <v>24.347204268999999</v>
      </c>
      <c r="AG64" s="255">
        <v>8.2151106435999992</v>
      </c>
      <c r="AH64" s="231">
        <v>20.486111776000001</v>
      </c>
      <c r="AI64" s="253">
        <v>1.7051219392999999</v>
      </c>
      <c r="AJ64" s="254">
        <v>0.72169366469999996</v>
      </c>
      <c r="AK64" s="255">
        <v>274</v>
      </c>
    </row>
    <row r="65" spans="1:37" x14ac:dyDescent="0.2">
      <c r="A65" s="256">
        <v>72</v>
      </c>
      <c r="B65" s="251" t="s">
        <v>678</v>
      </c>
      <c r="C65" s="252">
        <v>31489</v>
      </c>
      <c r="D65" s="253">
        <v>417.18357990999999</v>
      </c>
      <c r="E65" s="231">
        <v>312.62979596000002</v>
      </c>
      <c r="F65" s="254">
        <v>104.55378396</v>
      </c>
      <c r="G65" s="253">
        <v>7.6858911071999998</v>
      </c>
      <c r="H65" s="254">
        <v>0.82792815070000003</v>
      </c>
      <c r="I65" s="253">
        <v>8.2508334390000009</v>
      </c>
      <c r="J65" s="254">
        <v>4.2621923988999999</v>
      </c>
      <c r="K65" s="231">
        <v>9.7780421834000002</v>
      </c>
      <c r="L65" s="253">
        <v>11.208882668999999</v>
      </c>
      <c r="M65" s="254">
        <v>1.9129113739000001</v>
      </c>
      <c r="N65" s="257">
        <v>72</v>
      </c>
      <c r="O65" s="253">
        <v>10.939394202000001</v>
      </c>
      <c r="P65" s="254">
        <v>1.6945617286000001</v>
      </c>
      <c r="Q65" s="253">
        <v>1.2380695647</v>
      </c>
      <c r="R65" s="254">
        <v>0.90404632610000002</v>
      </c>
      <c r="S65" s="253">
        <v>4.3313712739000003</v>
      </c>
      <c r="T65" s="254">
        <v>0.58905702029999996</v>
      </c>
      <c r="U65" s="253">
        <v>0</v>
      </c>
      <c r="V65" s="254">
        <v>0</v>
      </c>
      <c r="W65" s="253">
        <v>5.10500194E-2</v>
      </c>
      <c r="X65" s="254">
        <v>1.09471438E-2</v>
      </c>
      <c r="Y65" s="253">
        <v>214.01513714999999</v>
      </c>
      <c r="Z65" s="254">
        <v>64.384122892999997</v>
      </c>
      <c r="AA65" s="253">
        <v>7.5493085660999997</v>
      </c>
      <c r="AB65" s="254">
        <v>1.9673421991</v>
      </c>
      <c r="AC65" s="253">
        <v>0</v>
      </c>
      <c r="AD65" s="254">
        <v>0</v>
      </c>
      <c r="AE65" s="231">
        <v>4.66172423E-2</v>
      </c>
      <c r="AF65" s="255">
        <v>28.650833663</v>
      </c>
      <c r="AG65" s="255">
        <v>8.8134465304000003</v>
      </c>
      <c r="AH65" s="231">
        <v>25.994118536999999</v>
      </c>
      <c r="AI65" s="253">
        <v>1.4238609965</v>
      </c>
      <c r="AJ65" s="254">
        <v>0.65361353980000003</v>
      </c>
      <c r="AK65" s="255">
        <v>274</v>
      </c>
    </row>
    <row r="66" spans="1:37" x14ac:dyDescent="0.2">
      <c r="A66" s="256">
        <v>73</v>
      </c>
      <c r="B66" s="251" t="s">
        <v>679</v>
      </c>
      <c r="C66" s="252">
        <v>335934</v>
      </c>
      <c r="D66" s="253">
        <v>193.51255230999999</v>
      </c>
      <c r="E66" s="231">
        <v>143.57247593</v>
      </c>
      <c r="F66" s="254">
        <v>49.940076380999997</v>
      </c>
      <c r="G66" s="253">
        <v>1.3287584605</v>
      </c>
      <c r="H66" s="254">
        <v>8.0653758199999995E-2</v>
      </c>
      <c r="I66" s="253">
        <v>1.6828535366999999</v>
      </c>
      <c r="J66" s="254">
        <v>0.37468827840000002</v>
      </c>
      <c r="K66" s="231">
        <v>4.3620990547999998</v>
      </c>
      <c r="L66" s="253">
        <v>2.8727914918000002</v>
      </c>
      <c r="M66" s="254">
        <v>0.50620883800000005</v>
      </c>
      <c r="N66" s="257">
        <v>73</v>
      </c>
      <c r="O66" s="253">
        <v>4.9503694877999997</v>
      </c>
      <c r="P66" s="254">
        <v>0.77066036490000001</v>
      </c>
      <c r="Q66" s="253">
        <v>0.5426403474</v>
      </c>
      <c r="R66" s="254">
        <v>0.1400597968</v>
      </c>
      <c r="S66" s="253">
        <v>1.3937910039000001</v>
      </c>
      <c r="T66" s="254">
        <v>0.13840083419999999</v>
      </c>
      <c r="U66" s="253">
        <v>8.8508626999999999E-3</v>
      </c>
      <c r="V66" s="254">
        <v>1.0826219000000001E-3</v>
      </c>
      <c r="W66" s="253">
        <v>7.3840874200000003E-2</v>
      </c>
      <c r="X66" s="254">
        <v>1.3017333900000001E-2</v>
      </c>
      <c r="Y66" s="253">
        <v>103.17215564999999</v>
      </c>
      <c r="Z66" s="254">
        <v>33.182573853000001</v>
      </c>
      <c r="AA66" s="253">
        <v>5.1688167951999997</v>
      </c>
      <c r="AB66" s="254">
        <v>0.91492935990000002</v>
      </c>
      <c r="AC66" s="253">
        <v>3.0323367699999999E-2</v>
      </c>
      <c r="AD66" s="254">
        <v>3.4706516000000001E-3</v>
      </c>
      <c r="AE66" s="231">
        <v>1.38231003E-2</v>
      </c>
      <c r="AF66" s="255">
        <v>16.516542499</v>
      </c>
      <c r="AG66" s="255">
        <v>5.3437987376000002</v>
      </c>
      <c r="AH66" s="231">
        <v>6.4013421012</v>
      </c>
      <c r="AI66" s="253">
        <v>3.0777578069999998</v>
      </c>
      <c r="AJ66" s="254">
        <v>0.44625144570000003</v>
      </c>
      <c r="AK66" s="255">
        <v>263</v>
      </c>
    </row>
    <row r="67" spans="1:37" x14ac:dyDescent="0.2">
      <c r="A67" s="256">
        <v>74</v>
      </c>
      <c r="B67" s="251" t="s">
        <v>680</v>
      </c>
      <c r="C67" s="252">
        <v>47719</v>
      </c>
      <c r="D67" s="253">
        <v>2037.3479984000001</v>
      </c>
      <c r="E67" s="231">
        <v>1693.4989791</v>
      </c>
      <c r="F67" s="254">
        <v>343.84901931000002</v>
      </c>
      <c r="G67" s="253">
        <v>41.771314836999998</v>
      </c>
      <c r="H67" s="254">
        <v>0.81107328160000003</v>
      </c>
      <c r="I67" s="253">
        <v>32.675712969000003</v>
      </c>
      <c r="J67" s="254">
        <v>2.8765357389999999</v>
      </c>
      <c r="K67" s="231">
        <v>24.285287332999999</v>
      </c>
      <c r="L67" s="253">
        <v>93.596295526000006</v>
      </c>
      <c r="M67" s="254">
        <v>18.65548562</v>
      </c>
      <c r="N67" s="257">
        <v>74</v>
      </c>
      <c r="O67" s="253">
        <v>127.06312500999999</v>
      </c>
      <c r="P67" s="254">
        <v>20.021832642</v>
      </c>
      <c r="Q67" s="253">
        <v>2.6615320797000002</v>
      </c>
      <c r="R67" s="254">
        <v>1.2311864548</v>
      </c>
      <c r="S67" s="253">
        <v>6.3284013975000004</v>
      </c>
      <c r="T67" s="254">
        <v>0.68194284839999997</v>
      </c>
      <c r="U67" s="253">
        <v>5.7400605600000001E-2</v>
      </c>
      <c r="V67" s="254">
        <v>6.6049539999999997E-3</v>
      </c>
      <c r="W67" s="253">
        <v>2.275535294</v>
      </c>
      <c r="X67" s="254">
        <v>0.36409382559999998</v>
      </c>
      <c r="Y67" s="253">
        <v>700.14518745999999</v>
      </c>
      <c r="Z67" s="254">
        <v>173.26882179</v>
      </c>
      <c r="AA67" s="253">
        <v>138.82911960999999</v>
      </c>
      <c r="AB67" s="254">
        <v>15.066562625</v>
      </c>
      <c r="AC67" s="253">
        <v>0.15210940349999999</v>
      </c>
      <c r="AD67" s="254">
        <v>1.9204159599999999E-2</v>
      </c>
      <c r="AE67" s="231">
        <v>0.32494352030000001</v>
      </c>
      <c r="AF67" s="255">
        <v>124.63617866</v>
      </c>
      <c r="AG67" s="255">
        <v>28.363384988</v>
      </c>
      <c r="AH67" s="231">
        <v>50.651845385000001</v>
      </c>
      <c r="AI67" s="253">
        <v>423.08031062999999</v>
      </c>
      <c r="AJ67" s="254">
        <v>7.4469697523000002</v>
      </c>
      <c r="AK67" s="255">
        <v>263</v>
      </c>
    </row>
    <row r="68" spans="1:37" x14ac:dyDescent="0.2">
      <c r="A68" s="256">
        <v>75</v>
      </c>
      <c r="B68" s="251" t="s">
        <v>681</v>
      </c>
      <c r="C68" s="252">
        <v>2971</v>
      </c>
      <c r="D68" s="253">
        <v>1519.8116341</v>
      </c>
      <c r="E68" s="231">
        <v>1189.3743999999999</v>
      </c>
      <c r="F68" s="254">
        <v>330.43723413999999</v>
      </c>
      <c r="G68" s="253">
        <v>11.874261559000001</v>
      </c>
      <c r="H68" s="254">
        <v>0.3573508098</v>
      </c>
      <c r="I68" s="253">
        <v>11.295895440000001</v>
      </c>
      <c r="J68" s="254">
        <v>0.59464570009999995</v>
      </c>
      <c r="K68" s="231">
        <v>6.6222112847999997</v>
      </c>
      <c r="L68" s="253">
        <v>109.11659156</v>
      </c>
      <c r="M68" s="254">
        <v>16.100290322999999</v>
      </c>
      <c r="N68" s="257">
        <v>75</v>
      </c>
      <c r="O68" s="253">
        <v>66.450960811000002</v>
      </c>
      <c r="P68" s="254">
        <v>11.802583081</v>
      </c>
      <c r="Q68" s="253">
        <v>61.966935089000003</v>
      </c>
      <c r="R68" s="254">
        <v>13.825961421000001</v>
      </c>
      <c r="S68" s="253">
        <v>6.7877837242999997</v>
      </c>
      <c r="T68" s="254">
        <v>0.44400561560000001</v>
      </c>
      <c r="U68" s="253">
        <v>0</v>
      </c>
      <c r="V68" s="254">
        <v>0</v>
      </c>
      <c r="W68" s="253">
        <v>5.1099578686999996</v>
      </c>
      <c r="X68" s="254">
        <v>0.91747651230000005</v>
      </c>
      <c r="Y68" s="253">
        <v>766.48863476999998</v>
      </c>
      <c r="Z68" s="254">
        <v>191.14338072000001</v>
      </c>
      <c r="AA68" s="253">
        <v>8.5590259161999995</v>
      </c>
      <c r="AB68" s="254">
        <v>2.6930305213999999</v>
      </c>
      <c r="AC68" s="253">
        <v>0.64058052840000002</v>
      </c>
      <c r="AD68" s="254">
        <v>0.1628192514</v>
      </c>
      <c r="AE68" s="231">
        <v>0.58384130089999997</v>
      </c>
      <c r="AF68" s="255">
        <v>133.78092323999999</v>
      </c>
      <c r="AG68" s="255">
        <v>30.619721173999999</v>
      </c>
      <c r="AH68" s="231">
        <v>44.989132640000001</v>
      </c>
      <c r="AI68" s="253">
        <v>15.557492212</v>
      </c>
      <c r="AJ68" s="254">
        <v>1.3261410363999999</v>
      </c>
      <c r="AK68" s="255">
        <v>209</v>
      </c>
    </row>
    <row r="69" spans="1:37" x14ac:dyDescent="0.2">
      <c r="A69" s="256">
        <v>76</v>
      </c>
      <c r="B69" s="251" t="s">
        <v>682</v>
      </c>
      <c r="C69" s="252">
        <v>11210</v>
      </c>
      <c r="D69" s="253">
        <v>743.07218913999998</v>
      </c>
      <c r="E69" s="231">
        <v>575.41747838000003</v>
      </c>
      <c r="F69" s="254">
        <v>167.65471076</v>
      </c>
      <c r="G69" s="253">
        <v>16.114330198000001</v>
      </c>
      <c r="H69" s="254">
        <v>0.40522305460000002</v>
      </c>
      <c r="I69" s="253">
        <v>9.3750758159000007</v>
      </c>
      <c r="J69" s="254">
        <v>1.6605291187</v>
      </c>
      <c r="K69" s="231">
        <v>7.8987550388000001</v>
      </c>
      <c r="L69" s="253">
        <v>38.643414329000002</v>
      </c>
      <c r="M69" s="254">
        <v>7.2976147997999998</v>
      </c>
      <c r="N69" s="257">
        <v>76</v>
      </c>
      <c r="O69" s="253">
        <v>61.809455472000003</v>
      </c>
      <c r="P69" s="254">
        <v>8.6398142694000004</v>
      </c>
      <c r="Q69" s="253">
        <v>1.2957368403</v>
      </c>
      <c r="R69" s="254">
        <v>0.56295097709999997</v>
      </c>
      <c r="S69" s="253">
        <v>2.3905466440000001</v>
      </c>
      <c r="T69" s="254">
        <v>0.2858560208</v>
      </c>
      <c r="U69" s="253">
        <v>0</v>
      </c>
      <c r="V69" s="254">
        <v>0</v>
      </c>
      <c r="W69" s="253">
        <v>0.15461152249999999</v>
      </c>
      <c r="X69" s="254">
        <v>3.4133710300000002E-2</v>
      </c>
      <c r="Y69" s="253">
        <v>370.71074815999998</v>
      </c>
      <c r="Z69" s="254">
        <v>99.698578330999993</v>
      </c>
      <c r="AA69" s="253">
        <v>3.5016469065</v>
      </c>
      <c r="AB69" s="254">
        <v>3.0662949172</v>
      </c>
      <c r="AC69" s="253">
        <v>2.06166432E-2</v>
      </c>
      <c r="AD69" s="254">
        <v>5.2122382000000002E-3</v>
      </c>
      <c r="AE69" s="231">
        <v>0.34265945320000002</v>
      </c>
      <c r="AF69" s="255">
        <v>54.770349461000002</v>
      </c>
      <c r="AG69" s="255">
        <v>18.082603696</v>
      </c>
      <c r="AH69" s="231">
        <v>27.214668531000001</v>
      </c>
      <c r="AI69" s="253">
        <v>7.9609237103000003</v>
      </c>
      <c r="AJ69" s="254">
        <v>1.1298392781</v>
      </c>
      <c r="AK69" s="255">
        <v>236</v>
      </c>
    </row>
    <row r="70" spans="1:37" x14ac:dyDescent="0.2">
      <c r="A70" s="256">
        <v>77</v>
      </c>
      <c r="B70" s="251" t="s">
        <v>683</v>
      </c>
      <c r="C70" s="252">
        <v>423</v>
      </c>
      <c r="D70" s="253">
        <v>813.31482268000002</v>
      </c>
      <c r="E70" s="231">
        <v>620.70924026</v>
      </c>
      <c r="F70" s="254">
        <v>192.60558241999999</v>
      </c>
      <c r="G70" s="253">
        <v>14.400061728000001</v>
      </c>
      <c r="H70" s="254">
        <v>0.29342977780000001</v>
      </c>
      <c r="I70" s="253">
        <v>10.012583593</v>
      </c>
      <c r="J70" s="254">
        <v>1.0779366903000001</v>
      </c>
      <c r="K70" s="231">
        <v>5.8570427565000003</v>
      </c>
      <c r="L70" s="253">
        <v>52.764882976000003</v>
      </c>
      <c r="M70" s="254">
        <v>11.346451077999999</v>
      </c>
      <c r="N70" s="257">
        <v>77</v>
      </c>
      <c r="O70" s="253">
        <v>76.065543039999994</v>
      </c>
      <c r="P70" s="254">
        <v>14.489951199</v>
      </c>
      <c r="Q70" s="253">
        <v>2.4486525176999998</v>
      </c>
      <c r="R70" s="254">
        <v>0.68010589600000004</v>
      </c>
      <c r="S70" s="253">
        <v>0.96793529789999999</v>
      </c>
      <c r="T70" s="254">
        <v>0.26589154609999999</v>
      </c>
      <c r="U70" s="253">
        <v>0</v>
      </c>
      <c r="V70" s="254">
        <v>0</v>
      </c>
      <c r="W70" s="253">
        <v>5.5251796700000001E-2</v>
      </c>
      <c r="X70" s="254">
        <v>1.0974988200000001E-2</v>
      </c>
      <c r="Y70" s="253">
        <v>400.46575665</v>
      </c>
      <c r="Z70" s="254">
        <v>107.58471735000001</v>
      </c>
      <c r="AA70" s="253">
        <v>3.4149534917</v>
      </c>
      <c r="AB70" s="254">
        <v>2.9407700118000002</v>
      </c>
      <c r="AC70" s="253">
        <v>0</v>
      </c>
      <c r="AD70" s="254">
        <v>0</v>
      </c>
      <c r="AE70" s="231">
        <v>0.40783043969999999</v>
      </c>
      <c r="AF70" s="255">
        <v>53.693832766</v>
      </c>
      <c r="AG70" s="255">
        <v>19.046830794000002</v>
      </c>
      <c r="AH70" s="231">
        <v>33.306757118</v>
      </c>
      <c r="AI70" s="253">
        <v>0.73017581799999998</v>
      </c>
      <c r="AJ70" s="254">
        <v>0.98650335700000003</v>
      </c>
      <c r="AK70" s="255">
        <v>108</v>
      </c>
    </row>
    <row r="71" spans="1:37" x14ac:dyDescent="0.2">
      <c r="A71" s="256">
        <v>78</v>
      </c>
      <c r="B71" s="251" t="s">
        <v>684</v>
      </c>
      <c r="C71" s="252">
        <v>93283</v>
      </c>
      <c r="D71" s="253">
        <v>416.66140452000002</v>
      </c>
      <c r="E71" s="231">
        <v>315.16802222000001</v>
      </c>
      <c r="F71" s="254">
        <v>101.49338229999999</v>
      </c>
      <c r="G71" s="253">
        <v>11.193095182</v>
      </c>
      <c r="H71" s="254">
        <v>0.67167957680000001</v>
      </c>
      <c r="I71" s="253">
        <v>10.009428778</v>
      </c>
      <c r="J71" s="254">
        <v>3.9205463439999999</v>
      </c>
      <c r="K71" s="231">
        <v>10.561728869</v>
      </c>
      <c r="L71" s="253">
        <v>7.2999307182999997</v>
      </c>
      <c r="M71" s="254">
        <v>1.5141704721</v>
      </c>
      <c r="N71" s="257">
        <v>78</v>
      </c>
      <c r="O71" s="253">
        <v>25.145996309000001</v>
      </c>
      <c r="P71" s="254">
        <v>3.4484444835999999</v>
      </c>
      <c r="Q71" s="253">
        <v>1.9714462135999999</v>
      </c>
      <c r="R71" s="254">
        <v>0.82285557990000002</v>
      </c>
      <c r="S71" s="253">
        <v>3.2185333084000001</v>
      </c>
      <c r="T71" s="254">
        <v>0.42404014839999998</v>
      </c>
      <c r="U71" s="253">
        <v>0</v>
      </c>
      <c r="V71" s="254">
        <v>0</v>
      </c>
      <c r="W71" s="253">
        <v>0.18712675149999999</v>
      </c>
      <c r="X71" s="254">
        <v>3.4532001100000001E-2</v>
      </c>
      <c r="Y71" s="253">
        <v>204.55652130999999</v>
      </c>
      <c r="Z71" s="254">
        <v>62.102394048000001</v>
      </c>
      <c r="AA71" s="253">
        <v>4.5186963551000003</v>
      </c>
      <c r="AB71" s="254">
        <v>2.6087899201</v>
      </c>
      <c r="AC71" s="253">
        <v>1.4947415999999999E-3</v>
      </c>
      <c r="AD71" s="254">
        <v>3.171963E-4</v>
      </c>
      <c r="AE71" s="231">
        <v>9.1681871499999998E-2</v>
      </c>
      <c r="AF71" s="255">
        <v>28.952714976999999</v>
      </c>
      <c r="AG71" s="255">
        <v>8.9645977051999992</v>
      </c>
      <c r="AH71" s="231">
        <v>22.615151822000001</v>
      </c>
      <c r="AI71" s="253">
        <v>1.2181242376000001</v>
      </c>
      <c r="AJ71" s="254">
        <v>0.60736560689999997</v>
      </c>
      <c r="AK71" s="255">
        <v>260</v>
      </c>
    </row>
    <row r="72" spans="1:37" x14ac:dyDescent="0.2">
      <c r="A72" s="256">
        <v>79</v>
      </c>
      <c r="B72" s="251" t="s">
        <v>685</v>
      </c>
      <c r="C72" s="252">
        <v>598</v>
      </c>
      <c r="D72" s="253">
        <v>2219.7260827</v>
      </c>
      <c r="E72" s="231">
        <v>1814.8239324000001</v>
      </c>
      <c r="F72" s="254">
        <v>404.90215035</v>
      </c>
      <c r="G72" s="253">
        <v>20.075390432999999</v>
      </c>
      <c r="H72" s="254">
        <v>1.2056080401</v>
      </c>
      <c r="I72" s="253">
        <v>30.698316225999999</v>
      </c>
      <c r="J72" s="254">
        <v>3.7268935602000002</v>
      </c>
      <c r="K72" s="231">
        <v>20.460956436</v>
      </c>
      <c r="L72" s="253">
        <v>96.508729118999995</v>
      </c>
      <c r="M72" s="254">
        <v>21.282331366000001</v>
      </c>
      <c r="N72" s="257">
        <v>79</v>
      </c>
      <c r="O72" s="253">
        <v>125.23369463</v>
      </c>
      <c r="P72" s="254">
        <v>21.986702870999999</v>
      </c>
      <c r="Q72" s="253">
        <v>17.351679584999999</v>
      </c>
      <c r="R72" s="254">
        <v>2.0373709080000002</v>
      </c>
      <c r="S72" s="253">
        <v>5.4723665099999996</v>
      </c>
      <c r="T72" s="254">
        <v>0.49855475420000001</v>
      </c>
      <c r="U72" s="253">
        <v>0</v>
      </c>
      <c r="V72" s="254">
        <v>0</v>
      </c>
      <c r="W72" s="253">
        <v>1.1727482440999999</v>
      </c>
      <c r="X72" s="254">
        <v>0.26732680599999997</v>
      </c>
      <c r="Y72" s="253">
        <v>1210.8806459</v>
      </c>
      <c r="Z72" s="254">
        <v>224.33378514</v>
      </c>
      <c r="AA72" s="253">
        <v>71.982310464999998</v>
      </c>
      <c r="AB72" s="254">
        <v>12.753502066999999</v>
      </c>
      <c r="AC72" s="253">
        <v>0</v>
      </c>
      <c r="AD72" s="254">
        <v>0</v>
      </c>
      <c r="AE72" s="231">
        <v>0.49773520399999999</v>
      </c>
      <c r="AF72" s="255">
        <v>177.6838984</v>
      </c>
      <c r="AG72" s="255">
        <v>33.43555164</v>
      </c>
      <c r="AH72" s="231">
        <v>53.109678758999998</v>
      </c>
      <c r="AI72" s="253">
        <v>64.643289972999995</v>
      </c>
      <c r="AJ72" s="254">
        <v>2.4270157139999999</v>
      </c>
      <c r="AK72" s="255">
        <v>117</v>
      </c>
    </row>
    <row r="73" spans="1:37" x14ac:dyDescent="0.2">
      <c r="A73" s="256">
        <v>80</v>
      </c>
      <c r="B73" s="251" t="s">
        <v>686</v>
      </c>
      <c r="C73" s="252">
        <v>37925</v>
      </c>
      <c r="D73" s="253">
        <v>1421.6056305</v>
      </c>
      <c r="E73" s="231">
        <v>1129.1701118999999</v>
      </c>
      <c r="F73" s="254">
        <v>292.43551854999998</v>
      </c>
      <c r="G73" s="253">
        <v>6.7369133746000003</v>
      </c>
      <c r="H73" s="254">
        <v>0.14718618350000001</v>
      </c>
      <c r="I73" s="253">
        <v>3.3505423680000002</v>
      </c>
      <c r="J73" s="254">
        <v>0.3602729999</v>
      </c>
      <c r="K73" s="231">
        <v>5.994173408</v>
      </c>
      <c r="L73" s="253">
        <v>178.44187675000001</v>
      </c>
      <c r="M73" s="254">
        <v>31.815554236000001</v>
      </c>
      <c r="N73" s="257">
        <v>80</v>
      </c>
      <c r="O73" s="253">
        <v>101.29617545000001</v>
      </c>
      <c r="P73" s="254">
        <v>16.489265615000001</v>
      </c>
      <c r="Q73" s="253">
        <v>2.5631285134000001</v>
      </c>
      <c r="R73" s="254">
        <v>0.60286460580000001</v>
      </c>
      <c r="S73" s="253">
        <v>18.762524724999999</v>
      </c>
      <c r="T73" s="254">
        <v>1.5597027670000001</v>
      </c>
      <c r="U73" s="253">
        <v>3.6235327599999999E-2</v>
      </c>
      <c r="V73" s="254">
        <v>4.2075096000000001E-3</v>
      </c>
      <c r="W73" s="253">
        <v>0.81912760740000001</v>
      </c>
      <c r="X73" s="254">
        <v>0.28168763429999999</v>
      </c>
      <c r="Y73" s="253">
        <v>682.47452911000005</v>
      </c>
      <c r="Z73" s="254">
        <v>166.16661565000001</v>
      </c>
      <c r="AA73" s="253">
        <v>8.3238091522000008</v>
      </c>
      <c r="AB73" s="254">
        <v>1.7251407342</v>
      </c>
      <c r="AC73" s="253">
        <v>1.5009285799999999E-2</v>
      </c>
      <c r="AD73" s="254">
        <v>3.7894839E-3</v>
      </c>
      <c r="AE73" s="231">
        <v>0.57208482169999997</v>
      </c>
      <c r="AF73" s="255">
        <v>115.84430372999999</v>
      </c>
      <c r="AG73" s="255">
        <v>24.989621543999998</v>
      </c>
      <c r="AH73" s="231">
        <v>40.950570009000003</v>
      </c>
      <c r="AI73" s="253">
        <v>9.8972167224999996</v>
      </c>
      <c r="AJ73" s="254">
        <v>1.3815011352</v>
      </c>
      <c r="AK73" s="255">
        <v>243</v>
      </c>
    </row>
    <row r="74" spans="1:37" x14ac:dyDescent="0.2">
      <c r="A74" s="256">
        <v>81</v>
      </c>
      <c r="B74" s="251" t="s">
        <v>687</v>
      </c>
      <c r="C74" s="252">
        <v>17104</v>
      </c>
      <c r="D74" s="253">
        <v>1237.9336966999999</v>
      </c>
      <c r="E74" s="231">
        <v>976.2450063</v>
      </c>
      <c r="F74" s="254">
        <v>261.68869039999998</v>
      </c>
      <c r="G74" s="253">
        <v>7.8782462229999997</v>
      </c>
      <c r="H74" s="254">
        <v>0.18874226860000001</v>
      </c>
      <c r="I74" s="253">
        <v>4.9842627955000003</v>
      </c>
      <c r="J74" s="254">
        <v>0.4093485368</v>
      </c>
      <c r="K74" s="231">
        <v>7.2820753659999999</v>
      </c>
      <c r="L74" s="253">
        <v>99.681216042000003</v>
      </c>
      <c r="M74" s="254">
        <v>22.035621984999999</v>
      </c>
      <c r="N74" s="257">
        <v>81</v>
      </c>
      <c r="O74" s="253">
        <v>134.36895683</v>
      </c>
      <c r="P74" s="254">
        <v>22.146558113000001</v>
      </c>
      <c r="Q74" s="253">
        <v>1.8517864711000001</v>
      </c>
      <c r="R74" s="254">
        <v>0.50011898249999998</v>
      </c>
      <c r="S74" s="253">
        <v>9.9691994560000001</v>
      </c>
      <c r="T74" s="254">
        <v>0.93072386070000002</v>
      </c>
      <c r="U74" s="253">
        <v>4.0172614600000003E-2</v>
      </c>
      <c r="V74" s="254">
        <v>4.6646925000000004E-3</v>
      </c>
      <c r="W74" s="253">
        <v>0.94590770580000005</v>
      </c>
      <c r="X74" s="254">
        <v>0.2948497819</v>
      </c>
      <c r="Y74" s="253">
        <v>592.95014833000005</v>
      </c>
      <c r="Z74" s="254">
        <v>146.52024136</v>
      </c>
      <c r="AA74" s="253">
        <v>10.505855827</v>
      </c>
      <c r="AB74" s="254">
        <v>1.8397926053</v>
      </c>
      <c r="AC74" s="253">
        <v>3.3521099200000001E-2</v>
      </c>
      <c r="AD74" s="254">
        <v>9.8146725999999993E-3</v>
      </c>
      <c r="AE74" s="231">
        <v>0.805059254</v>
      </c>
      <c r="AF74" s="255">
        <v>104.54102782</v>
      </c>
      <c r="AG74" s="255">
        <v>22.935815261999998</v>
      </c>
      <c r="AH74" s="231">
        <v>36.761039898999996</v>
      </c>
      <c r="AI74" s="253">
        <v>6.2698518744999996</v>
      </c>
      <c r="AJ74" s="254">
        <v>1.249076965</v>
      </c>
      <c r="AK74" s="255">
        <v>225</v>
      </c>
    </row>
    <row r="75" spans="1:37" x14ac:dyDescent="0.2">
      <c r="A75" s="256">
        <v>82</v>
      </c>
      <c r="B75" s="251" t="s">
        <v>688</v>
      </c>
      <c r="C75" s="252">
        <v>14663</v>
      </c>
      <c r="D75" s="253">
        <v>1392.2934232</v>
      </c>
      <c r="E75" s="231">
        <v>1116.9630525</v>
      </c>
      <c r="F75" s="254">
        <v>275.33037069</v>
      </c>
      <c r="G75" s="253">
        <v>18.036873742000001</v>
      </c>
      <c r="H75" s="254">
        <v>0.79360964109999999</v>
      </c>
      <c r="I75" s="253">
        <v>35.097707782000001</v>
      </c>
      <c r="J75" s="254">
        <v>2.6364600902999999</v>
      </c>
      <c r="K75" s="231">
        <v>16.047291132000002</v>
      </c>
      <c r="L75" s="253">
        <v>42.265096309999997</v>
      </c>
      <c r="M75" s="254">
        <v>9.2436050591000001</v>
      </c>
      <c r="N75" s="257">
        <v>82</v>
      </c>
      <c r="O75" s="253">
        <v>24.700348013999999</v>
      </c>
      <c r="P75" s="254">
        <v>4.2595440126000002</v>
      </c>
      <c r="Q75" s="253">
        <v>10.755739755</v>
      </c>
      <c r="R75" s="254">
        <v>1.0729781957</v>
      </c>
      <c r="S75" s="253">
        <v>4.2873545811999998</v>
      </c>
      <c r="T75" s="254">
        <v>0.39487635310000002</v>
      </c>
      <c r="U75" s="253">
        <v>0</v>
      </c>
      <c r="V75" s="254">
        <v>0</v>
      </c>
      <c r="W75" s="253">
        <v>0.6235578142</v>
      </c>
      <c r="X75" s="254">
        <v>0.18085630289999999</v>
      </c>
      <c r="Y75" s="253">
        <v>807.40342368999995</v>
      </c>
      <c r="Z75" s="254">
        <v>169.82216688</v>
      </c>
      <c r="AA75" s="253">
        <v>45.650808316999999</v>
      </c>
      <c r="AB75" s="254">
        <v>8.7482838450999996</v>
      </c>
      <c r="AC75" s="253">
        <v>0</v>
      </c>
      <c r="AD75" s="254">
        <v>0</v>
      </c>
      <c r="AE75" s="231">
        <v>0.15600763610000001</v>
      </c>
      <c r="AF75" s="255">
        <v>125.20369851</v>
      </c>
      <c r="AG75" s="255">
        <v>24.088333593000002</v>
      </c>
      <c r="AH75" s="231">
        <v>32.929625098000002</v>
      </c>
      <c r="AI75" s="253">
        <v>5.8083256308999998</v>
      </c>
      <c r="AJ75" s="254">
        <v>2.0868512067</v>
      </c>
      <c r="AK75" s="255">
        <v>231</v>
      </c>
    </row>
    <row r="76" spans="1:37" x14ac:dyDescent="0.2">
      <c r="A76" s="256">
        <v>83</v>
      </c>
      <c r="B76" s="251" t="s">
        <v>689</v>
      </c>
      <c r="C76" s="252">
        <v>34702</v>
      </c>
      <c r="D76" s="253">
        <v>784.24930459999996</v>
      </c>
      <c r="E76" s="231">
        <v>612.44143027999996</v>
      </c>
      <c r="F76" s="254">
        <v>171.80787432</v>
      </c>
      <c r="G76" s="253">
        <v>8.0275086254999994</v>
      </c>
      <c r="H76" s="254">
        <v>0.23860997289999999</v>
      </c>
      <c r="I76" s="253">
        <v>5.1097296732000004</v>
      </c>
      <c r="J76" s="254">
        <v>0.45389432670000002</v>
      </c>
      <c r="K76" s="231">
        <v>7.1528120734999998</v>
      </c>
      <c r="L76" s="253">
        <v>52.817088501999997</v>
      </c>
      <c r="M76" s="254">
        <v>9.5858210848999992</v>
      </c>
      <c r="N76" s="257">
        <v>83</v>
      </c>
      <c r="O76" s="253">
        <v>48.667909248000001</v>
      </c>
      <c r="P76" s="254">
        <v>8.0734956573000005</v>
      </c>
      <c r="Q76" s="253">
        <v>1.2793170248000001</v>
      </c>
      <c r="R76" s="254">
        <v>0.48578305770000002</v>
      </c>
      <c r="S76" s="253">
        <v>4.7255220683000001</v>
      </c>
      <c r="T76" s="254">
        <v>0.5404964109</v>
      </c>
      <c r="U76" s="253">
        <v>0</v>
      </c>
      <c r="V76" s="254">
        <v>0</v>
      </c>
      <c r="W76" s="253">
        <v>0.16031902919999999</v>
      </c>
      <c r="X76" s="254">
        <v>3.2883721099999999E-2</v>
      </c>
      <c r="Y76" s="253">
        <v>414.97131091</v>
      </c>
      <c r="Z76" s="254">
        <v>106.40634509</v>
      </c>
      <c r="AA76" s="253">
        <v>4.9453016060000001</v>
      </c>
      <c r="AB76" s="254">
        <v>2.3855256050000002</v>
      </c>
      <c r="AC76" s="253">
        <v>1.6502589200000001E-2</v>
      </c>
      <c r="AD76" s="254">
        <v>7.9072450999999998E-3</v>
      </c>
      <c r="AE76" s="231">
        <v>0.25982238730000001</v>
      </c>
      <c r="AF76" s="255">
        <v>62.260639986000001</v>
      </c>
      <c r="AG76" s="255">
        <v>15.514294902</v>
      </c>
      <c r="AH76" s="231">
        <v>23.898895082999999</v>
      </c>
      <c r="AI76" s="253">
        <v>5.1973101664000003</v>
      </c>
      <c r="AJ76" s="254">
        <v>1.0342585636999999</v>
      </c>
      <c r="AK76" s="255">
        <v>248</v>
      </c>
    </row>
    <row r="77" spans="1:37" x14ac:dyDescent="0.2">
      <c r="A77" s="256">
        <v>84</v>
      </c>
      <c r="B77" s="251" t="s">
        <v>690</v>
      </c>
      <c r="C77" s="252">
        <v>33060</v>
      </c>
      <c r="D77" s="253">
        <v>1107.1844908</v>
      </c>
      <c r="E77" s="231">
        <v>873.99507776999997</v>
      </c>
      <c r="F77" s="254">
        <v>233.18941298999999</v>
      </c>
      <c r="G77" s="253">
        <v>8.1554053443000001</v>
      </c>
      <c r="H77" s="254">
        <v>0.2195422574</v>
      </c>
      <c r="I77" s="253">
        <v>4.2499707445999997</v>
      </c>
      <c r="J77" s="254">
        <v>0.43833482369999999</v>
      </c>
      <c r="K77" s="231">
        <v>7.4588951191000001</v>
      </c>
      <c r="L77" s="253">
        <v>91.537877977999997</v>
      </c>
      <c r="M77" s="254">
        <v>16.676836700999999</v>
      </c>
      <c r="N77" s="257">
        <v>84</v>
      </c>
      <c r="O77" s="253">
        <v>126.94896447000001</v>
      </c>
      <c r="P77" s="254">
        <v>19.124248925</v>
      </c>
      <c r="Q77" s="253">
        <v>1.3580021645</v>
      </c>
      <c r="R77" s="254">
        <v>0.3648403482</v>
      </c>
      <c r="S77" s="253">
        <v>5.8151824909999998</v>
      </c>
      <c r="T77" s="254">
        <v>0.59734700470000002</v>
      </c>
      <c r="U77" s="253">
        <v>0</v>
      </c>
      <c r="V77" s="254">
        <v>0</v>
      </c>
      <c r="W77" s="253">
        <v>0.15407264849999999</v>
      </c>
      <c r="X77" s="254">
        <v>2.68101273E-2</v>
      </c>
      <c r="Y77" s="253">
        <v>528.06244978999996</v>
      </c>
      <c r="Z77" s="254">
        <v>133.49550195</v>
      </c>
      <c r="AA77" s="253">
        <v>7.5941932884999996</v>
      </c>
      <c r="AB77" s="254">
        <v>2.0294619317999998</v>
      </c>
      <c r="AC77" s="253">
        <v>9.8084447000000005E-2</v>
      </c>
      <c r="AD77" s="254">
        <v>1.7390385500000001E-2</v>
      </c>
      <c r="AE77" s="231">
        <v>0.64221858330000003</v>
      </c>
      <c r="AF77" s="255">
        <v>89.976933329999994</v>
      </c>
      <c r="AG77" s="255">
        <v>22.600332151</v>
      </c>
      <c r="AH77" s="231">
        <v>34.042471710000001</v>
      </c>
      <c r="AI77" s="253">
        <v>4.1459163099999996</v>
      </c>
      <c r="AJ77" s="254">
        <v>1.3532057407</v>
      </c>
      <c r="AK77" s="255">
        <v>242</v>
      </c>
    </row>
    <row r="78" spans="1:37" x14ac:dyDescent="0.2">
      <c r="A78" s="256">
        <v>85</v>
      </c>
      <c r="B78" s="251" t="s">
        <v>691</v>
      </c>
      <c r="C78" s="252">
        <v>45653</v>
      </c>
      <c r="D78" s="253">
        <v>1073.6845215999999</v>
      </c>
      <c r="E78" s="231">
        <v>841.39182485000003</v>
      </c>
      <c r="F78" s="254">
        <v>232.29269672999999</v>
      </c>
      <c r="G78" s="253">
        <v>20.548457411000001</v>
      </c>
      <c r="H78" s="254">
        <v>0.79598037710000002</v>
      </c>
      <c r="I78" s="253">
        <v>29.166775567999998</v>
      </c>
      <c r="J78" s="254">
        <v>1.7915715437999999</v>
      </c>
      <c r="K78" s="231">
        <v>14.331818766</v>
      </c>
      <c r="L78" s="253">
        <v>31.710789235</v>
      </c>
      <c r="M78" s="254">
        <v>6.8844005348000001</v>
      </c>
      <c r="N78" s="257">
        <v>85</v>
      </c>
      <c r="O78" s="253">
        <v>15.086701404999999</v>
      </c>
      <c r="P78" s="254">
        <v>2.5276672523000001</v>
      </c>
      <c r="Q78" s="253">
        <v>9.9365921745999994</v>
      </c>
      <c r="R78" s="254">
        <v>1.1012437513</v>
      </c>
      <c r="S78" s="253">
        <v>5.1535631691999999</v>
      </c>
      <c r="T78" s="254">
        <v>0.4759894751</v>
      </c>
      <c r="U78" s="253">
        <v>0</v>
      </c>
      <c r="V78" s="254">
        <v>0</v>
      </c>
      <c r="W78" s="253">
        <v>0.14055764200000001</v>
      </c>
      <c r="X78" s="254">
        <v>2.45797777E-2</v>
      </c>
      <c r="Y78" s="253">
        <v>609.86736386999996</v>
      </c>
      <c r="Z78" s="254">
        <v>147.52560675000001</v>
      </c>
      <c r="AA78" s="253">
        <v>17.455721504</v>
      </c>
      <c r="AB78" s="254">
        <v>5.8958097204</v>
      </c>
      <c r="AC78" s="253">
        <v>5.7574161999999996E-3</v>
      </c>
      <c r="AD78" s="254">
        <v>2.7586765E-3</v>
      </c>
      <c r="AE78" s="231">
        <v>0.10665422770000001</v>
      </c>
      <c r="AF78" s="255">
        <v>91.917898125999997</v>
      </c>
      <c r="AG78" s="255">
        <v>25.933801497000001</v>
      </c>
      <c r="AH78" s="231">
        <v>28.275621813000001</v>
      </c>
      <c r="AI78" s="253">
        <v>5.5200284541000002</v>
      </c>
      <c r="AJ78" s="254">
        <v>1.5008114414</v>
      </c>
      <c r="AK78" s="255">
        <v>245</v>
      </c>
    </row>
    <row r="79" spans="1:37" x14ac:dyDescent="0.2">
      <c r="A79" s="256">
        <v>86</v>
      </c>
      <c r="B79" s="251" t="s">
        <v>692</v>
      </c>
      <c r="C79" s="252">
        <v>35914</v>
      </c>
      <c r="D79" s="253">
        <v>838.21081312000001</v>
      </c>
      <c r="E79" s="231">
        <v>655.11563634000004</v>
      </c>
      <c r="F79" s="254">
        <v>183.09517678</v>
      </c>
      <c r="G79" s="253">
        <v>6.1544897697999996</v>
      </c>
      <c r="H79" s="254">
        <v>0.1509192946</v>
      </c>
      <c r="I79" s="253">
        <v>4.3813318804000003</v>
      </c>
      <c r="J79" s="254">
        <v>0.49305910759999999</v>
      </c>
      <c r="K79" s="231">
        <v>4.6078084834000004</v>
      </c>
      <c r="L79" s="253">
        <v>75.518261820999996</v>
      </c>
      <c r="M79" s="254">
        <v>14.967614718</v>
      </c>
      <c r="N79" s="257">
        <v>86</v>
      </c>
      <c r="O79" s="253">
        <v>84.671591934000006</v>
      </c>
      <c r="P79" s="254">
        <v>11.786761225999999</v>
      </c>
      <c r="Q79" s="253">
        <v>2.83073613</v>
      </c>
      <c r="R79" s="254">
        <v>0.68918944660000003</v>
      </c>
      <c r="S79" s="253">
        <v>7.5374899229999999</v>
      </c>
      <c r="T79" s="254">
        <v>0.72096040610000001</v>
      </c>
      <c r="U79" s="253">
        <v>2.5393119700000001E-2</v>
      </c>
      <c r="V79" s="254">
        <v>3.4620148000000001E-3</v>
      </c>
      <c r="W79" s="253">
        <v>8.5584924000000007E-2</v>
      </c>
      <c r="X79" s="254">
        <v>1.3861392199999999E-2</v>
      </c>
      <c r="Y79" s="253">
        <v>388.89158556000001</v>
      </c>
      <c r="Z79" s="254">
        <v>104.47069387000001</v>
      </c>
      <c r="AA79" s="253">
        <v>5.2581219693000003</v>
      </c>
      <c r="AB79" s="254">
        <v>1.5031782840000001</v>
      </c>
      <c r="AC79" s="253">
        <v>7.5261404700000006E-2</v>
      </c>
      <c r="AD79" s="254">
        <v>2.1988194900000001E-2</v>
      </c>
      <c r="AE79" s="231">
        <v>0.49554084500000001</v>
      </c>
      <c r="AF79" s="255">
        <v>69.819057118000003</v>
      </c>
      <c r="AG79" s="255">
        <v>18.116581819</v>
      </c>
      <c r="AH79" s="231">
        <v>27.241646715000002</v>
      </c>
      <c r="AI79" s="253">
        <v>6.8155114919999997</v>
      </c>
      <c r="AJ79" s="254">
        <v>0.86313025290000001</v>
      </c>
      <c r="AK79" s="255">
        <v>258</v>
      </c>
    </row>
    <row r="80" spans="1:37" x14ac:dyDescent="0.2">
      <c r="A80" s="256">
        <v>87</v>
      </c>
      <c r="B80" s="251" t="s">
        <v>693</v>
      </c>
      <c r="C80" s="252">
        <v>18796</v>
      </c>
      <c r="D80" s="253">
        <v>646.78052759000002</v>
      </c>
      <c r="E80" s="231">
        <v>498.36168807000001</v>
      </c>
      <c r="F80" s="254">
        <v>148.41883952000001</v>
      </c>
      <c r="G80" s="253">
        <v>6.4065217994000001</v>
      </c>
      <c r="H80" s="254">
        <v>0.2241792574</v>
      </c>
      <c r="I80" s="253">
        <v>4.9613205860000003</v>
      </c>
      <c r="J80" s="254">
        <v>0.45778027960000001</v>
      </c>
      <c r="K80" s="231">
        <v>5.0813321456000002</v>
      </c>
      <c r="L80" s="253">
        <v>40.622563468000003</v>
      </c>
      <c r="M80" s="254">
        <v>8.6082264970000004</v>
      </c>
      <c r="N80" s="257">
        <v>87</v>
      </c>
      <c r="O80" s="253">
        <v>48.418239948</v>
      </c>
      <c r="P80" s="254">
        <v>7.6857747939000003</v>
      </c>
      <c r="Q80" s="253">
        <v>1.3324345827999999</v>
      </c>
      <c r="R80" s="254">
        <v>0.45829857149999997</v>
      </c>
      <c r="S80" s="253">
        <v>5.0018802565999998</v>
      </c>
      <c r="T80" s="254">
        <v>0.5709345777</v>
      </c>
      <c r="U80" s="253">
        <v>0</v>
      </c>
      <c r="V80" s="254">
        <v>0</v>
      </c>
      <c r="W80" s="253">
        <v>0.1663313823</v>
      </c>
      <c r="X80" s="254">
        <v>3.4661152299999998E-2</v>
      </c>
      <c r="Y80" s="253">
        <v>328.12800958000003</v>
      </c>
      <c r="Z80" s="254">
        <v>89.834855156000003</v>
      </c>
      <c r="AA80" s="253">
        <v>5.4685081780999996</v>
      </c>
      <c r="AB80" s="254">
        <v>1.8929144297</v>
      </c>
      <c r="AC80" s="253">
        <v>0</v>
      </c>
      <c r="AD80" s="254">
        <v>0</v>
      </c>
      <c r="AE80" s="231">
        <v>0.26395946129999998</v>
      </c>
      <c r="AF80" s="255">
        <v>50.846690066999997</v>
      </c>
      <c r="AG80" s="255">
        <v>14.132725779999999</v>
      </c>
      <c r="AH80" s="231">
        <v>21.891191885000001</v>
      </c>
      <c r="AI80" s="253">
        <v>3.5655490117999999</v>
      </c>
      <c r="AJ80" s="254">
        <v>0.72564473789999995</v>
      </c>
      <c r="AK80" s="255">
        <v>249</v>
      </c>
    </row>
    <row r="81" spans="1:37" x14ac:dyDescent="0.2">
      <c r="A81" s="256">
        <v>88</v>
      </c>
      <c r="B81" s="251" t="s">
        <v>694</v>
      </c>
      <c r="C81" s="252">
        <v>23572</v>
      </c>
      <c r="D81" s="253">
        <v>874.33974103000003</v>
      </c>
      <c r="E81" s="231">
        <v>680.18712757000003</v>
      </c>
      <c r="F81" s="254">
        <v>194.15261346</v>
      </c>
      <c r="G81" s="253">
        <v>6.3633297540999996</v>
      </c>
      <c r="H81" s="254">
        <v>0.15228131910000001</v>
      </c>
      <c r="I81" s="253">
        <v>4.1748875527999996</v>
      </c>
      <c r="J81" s="254">
        <v>0.45441870090000003</v>
      </c>
      <c r="K81" s="231">
        <v>4.3718406674999999</v>
      </c>
      <c r="L81" s="253">
        <v>118.68532566</v>
      </c>
      <c r="M81" s="254">
        <v>21.756664847</v>
      </c>
      <c r="N81" s="257">
        <v>88</v>
      </c>
      <c r="O81" s="253">
        <v>60.8837689</v>
      </c>
      <c r="P81" s="254">
        <v>9.2902340439</v>
      </c>
      <c r="Q81" s="253">
        <v>2.4592268147</v>
      </c>
      <c r="R81" s="254">
        <v>0.61451975550000004</v>
      </c>
      <c r="S81" s="253">
        <v>10.532071101</v>
      </c>
      <c r="T81" s="254">
        <v>0.85871321140000001</v>
      </c>
      <c r="U81" s="253">
        <v>0</v>
      </c>
      <c r="V81" s="254">
        <v>0</v>
      </c>
      <c r="W81" s="253">
        <v>0.10466475729999999</v>
      </c>
      <c r="X81" s="254">
        <v>1.3580656700000001E-2</v>
      </c>
      <c r="Y81" s="253">
        <v>399.10759887</v>
      </c>
      <c r="Z81" s="254">
        <v>110.59407016999999</v>
      </c>
      <c r="AA81" s="253">
        <v>5.0088360972999997</v>
      </c>
      <c r="AB81" s="254">
        <v>1.5047432411999999</v>
      </c>
      <c r="AC81" s="253">
        <v>9.1211729999999998E-3</v>
      </c>
      <c r="AD81" s="254">
        <v>4.3704275999999999E-3</v>
      </c>
      <c r="AE81" s="231">
        <v>0.28815289729999999</v>
      </c>
      <c r="AF81" s="255">
        <v>66.719108411999997</v>
      </c>
      <c r="AG81" s="255">
        <v>17.818342852000001</v>
      </c>
      <c r="AH81" s="231">
        <v>27.69211696</v>
      </c>
      <c r="AI81" s="253">
        <v>4.1327202323999996</v>
      </c>
      <c r="AJ81" s="254">
        <v>0.74503194500000003</v>
      </c>
      <c r="AK81" s="255">
        <v>250</v>
      </c>
    </row>
    <row r="82" spans="1:37" x14ac:dyDescent="0.2">
      <c r="A82" s="256">
        <v>89</v>
      </c>
      <c r="B82" s="251" t="s">
        <v>695</v>
      </c>
      <c r="C82" s="252">
        <v>8242</v>
      </c>
      <c r="D82" s="253">
        <v>690.7172051</v>
      </c>
      <c r="E82" s="231">
        <v>533.31349033000004</v>
      </c>
      <c r="F82" s="254">
        <v>157.40371476999999</v>
      </c>
      <c r="G82" s="253">
        <v>6.1616220569999998</v>
      </c>
      <c r="H82" s="254">
        <v>0.1490994698</v>
      </c>
      <c r="I82" s="253">
        <v>2.2937145335000002</v>
      </c>
      <c r="J82" s="254">
        <v>0.44959421399999999</v>
      </c>
      <c r="K82" s="231">
        <v>4.2513687486</v>
      </c>
      <c r="L82" s="253">
        <v>65.535243023999996</v>
      </c>
      <c r="M82" s="254">
        <v>12.472208654999999</v>
      </c>
      <c r="N82" s="257">
        <v>89</v>
      </c>
      <c r="O82" s="253">
        <v>44.511262148999997</v>
      </c>
      <c r="P82" s="254">
        <v>6.2034463375</v>
      </c>
      <c r="Q82" s="253">
        <v>0.71639979590000002</v>
      </c>
      <c r="R82" s="254">
        <v>0.2410829209</v>
      </c>
      <c r="S82" s="253">
        <v>5.25886824</v>
      </c>
      <c r="T82" s="254">
        <v>0.5909074004</v>
      </c>
      <c r="U82" s="253">
        <v>8.3367192399999998E-2</v>
      </c>
      <c r="V82" s="254">
        <v>9.6802838999999995E-3</v>
      </c>
      <c r="W82" s="253">
        <v>0.2096696187</v>
      </c>
      <c r="X82" s="254">
        <v>4.22025553E-2</v>
      </c>
      <c r="Y82" s="253">
        <v>343.51670016999998</v>
      </c>
      <c r="Z82" s="254">
        <v>96.416905270000001</v>
      </c>
      <c r="AA82" s="253">
        <v>5.0265164564000004</v>
      </c>
      <c r="AB82" s="254">
        <v>2.3041286784000001</v>
      </c>
      <c r="AC82" s="253">
        <v>2.9256661E-3</v>
      </c>
      <c r="AD82" s="254">
        <v>1.4018418000000001E-3</v>
      </c>
      <c r="AE82" s="231">
        <v>0.166133906</v>
      </c>
      <c r="AF82" s="255">
        <v>56.097756826999998</v>
      </c>
      <c r="AG82" s="255">
        <v>14.220069070999999</v>
      </c>
      <c r="AH82" s="231">
        <v>19.890423429999998</v>
      </c>
      <c r="AI82" s="253">
        <v>3.1896405595999999</v>
      </c>
      <c r="AJ82" s="254">
        <v>0.7048660323</v>
      </c>
      <c r="AK82" s="255">
        <v>218</v>
      </c>
    </row>
    <row r="83" spans="1:37" x14ac:dyDescent="0.2">
      <c r="A83" s="256">
        <v>90</v>
      </c>
      <c r="B83" s="251" t="s">
        <v>696</v>
      </c>
      <c r="C83" s="252">
        <v>15037</v>
      </c>
      <c r="D83" s="253">
        <v>906.02929836999999</v>
      </c>
      <c r="E83" s="231">
        <v>694.44600455</v>
      </c>
      <c r="F83" s="254">
        <v>211.58329381999999</v>
      </c>
      <c r="G83" s="253">
        <v>14.514401635</v>
      </c>
      <c r="H83" s="254">
        <v>0.52174269500000003</v>
      </c>
      <c r="I83" s="253">
        <v>24.503670242999998</v>
      </c>
      <c r="J83" s="254">
        <v>1.5229974254</v>
      </c>
      <c r="K83" s="231">
        <v>10.778027056000001</v>
      </c>
      <c r="L83" s="253">
        <v>29.339634310000001</v>
      </c>
      <c r="M83" s="254">
        <v>7.2245882941000001</v>
      </c>
      <c r="N83" s="257">
        <v>90</v>
      </c>
      <c r="O83" s="253">
        <v>14.500078651999999</v>
      </c>
      <c r="P83" s="254">
        <v>2.4349142691000001</v>
      </c>
      <c r="Q83" s="253">
        <v>8.1090860459999998</v>
      </c>
      <c r="R83" s="254">
        <v>1.2415149687</v>
      </c>
      <c r="S83" s="253">
        <v>4.4019170006000001</v>
      </c>
      <c r="T83" s="254">
        <v>0.46669618819999997</v>
      </c>
      <c r="U83" s="253">
        <v>4.5694779499999998E-2</v>
      </c>
      <c r="V83" s="254">
        <v>5.3059053999999998E-3</v>
      </c>
      <c r="W83" s="253">
        <v>0.1237582264</v>
      </c>
      <c r="X83" s="254">
        <v>2.2761635299999999E-2</v>
      </c>
      <c r="Y83" s="253">
        <v>506.16195522999999</v>
      </c>
      <c r="Z83" s="254">
        <v>132.01339727999999</v>
      </c>
      <c r="AA83" s="253">
        <v>10.950525524</v>
      </c>
      <c r="AB83" s="254">
        <v>4.5170733267000003</v>
      </c>
      <c r="AC83" s="253">
        <v>0</v>
      </c>
      <c r="AD83" s="254">
        <v>0</v>
      </c>
      <c r="AE83" s="231">
        <v>0.11617638449999999</v>
      </c>
      <c r="AF83" s="255">
        <v>71.607753654000007</v>
      </c>
      <c r="AG83" s="255">
        <v>23.896217242999999</v>
      </c>
      <c r="AH83" s="231">
        <v>29.73246151</v>
      </c>
      <c r="AI83" s="253">
        <v>5.6969883175999998</v>
      </c>
      <c r="AJ83" s="254">
        <v>1.5799605777000001</v>
      </c>
      <c r="AK83" s="255">
        <v>242</v>
      </c>
    </row>
    <row r="84" spans="1:37" x14ac:dyDescent="0.2">
      <c r="A84" s="256">
        <v>91</v>
      </c>
      <c r="B84" s="251" t="s">
        <v>697</v>
      </c>
      <c r="C84" s="252">
        <v>14344</v>
      </c>
      <c r="D84" s="253">
        <v>663.12337735999995</v>
      </c>
      <c r="E84" s="231">
        <v>507.27540454000001</v>
      </c>
      <c r="F84" s="254">
        <v>155.84797282</v>
      </c>
      <c r="G84" s="253">
        <v>11.797869822999999</v>
      </c>
      <c r="H84" s="254">
        <v>0.40968368630000002</v>
      </c>
      <c r="I84" s="253">
        <v>7.8132110683000002</v>
      </c>
      <c r="J84" s="254">
        <v>1.2915882941000001</v>
      </c>
      <c r="K84" s="231">
        <v>5.3797849871999999</v>
      </c>
      <c r="L84" s="253">
        <v>50.678652321999998</v>
      </c>
      <c r="M84" s="254">
        <v>9.9830387542000008</v>
      </c>
      <c r="N84" s="257">
        <v>91</v>
      </c>
      <c r="O84" s="253">
        <v>53.992626403000003</v>
      </c>
      <c r="P84" s="254">
        <v>8.5796671479000004</v>
      </c>
      <c r="Q84" s="253">
        <v>2.7324174957</v>
      </c>
      <c r="R84" s="254">
        <v>0.80625406590000004</v>
      </c>
      <c r="S84" s="253">
        <v>5.6466234498999999</v>
      </c>
      <c r="T84" s="254">
        <v>0.58094849739999999</v>
      </c>
      <c r="U84" s="253">
        <v>0</v>
      </c>
      <c r="V84" s="254">
        <v>0</v>
      </c>
      <c r="W84" s="253">
        <v>0.19551879110000001</v>
      </c>
      <c r="X84" s="254">
        <v>3.9835372500000001E-2</v>
      </c>
      <c r="Y84" s="253">
        <v>307.61108192</v>
      </c>
      <c r="Z84" s="254">
        <v>88.639740517999996</v>
      </c>
      <c r="AA84" s="253">
        <v>5.3297780060999997</v>
      </c>
      <c r="AB84" s="254">
        <v>2.3000283003000002</v>
      </c>
      <c r="AC84" s="253">
        <v>6.5080569999999998E-4</v>
      </c>
      <c r="AD84" s="254">
        <v>1.012053E-3</v>
      </c>
      <c r="AE84" s="231">
        <v>0.2400586177</v>
      </c>
      <c r="AF84" s="255">
        <v>47.743796308999997</v>
      </c>
      <c r="AG84" s="255">
        <v>15.06732714</v>
      </c>
      <c r="AH84" s="231">
        <v>26.574772969000001</v>
      </c>
      <c r="AI84" s="253">
        <v>9.0126057763999992</v>
      </c>
      <c r="AJ84" s="254">
        <v>0.67480478899999996</v>
      </c>
      <c r="AK84" s="255">
        <v>253</v>
      </c>
    </row>
    <row r="85" spans="1:37" x14ac:dyDescent="0.2">
      <c r="A85" s="256">
        <v>92</v>
      </c>
      <c r="B85" s="251" t="s">
        <v>698</v>
      </c>
      <c r="C85" s="252">
        <v>8269</v>
      </c>
      <c r="D85" s="253">
        <v>571.18422110999995</v>
      </c>
      <c r="E85" s="231">
        <v>434.63348093000002</v>
      </c>
      <c r="F85" s="254">
        <v>136.55074017999999</v>
      </c>
      <c r="G85" s="253">
        <v>4.6349088103999998</v>
      </c>
      <c r="H85" s="254">
        <v>0.1561467933</v>
      </c>
      <c r="I85" s="253">
        <v>2.9995207486000002</v>
      </c>
      <c r="J85" s="254">
        <v>0.51506616169999997</v>
      </c>
      <c r="K85" s="231">
        <v>2.8493760616000001</v>
      </c>
      <c r="L85" s="253">
        <v>18.065316821</v>
      </c>
      <c r="M85" s="254">
        <v>3.1469020848000002</v>
      </c>
      <c r="N85" s="257">
        <v>92</v>
      </c>
      <c r="O85" s="253">
        <v>56.392216894000001</v>
      </c>
      <c r="P85" s="254">
        <v>9.0609828411999995</v>
      </c>
      <c r="Q85" s="253">
        <v>2.2150367055000002</v>
      </c>
      <c r="R85" s="254">
        <v>0.68477437399999996</v>
      </c>
      <c r="S85" s="253">
        <v>2.7434595103000001</v>
      </c>
      <c r="T85" s="254">
        <v>0.39561967869999998</v>
      </c>
      <c r="U85" s="253">
        <v>0</v>
      </c>
      <c r="V85" s="254">
        <v>0</v>
      </c>
      <c r="W85" s="253">
        <v>1.1560800414000001</v>
      </c>
      <c r="X85" s="254">
        <v>0.30574361329999999</v>
      </c>
      <c r="Y85" s="253">
        <v>291.80703391999998</v>
      </c>
      <c r="Z85" s="254">
        <v>81.810390041999995</v>
      </c>
      <c r="AA85" s="253">
        <v>3.3641577802999998</v>
      </c>
      <c r="AB85" s="254">
        <v>1.0499882737999999</v>
      </c>
      <c r="AC85" s="253">
        <v>1.58932954E-2</v>
      </c>
      <c r="AD85" s="254">
        <v>7.6153017000000003E-3</v>
      </c>
      <c r="AE85" s="231">
        <v>0.25596037150000001</v>
      </c>
      <c r="AF85" s="255">
        <v>42.227865801999997</v>
      </c>
      <c r="AG85" s="255">
        <v>14.308240729</v>
      </c>
      <c r="AH85" s="231">
        <v>25.28075707</v>
      </c>
      <c r="AI85" s="253">
        <v>5.1452279139000003</v>
      </c>
      <c r="AJ85" s="254">
        <v>0.58993947440000005</v>
      </c>
      <c r="AK85" s="255">
        <v>233</v>
      </c>
    </row>
    <row r="86" spans="1:37" x14ac:dyDescent="0.2">
      <c r="A86" s="256">
        <v>93</v>
      </c>
      <c r="B86" s="251" t="s">
        <v>699</v>
      </c>
      <c r="C86" s="252">
        <v>2949</v>
      </c>
      <c r="D86" s="253">
        <v>679.48175553999999</v>
      </c>
      <c r="E86" s="231">
        <v>523.14255171000002</v>
      </c>
      <c r="F86" s="254">
        <v>156.33920383</v>
      </c>
      <c r="G86" s="253">
        <v>9.8149128181999998</v>
      </c>
      <c r="H86" s="254">
        <v>0.32199242929999999</v>
      </c>
      <c r="I86" s="253">
        <v>7.0228716388999999</v>
      </c>
      <c r="J86" s="254">
        <v>1.2265769061</v>
      </c>
      <c r="K86" s="231">
        <v>5.5005682102</v>
      </c>
      <c r="L86" s="253">
        <v>49.302834167999997</v>
      </c>
      <c r="M86" s="254">
        <v>9.8041177724999997</v>
      </c>
      <c r="N86" s="257">
        <v>93</v>
      </c>
      <c r="O86" s="253">
        <v>72.229520671000003</v>
      </c>
      <c r="P86" s="254">
        <v>11.032453681</v>
      </c>
      <c r="Q86" s="253">
        <v>1.3982428927999999</v>
      </c>
      <c r="R86" s="254">
        <v>0.51724178909999996</v>
      </c>
      <c r="S86" s="253">
        <v>3.2744194415000001</v>
      </c>
      <c r="T86" s="254">
        <v>0.38466251200000001</v>
      </c>
      <c r="U86" s="253">
        <v>0</v>
      </c>
      <c r="V86" s="254">
        <v>0</v>
      </c>
      <c r="W86" s="253">
        <v>1.6148626700000002E-2</v>
      </c>
      <c r="X86" s="254">
        <v>4.0612106000000002E-3</v>
      </c>
      <c r="Y86" s="253">
        <v>310.69863385999997</v>
      </c>
      <c r="Z86" s="254">
        <v>88.286802882999993</v>
      </c>
      <c r="AA86" s="253">
        <v>4.4628873376999998</v>
      </c>
      <c r="AB86" s="254">
        <v>2.3205009487999999</v>
      </c>
      <c r="AC86" s="253">
        <v>0</v>
      </c>
      <c r="AD86" s="254">
        <v>0</v>
      </c>
      <c r="AE86" s="231">
        <v>0.3541602506</v>
      </c>
      <c r="AF86" s="255">
        <v>47.904769717000001</v>
      </c>
      <c r="AG86" s="255">
        <v>15.057632305</v>
      </c>
      <c r="AH86" s="231">
        <v>26.793763904999999</v>
      </c>
      <c r="AI86" s="253">
        <v>11.044266007999999</v>
      </c>
      <c r="AJ86" s="254">
        <v>0.70771355000000002</v>
      </c>
      <c r="AK86" s="255">
        <v>224</v>
      </c>
    </row>
    <row r="87" spans="1:37" x14ac:dyDescent="0.2">
      <c r="A87" s="256">
        <v>94</v>
      </c>
      <c r="B87" s="251" t="s">
        <v>700</v>
      </c>
      <c r="C87" s="252">
        <v>1318</v>
      </c>
      <c r="D87" s="253">
        <v>693.29771760999995</v>
      </c>
      <c r="E87" s="231">
        <v>529.26597435999997</v>
      </c>
      <c r="F87" s="254">
        <v>164.03174326000001</v>
      </c>
      <c r="G87" s="253">
        <v>21.970768456999998</v>
      </c>
      <c r="H87" s="254">
        <v>0.57659028000000001</v>
      </c>
      <c r="I87" s="253">
        <v>24.326812637</v>
      </c>
      <c r="J87" s="254">
        <v>1.6959048179</v>
      </c>
      <c r="K87" s="231">
        <v>10.370426016</v>
      </c>
      <c r="L87" s="253">
        <v>18.468265500000001</v>
      </c>
      <c r="M87" s="254">
        <v>4.2560091850999999</v>
      </c>
      <c r="N87" s="257">
        <v>94</v>
      </c>
      <c r="O87" s="253">
        <v>11.828259651</v>
      </c>
      <c r="P87" s="254">
        <v>1.9279374461000001</v>
      </c>
      <c r="Q87" s="253">
        <v>8.2284839779999999</v>
      </c>
      <c r="R87" s="254">
        <v>1.9371189126999999</v>
      </c>
      <c r="S87" s="253">
        <v>5.5645236950000001</v>
      </c>
      <c r="T87" s="254">
        <v>0.66844897039999995</v>
      </c>
      <c r="U87" s="253">
        <v>0</v>
      </c>
      <c r="V87" s="254">
        <v>0</v>
      </c>
      <c r="W87" s="253">
        <v>7.38008042E-2</v>
      </c>
      <c r="X87" s="254">
        <v>1.45452428E-2</v>
      </c>
      <c r="Y87" s="253">
        <v>365.88693977000003</v>
      </c>
      <c r="Z87" s="254">
        <v>99.304690094999998</v>
      </c>
      <c r="AA87" s="253">
        <v>8.0831284218999997</v>
      </c>
      <c r="AB87" s="254">
        <v>4.3280890114000004</v>
      </c>
      <c r="AC87" s="253">
        <v>0</v>
      </c>
      <c r="AD87" s="254">
        <v>0</v>
      </c>
      <c r="AE87" s="231">
        <v>8.4713874800000005E-2</v>
      </c>
      <c r="AF87" s="255">
        <v>52.292108497999997</v>
      </c>
      <c r="AG87" s="255">
        <v>18.958716857999999</v>
      </c>
      <c r="AH87" s="231">
        <v>25.946271537000001</v>
      </c>
      <c r="AI87" s="253">
        <v>5.5526426616000002</v>
      </c>
      <c r="AJ87" s="254">
        <v>0.95252128979999995</v>
      </c>
      <c r="AK87" s="255">
        <v>186</v>
      </c>
    </row>
    <row r="88" spans="1:37" x14ac:dyDescent="0.2">
      <c r="A88" s="256">
        <v>95</v>
      </c>
      <c r="B88" s="251" t="s">
        <v>701</v>
      </c>
      <c r="C88" s="252">
        <v>29838</v>
      </c>
      <c r="D88" s="253">
        <v>906.86312158999999</v>
      </c>
      <c r="E88" s="231">
        <v>701.22509378999996</v>
      </c>
      <c r="F88" s="254">
        <v>205.6380278</v>
      </c>
      <c r="G88" s="253">
        <v>13.428672094</v>
      </c>
      <c r="H88" s="254">
        <v>0.23428900180000001</v>
      </c>
      <c r="I88" s="253">
        <v>9.4058752740999996</v>
      </c>
      <c r="J88" s="254">
        <v>0.65908805029999995</v>
      </c>
      <c r="K88" s="231">
        <v>7.3193955802000001</v>
      </c>
      <c r="L88" s="253">
        <v>51.497096943000003</v>
      </c>
      <c r="M88" s="254">
        <v>10.977472288</v>
      </c>
      <c r="N88" s="257">
        <v>95</v>
      </c>
      <c r="O88" s="253">
        <v>54.442274724000001</v>
      </c>
      <c r="P88" s="254">
        <v>9.5272711885000003</v>
      </c>
      <c r="Q88" s="253">
        <v>0.9830657975</v>
      </c>
      <c r="R88" s="254">
        <v>0.33201120220000002</v>
      </c>
      <c r="S88" s="253">
        <v>3.2860198392000002</v>
      </c>
      <c r="T88" s="254">
        <v>0.36208419320000002</v>
      </c>
      <c r="U88" s="253">
        <v>0</v>
      </c>
      <c r="V88" s="254">
        <v>0</v>
      </c>
      <c r="W88" s="253">
        <v>0.7117560007</v>
      </c>
      <c r="X88" s="254">
        <v>0.24052670249999999</v>
      </c>
      <c r="Y88" s="253">
        <v>482.90291974000002</v>
      </c>
      <c r="Z88" s="254">
        <v>125.68777313</v>
      </c>
      <c r="AA88" s="253">
        <v>7.7688260274000003</v>
      </c>
      <c r="AB88" s="254">
        <v>1.9461271630000001</v>
      </c>
      <c r="AC88" s="253">
        <v>2.03627488E-2</v>
      </c>
      <c r="AD88" s="254">
        <v>5.5593949000000004E-3</v>
      </c>
      <c r="AE88" s="231">
        <v>0.26204925540000001</v>
      </c>
      <c r="AF88" s="255">
        <v>68.835773879000001</v>
      </c>
      <c r="AG88" s="255">
        <v>18.388724893999999</v>
      </c>
      <c r="AH88" s="231">
        <v>30.395777575</v>
      </c>
      <c r="AI88" s="253">
        <v>5.9110196262999999</v>
      </c>
      <c r="AJ88" s="254">
        <v>1.3313092801999999</v>
      </c>
      <c r="AK88" s="255">
        <v>265</v>
      </c>
    </row>
    <row r="89" spans="1:37" x14ac:dyDescent="0.2">
      <c r="A89" s="256">
        <v>96</v>
      </c>
      <c r="B89" s="251" t="s">
        <v>702</v>
      </c>
      <c r="C89" s="252">
        <v>5507</v>
      </c>
      <c r="D89" s="253">
        <v>1017.7096336</v>
      </c>
      <c r="E89" s="231">
        <v>786.77256717</v>
      </c>
      <c r="F89" s="254">
        <v>230.93706644</v>
      </c>
      <c r="G89" s="253">
        <v>8.3866720999000002</v>
      </c>
      <c r="H89" s="254">
        <v>0.14549318050000001</v>
      </c>
      <c r="I89" s="253">
        <v>7.0810912565999997</v>
      </c>
      <c r="J89" s="254">
        <v>0.42450403469999998</v>
      </c>
      <c r="K89" s="231">
        <v>5.8747051048000003</v>
      </c>
      <c r="L89" s="253">
        <v>61.897006208999997</v>
      </c>
      <c r="M89" s="254">
        <v>14.216216387999999</v>
      </c>
      <c r="N89" s="257">
        <v>96</v>
      </c>
      <c r="O89" s="253">
        <v>109.41009323999999</v>
      </c>
      <c r="P89" s="254">
        <v>18.728549875999999</v>
      </c>
      <c r="Q89" s="253">
        <v>0.65821030759999999</v>
      </c>
      <c r="R89" s="254">
        <v>0.2615579918</v>
      </c>
      <c r="S89" s="253">
        <v>4.7183161565000002</v>
      </c>
      <c r="T89" s="254">
        <v>0.37487184239999999</v>
      </c>
      <c r="U89" s="253">
        <v>0</v>
      </c>
      <c r="V89" s="254">
        <v>0</v>
      </c>
      <c r="W89" s="253">
        <v>0.43248229710000002</v>
      </c>
      <c r="X89" s="254">
        <v>0.14149279100000001</v>
      </c>
      <c r="Y89" s="253">
        <v>501.59046713999999</v>
      </c>
      <c r="Z89" s="254">
        <v>130.50667605000001</v>
      </c>
      <c r="AA89" s="253">
        <v>4.1301253163</v>
      </c>
      <c r="AB89" s="254">
        <v>1.4921115104</v>
      </c>
      <c r="AC89" s="253">
        <v>2.1893353999999999E-3</v>
      </c>
      <c r="AD89" s="254">
        <v>1.0490267E-3</v>
      </c>
      <c r="AE89" s="231">
        <v>0.6530536254</v>
      </c>
      <c r="AF89" s="255">
        <v>80.882232982000005</v>
      </c>
      <c r="AG89" s="255">
        <v>22.748335993000001</v>
      </c>
      <c r="AH89" s="231">
        <v>36.443344017999998</v>
      </c>
      <c r="AI89" s="253">
        <v>5.2895818275000002</v>
      </c>
      <c r="AJ89" s="254">
        <v>1.2192040058</v>
      </c>
      <c r="AK89" s="255">
        <v>223</v>
      </c>
    </row>
    <row r="90" spans="1:37" x14ac:dyDescent="0.2">
      <c r="A90" s="256">
        <v>97</v>
      </c>
      <c r="B90" s="251" t="s">
        <v>703</v>
      </c>
      <c r="C90" s="252">
        <v>25409</v>
      </c>
      <c r="D90" s="253">
        <v>948.25751159000004</v>
      </c>
      <c r="E90" s="231">
        <v>733.49408126000003</v>
      </c>
      <c r="F90" s="254">
        <v>214.76343033000001</v>
      </c>
      <c r="G90" s="253">
        <v>11.799876721</v>
      </c>
      <c r="H90" s="254">
        <v>0.19439511509999999</v>
      </c>
      <c r="I90" s="253">
        <v>6.8832354749000002</v>
      </c>
      <c r="J90" s="254">
        <v>0.59401816919999995</v>
      </c>
      <c r="K90" s="231">
        <v>6.8642775412999999</v>
      </c>
      <c r="L90" s="253">
        <v>63.348488828000001</v>
      </c>
      <c r="M90" s="254">
        <v>13.592809325999999</v>
      </c>
      <c r="N90" s="257">
        <v>97</v>
      </c>
      <c r="O90" s="253">
        <v>73.422294800000003</v>
      </c>
      <c r="P90" s="254">
        <v>11.626665507</v>
      </c>
      <c r="Q90" s="253">
        <v>0.70104125520000005</v>
      </c>
      <c r="R90" s="254">
        <v>0.26939296280000002</v>
      </c>
      <c r="S90" s="253">
        <v>3.2535514295999999</v>
      </c>
      <c r="T90" s="254">
        <v>0.26435860789999999</v>
      </c>
      <c r="U90" s="253">
        <v>2.7042087400000001E-2</v>
      </c>
      <c r="V90" s="254">
        <v>3.1400251999999999E-3</v>
      </c>
      <c r="W90" s="253">
        <v>0.67756055770000001</v>
      </c>
      <c r="X90" s="254">
        <v>0.22263981229999999</v>
      </c>
      <c r="Y90" s="253">
        <v>486.95289036000003</v>
      </c>
      <c r="Z90" s="254">
        <v>127.45030601000001</v>
      </c>
      <c r="AA90" s="253">
        <v>6.0841990342000001</v>
      </c>
      <c r="AB90" s="254">
        <v>1.716188973</v>
      </c>
      <c r="AC90" s="253">
        <v>3.7318689E-3</v>
      </c>
      <c r="AD90" s="254">
        <v>8.2867840000000004E-4</v>
      </c>
      <c r="AE90" s="231">
        <v>0.39150852809999998</v>
      </c>
      <c r="AF90" s="255">
        <v>72.441468451999995</v>
      </c>
      <c r="AG90" s="255">
        <v>20.472152546</v>
      </c>
      <c r="AH90" s="231">
        <v>32.735488951999997</v>
      </c>
      <c r="AI90" s="253">
        <v>5.0894640096000003</v>
      </c>
      <c r="AJ90" s="254">
        <v>1.1744959565999999</v>
      </c>
      <c r="AK90" s="255">
        <v>258</v>
      </c>
    </row>
    <row r="91" spans="1:37" x14ac:dyDescent="0.2">
      <c r="A91" s="256">
        <v>98</v>
      </c>
      <c r="B91" s="251" t="s">
        <v>704</v>
      </c>
      <c r="C91" s="252">
        <v>16785</v>
      </c>
      <c r="D91" s="253">
        <v>1124.1819780000001</v>
      </c>
      <c r="E91" s="231">
        <v>878.89247393000005</v>
      </c>
      <c r="F91" s="254">
        <v>245.28950411</v>
      </c>
      <c r="G91" s="253">
        <v>10.697085562</v>
      </c>
      <c r="H91" s="254">
        <v>0.24483617429999999</v>
      </c>
      <c r="I91" s="253">
        <v>7.6267328136000003</v>
      </c>
      <c r="J91" s="254">
        <v>0.55963682299999995</v>
      </c>
      <c r="K91" s="231">
        <v>7.3606251093999999</v>
      </c>
      <c r="L91" s="253">
        <v>58.609830815999999</v>
      </c>
      <c r="M91" s="254">
        <v>11.104378027999999</v>
      </c>
      <c r="N91" s="257">
        <v>98</v>
      </c>
      <c r="O91" s="253">
        <v>166.31507128000001</v>
      </c>
      <c r="P91" s="254">
        <v>30.021378058</v>
      </c>
      <c r="Q91" s="253">
        <v>2.5082637099</v>
      </c>
      <c r="R91" s="254">
        <v>0.66254027000000004</v>
      </c>
      <c r="S91" s="253">
        <v>3.7860776485000001</v>
      </c>
      <c r="T91" s="254">
        <v>0.48415144710000002</v>
      </c>
      <c r="U91" s="253">
        <v>4.09360977E-2</v>
      </c>
      <c r="V91" s="254">
        <v>4.7533452E-3</v>
      </c>
      <c r="W91" s="253">
        <v>0.81780159429999999</v>
      </c>
      <c r="X91" s="254">
        <v>0.24031900210000001</v>
      </c>
      <c r="Y91" s="253">
        <v>522.17980719000002</v>
      </c>
      <c r="Z91" s="254">
        <v>130.58556371</v>
      </c>
      <c r="AA91" s="253">
        <v>5.1576499188999998</v>
      </c>
      <c r="AB91" s="254">
        <v>2.1654493071999998</v>
      </c>
      <c r="AC91" s="253">
        <v>5.2305105900000003E-2</v>
      </c>
      <c r="AD91" s="254">
        <v>1.9670097000000001E-2</v>
      </c>
      <c r="AE91" s="231">
        <v>0.82251170549999997</v>
      </c>
      <c r="AF91" s="255">
        <v>84.35337389</v>
      </c>
      <c r="AG91" s="255">
        <v>20.890827117000001</v>
      </c>
      <c r="AH91" s="231">
        <v>41.201064281999997</v>
      </c>
      <c r="AI91" s="253">
        <v>13.98821214</v>
      </c>
      <c r="AJ91" s="254">
        <v>1.6811258011000001</v>
      </c>
      <c r="AK91" s="255">
        <v>248</v>
      </c>
    </row>
    <row r="92" spans="1:37" x14ac:dyDescent="0.2">
      <c r="A92" s="256">
        <v>99</v>
      </c>
      <c r="B92" s="251" t="s">
        <v>705</v>
      </c>
      <c r="C92" s="252">
        <v>11359</v>
      </c>
      <c r="D92" s="253">
        <v>882.05785945000002</v>
      </c>
      <c r="E92" s="231">
        <v>683.97521744000005</v>
      </c>
      <c r="F92" s="254">
        <v>198.08264201</v>
      </c>
      <c r="G92" s="253">
        <v>7.4394288606999996</v>
      </c>
      <c r="H92" s="254">
        <v>0.14688239920000001</v>
      </c>
      <c r="I92" s="253">
        <v>4.3368499729999996</v>
      </c>
      <c r="J92" s="254">
        <v>0.4392700108</v>
      </c>
      <c r="K92" s="231">
        <v>6.2389600522000004</v>
      </c>
      <c r="L92" s="253">
        <v>68.148998035000005</v>
      </c>
      <c r="M92" s="254">
        <v>12.496571362999999</v>
      </c>
      <c r="N92" s="257">
        <v>99</v>
      </c>
      <c r="O92" s="253">
        <v>37.434413266</v>
      </c>
      <c r="P92" s="254">
        <v>6.6733446077999998</v>
      </c>
      <c r="Q92" s="253">
        <v>1.0477047119</v>
      </c>
      <c r="R92" s="254">
        <v>0.33975767530000001</v>
      </c>
      <c r="S92" s="253">
        <v>5.6589099164999999</v>
      </c>
      <c r="T92" s="254">
        <v>0.48915639259999999</v>
      </c>
      <c r="U92" s="253">
        <v>0</v>
      </c>
      <c r="V92" s="254">
        <v>0</v>
      </c>
      <c r="W92" s="253">
        <v>0.83235819970000002</v>
      </c>
      <c r="X92" s="254">
        <v>0.29007473989999999</v>
      </c>
      <c r="Y92" s="253">
        <v>480.29364205000002</v>
      </c>
      <c r="Z92" s="254">
        <v>123.23622541</v>
      </c>
      <c r="AA92" s="253">
        <v>3.4491161426999999</v>
      </c>
      <c r="AB92" s="254">
        <v>1.385306261</v>
      </c>
      <c r="AC92" s="253">
        <v>0</v>
      </c>
      <c r="AD92" s="254">
        <v>0</v>
      </c>
      <c r="AE92" s="231">
        <v>0.20005990439999999</v>
      </c>
      <c r="AF92" s="255">
        <v>69.251816844999993</v>
      </c>
      <c r="AG92" s="255">
        <v>17.280424153999999</v>
      </c>
      <c r="AH92" s="231">
        <v>28.067496616</v>
      </c>
      <c r="AI92" s="253">
        <v>5.6924984479000003</v>
      </c>
      <c r="AJ92" s="254">
        <v>1.1885934142000001</v>
      </c>
      <c r="AK92" s="255">
        <v>235</v>
      </c>
    </row>
    <row r="93" spans="1:37" x14ac:dyDescent="0.2">
      <c r="A93" s="256">
        <v>100</v>
      </c>
      <c r="B93" s="251" t="s">
        <v>706</v>
      </c>
      <c r="C93" s="252">
        <v>16266</v>
      </c>
      <c r="D93" s="253">
        <v>1087.3907884</v>
      </c>
      <c r="E93" s="231">
        <v>859.61514138999996</v>
      </c>
      <c r="F93" s="254">
        <v>227.77564702999999</v>
      </c>
      <c r="G93" s="253">
        <v>16.261510822999998</v>
      </c>
      <c r="H93" s="254">
        <v>0.4018240334</v>
      </c>
      <c r="I93" s="253">
        <v>37.050787344</v>
      </c>
      <c r="J93" s="254">
        <v>1.1715280797000001</v>
      </c>
      <c r="K93" s="231">
        <v>11.753839655</v>
      </c>
      <c r="L93" s="253">
        <v>36.281433247999999</v>
      </c>
      <c r="M93" s="254">
        <v>7.3838911549999997</v>
      </c>
      <c r="N93" s="257">
        <v>100</v>
      </c>
      <c r="O93" s="253">
        <v>19.581991778999999</v>
      </c>
      <c r="P93" s="254">
        <v>3.4042699911000001</v>
      </c>
      <c r="Q93" s="253">
        <v>13.881376212999999</v>
      </c>
      <c r="R93" s="254">
        <v>1.5178900932999999</v>
      </c>
      <c r="S93" s="253">
        <v>3.2015210122000002</v>
      </c>
      <c r="T93" s="254">
        <v>0.29592835519999999</v>
      </c>
      <c r="U93" s="253">
        <v>5.6065935099999999E-2</v>
      </c>
      <c r="V93" s="254">
        <v>7.6438460999999997E-3</v>
      </c>
      <c r="W93" s="253">
        <v>0.63885906309999996</v>
      </c>
      <c r="X93" s="254">
        <v>0.18370778369999999</v>
      </c>
      <c r="Y93" s="253">
        <v>613.20698519999996</v>
      </c>
      <c r="Z93" s="254">
        <v>145.761042</v>
      </c>
      <c r="AA93" s="253">
        <v>23.350862168999999</v>
      </c>
      <c r="AB93" s="254">
        <v>3.7637653108000002</v>
      </c>
      <c r="AC93" s="253">
        <v>1.6893741699999999E-2</v>
      </c>
      <c r="AD93" s="254">
        <v>5.1531399E-3</v>
      </c>
      <c r="AE93" s="231">
        <v>0.15486044760000001</v>
      </c>
      <c r="AF93" s="255">
        <v>91.885536974999994</v>
      </c>
      <c r="AG93" s="255">
        <v>20.380991503000001</v>
      </c>
      <c r="AH93" s="231">
        <v>27.969632606000001</v>
      </c>
      <c r="AI93" s="253">
        <v>6.2222184867000001</v>
      </c>
      <c r="AJ93" s="254">
        <v>1.5987784272000001</v>
      </c>
      <c r="AK93" s="255">
        <v>242</v>
      </c>
    </row>
    <row r="94" spans="1:37" x14ac:dyDescent="0.2">
      <c r="A94" s="256">
        <v>101</v>
      </c>
      <c r="B94" s="251" t="s">
        <v>707</v>
      </c>
      <c r="C94" s="252">
        <v>16738</v>
      </c>
      <c r="D94" s="253">
        <v>738.82774215999996</v>
      </c>
      <c r="E94" s="231">
        <v>573.09697638</v>
      </c>
      <c r="F94" s="254">
        <v>165.73076578000001</v>
      </c>
      <c r="G94" s="253">
        <v>12.350599224</v>
      </c>
      <c r="H94" s="254">
        <v>0.4235230505</v>
      </c>
      <c r="I94" s="253">
        <v>15.574079111</v>
      </c>
      <c r="J94" s="254">
        <v>0.74240226939999998</v>
      </c>
      <c r="K94" s="231">
        <v>8.2515310992999993</v>
      </c>
      <c r="L94" s="253">
        <v>41.349374073</v>
      </c>
      <c r="M94" s="254">
        <v>6.4764704586999997</v>
      </c>
      <c r="N94" s="257">
        <v>101</v>
      </c>
      <c r="O94" s="253">
        <v>10.277681763</v>
      </c>
      <c r="P94" s="254">
        <v>1.6741230116000001</v>
      </c>
      <c r="Q94" s="253">
        <v>5.6020294561000004</v>
      </c>
      <c r="R94" s="254">
        <v>0.77725333730000001</v>
      </c>
      <c r="S94" s="253">
        <v>3.114825964</v>
      </c>
      <c r="T94" s="254">
        <v>0.21775121650000001</v>
      </c>
      <c r="U94" s="253">
        <v>0</v>
      </c>
      <c r="V94" s="254">
        <v>0</v>
      </c>
      <c r="W94" s="253">
        <v>0.1115405783</v>
      </c>
      <c r="X94" s="254">
        <v>1.97211656E-2</v>
      </c>
      <c r="Y94" s="253">
        <v>416.19885132000002</v>
      </c>
      <c r="Z94" s="254">
        <v>107.51148308</v>
      </c>
      <c r="AA94" s="253">
        <v>4.6422675541</v>
      </c>
      <c r="AB94" s="254">
        <v>2.8395653113999999</v>
      </c>
      <c r="AC94" s="253">
        <v>3.9258484000000001E-3</v>
      </c>
      <c r="AD94" s="254">
        <v>1.8810766E-3</v>
      </c>
      <c r="AE94" s="231">
        <v>8.1824018499999998E-2</v>
      </c>
      <c r="AF94" s="255">
        <v>59.340924461999997</v>
      </c>
      <c r="AG94" s="255">
        <v>16.735947088</v>
      </c>
      <c r="AH94" s="231">
        <v>21.126111848000001</v>
      </c>
      <c r="AI94" s="253">
        <v>2.5127265397</v>
      </c>
      <c r="AJ94" s="254">
        <v>0.86932823950000004</v>
      </c>
      <c r="AK94" s="255">
        <v>249</v>
      </c>
    </row>
    <row r="95" spans="1:37" x14ac:dyDescent="0.2">
      <c r="A95" s="256">
        <v>102</v>
      </c>
      <c r="B95" s="251" t="s">
        <v>708</v>
      </c>
      <c r="C95" s="252">
        <v>18012</v>
      </c>
      <c r="D95" s="253">
        <v>887.45513015999995</v>
      </c>
      <c r="E95" s="231">
        <v>692.06204735999995</v>
      </c>
      <c r="F95" s="254">
        <v>195.3930828</v>
      </c>
      <c r="G95" s="253">
        <v>12.258129351999999</v>
      </c>
      <c r="H95" s="254">
        <v>0.49800141329999997</v>
      </c>
      <c r="I95" s="253">
        <v>16.599114462999999</v>
      </c>
      <c r="J95" s="254">
        <v>0.99613470209999999</v>
      </c>
      <c r="K95" s="231">
        <v>9.4750997106000003</v>
      </c>
      <c r="L95" s="253">
        <v>28.895951454999999</v>
      </c>
      <c r="M95" s="254">
        <v>6.1848153183000001</v>
      </c>
      <c r="N95" s="257">
        <v>102</v>
      </c>
      <c r="O95" s="253">
        <v>24.115120171000001</v>
      </c>
      <c r="P95" s="254">
        <v>3.7346579576000001</v>
      </c>
      <c r="Q95" s="253">
        <v>8.5829099916999994</v>
      </c>
      <c r="R95" s="254">
        <v>1.0866427448</v>
      </c>
      <c r="S95" s="253">
        <v>5.1506474293000002</v>
      </c>
      <c r="T95" s="254">
        <v>0.34056212159999999</v>
      </c>
      <c r="U95" s="253">
        <v>0</v>
      </c>
      <c r="V95" s="254">
        <v>0</v>
      </c>
      <c r="W95" s="253">
        <v>0.1463703703</v>
      </c>
      <c r="X95" s="254">
        <v>2.54163874E-2</v>
      </c>
      <c r="Y95" s="253">
        <v>502.97028089999998</v>
      </c>
      <c r="Z95" s="254">
        <v>124.92076538000001</v>
      </c>
      <c r="AA95" s="253">
        <v>14.536739239999999</v>
      </c>
      <c r="AB95" s="254">
        <v>3.5685097365999998</v>
      </c>
      <c r="AC95" s="253">
        <v>3.4688197E-3</v>
      </c>
      <c r="AD95" s="254">
        <v>5.8358979999999997E-4</v>
      </c>
      <c r="AE95" s="231">
        <v>0.1827100096</v>
      </c>
      <c r="AF95" s="255">
        <v>75.761384083999999</v>
      </c>
      <c r="AG95" s="255">
        <v>19.332664239</v>
      </c>
      <c r="AH95" s="231">
        <v>24.875740029999999</v>
      </c>
      <c r="AI95" s="253">
        <v>2.1996903854999998</v>
      </c>
      <c r="AJ95" s="254">
        <v>1.0130201584</v>
      </c>
      <c r="AK95" s="255">
        <v>240</v>
      </c>
    </row>
    <row r="96" spans="1:37" x14ac:dyDescent="0.2">
      <c r="A96" s="256">
        <v>103</v>
      </c>
      <c r="B96" s="251" t="s">
        <v>709</v>
      </c>
      <c r="C96" s="252">
        <v>27256</v>
      </c>
      <c r="D96" s="253">
        <v>480.09577265000001</v>
      </c>
      <c r="E96" s="231">
        <v>355.51095819</v>
      </c>
      <c r="F96" s="254">
        <v>124.58481446</v>
      </c>
      <c r="G96" s="253">
        <v>13.931038825</v>
      </c>
      <c r="H96" s="254">
        <v>0.40567264829999999</v>
      </c>
      <c r="I96" s="253">
        <v>3.3418791261999998</v>
      </c>
      <c r="J96" s="254">
        <v>0.3764543494</v>
      </c>
      <c r="K96" s="231">
        <v>5.9161174231000002</v>
      </c>
      <c r="L96" s="253">
        <v>15.889564524000001</v>
      </c>
      <c r="M96" s="254">
        <v>2.8784082097999999</v>
      </c>
      <c r="N96" s="257">
        <v>103</v>
      </c>
      <c r="O96" s="253">
        <v>14.832815962</v>
      </c>
      <c r="P96" s="254">
        <v>2.4054802348000002</v>
      </c>
      <c r="Q96" s="253">
        <v>1.5832748603</v>
      </c>
      <c r="R96" s="254">
        <v>0.95598114249999999</v>
      </c>
      <c r="S96" s="253">
        <v>5.1321754800999999</v>
      </c>
      <c r="T96" s="254">
        <v>1.0735766135</v>
      </c>
      <c r="U96" s="253">
        <v>0</v>
      </c>
      <c r="V96" s="254">
        <v>0</v>
      </c>
      <c r="W96" s="253">
        <v>0.1503050638</v>
      </c>
      <c r="X96" s="254">
        <v>2.3631830100000001E-2</v>
      </c>
      <c r="Y96" s="253">
        <v>257.68844130000002</v>
      </c>
      <c r="Z96" s="254">
        <v>77.799096727999995</v>
      </c>
      <c r="AA96" s="253">
        <v>2.0747397527000002</v>
      </c>
      <c r="AB96" s="254">
        <v>7.1945635069999998</v>
      </c>
      <c r="AC96" s="253">
        <v>8.8469839999999998E-4</v>
      </c>
      <c r="AD96" s="254">
        <v>4.2390590000000001E-4</v>
      </c>
      <c r="AE96" s="231">
        <v>0.1083489837</v>
      </c>
      <c r="AF96" s="255">
        <v>40.677547793000002</v>
      </c>
      <c r="AG96" s="255">
        <v>9.6790330413000003</v>
      </c>
      <c r="AH96" s="231">
        <v>14.164508588</v>
      </c>
      <c r="AI96" s="253">
        <v>1.0682814299000001</v>
      </c>
      <c r="AJ96" s="254">
        <v>0.74352663149999998</v>
      </c>
      <c r="AK96" s="255">
        <v>258</v>
      </c>
    </row>
    <row r="97" spans="1:37" x14ac:dyDescent="0.2">
      <c r="A97" s="256">
        <v>104</v>
      </c>
      <c r="B97" s="251" t="s">
        <v>710</v>
      </c>
      <c r="C97" s="252">
        <v>86922</v>
      </c>
      <c r="D97" s="253">
        <v>603.27133184000002</v>
      </c>
      <c r="E97" s="231">
        <v>465.38147686000002</v>
      </c>
      <c r="F97" s="254">
        <v>137.88985499</v>
      </c>
      <c r="G97" s="253">
        <v>7.0191656075999997</v>
      </c>
      <c r="H97" s="254">
        <v>0.1746703255</v>
      </c>
      <c r="I97" s="253">
        <v>5.3167141994999998</v>
      </c>
      <c r="J97" s="254">
        <v>0.53337338270000001</v>
      </c>
      <c r="K97" s="231">
        <v>6.6334836278999996</v>
      </c>
      <c r="L97" s="253">
        <v>34.403984948999998</v>
      </c>
      <c r="M97" s="254">
        <v>6.3301610746000003</v>
      </c>
      <c r="N97" s="257">
        <v>104</v>
      </c>
      <c r="O97" s="253">
        <v>17.615569119</v>
      </c>
      <c r="P97" s="254">
        <v>2.9861685265000002</v>
      </c>
      <c r="Q97" s="253">
        <v>0.73956724689999997</v>
      </c>
      <c r="R97" s="254">
        <v>0.24197480639999999</v>
      </c>
      <c r="S97" s="253">
        <v>3.4773074458000002</v>
      </c>
      <c r="T97" s="254">
        <v>0.31952047020000002</v>
      </c>
      <c r="U97" s="253">
        <v>7.9049309000000009E-3</v>
      </c>
      <c r="V97" s="254">
        <v>9.1789080000000004E-4</v>
      </c>
      <c r="W97" s="253">
        <v>0.13484930910000001</v>
      </c>
      <c r="X97" s="254">
        <v>2.32968707E-2</v>
      </c>
      <c r="Y97" s="253">
        <v>341.37593892000001</v>
      </c>
      <c r="Z97" s="254">
        <v>89.284006442000006</v>
      </c>
      <c r="AA97" s="253">
        <v>2.3268503661</v>
      </c>
      <c r="AB97" s="254">
        <v>1.4704792083</v>
      </c>
      <c r="AC97" s="253">
        <v>1.5841313900000001E-2</v>
      </c>
      <c r="AD97" s="254">
        <v>2.8999201999999999E-3</v>
      </c>
      <c r="AE97" s="231">
        <v>0.1051715451</v>
      </c>
      <c r="AF97" s="255">
        <v>48.122923053000001</v>
      </c>
      <c r="AG97" s="255">
        <v>12.702382752</v>
      </c>
      <c r="AH97" s="231">
        <v>18.867276442000001</v>
      </c>
      <c r="AI97" s="253">
        <v>2.1386913415</v>
      </c>
      <c r="AJ97" s="254">
        <v>0.90024075199999998</v>
      </c>
      <c r="AK97" s="255">
        <v>269</v>
      </c>
    </row>
    <row r="98" spans="1:37" x14ac:dyDescent="0.2">
      <c r="A98" s="256">
        <v>105</v>
      </c>
      <c r="B98" s="251" t="s">
        <v>711</v>
      </c>
      <c r="C98" s="252">
        <v>70489</v>
      </c>
      <c r="D98" s="253">
        <v>796.70101193000005</v>
      </c>
      <c r="E98" s="231">
        <v>625.23053589000006</v>
      </c>
      <c r="F98" s="254">
        <v>171.47047603999999</v>
      </c>
      <c r="G98" s="253">
        <v>14.18023211</v>
      </c>
      <c r="H98" s="254">
        <v>0.56655950779999997</v>
      </c>
      <c r="I98" s="253">
        <v>32.148046137000001</v>
      </c>
      <c r="J98" s="254">
        <v>1.4829142841</v>
      </c>
      <c r="K98" s="231">
        <v>13.831794825999999</v>
      </c>
      <c r="L98" s="253">
        <v>18.212906310000001</v>
      </c>
      <c r="M98" s="254">
        <v>3.1231268361</v>
      </c>
      <c r="N98" s="257">
        <v>105</v>
      </c>
      <c r="O98" s="253">
        <v>7.3750050827000004</v>
      </c>
      <c r="P98" s="254">
        <v>1.2092571543999999</v>
      </c>
      <c r="Q98" s="253">
        <v>16.563319101000001</v>
      </c>
      <c r="R98" s="254">
        <v>1.7824172733999999</v>
      </c>
      <c r="S98" s="253">
        <v>2.9157465212</v>
      </c>
      <c r="T98" s="254">
        <v>0.32275012269999998</v>
      </c>
      <c r="U98" s="253">
        <v>3.1899458999999999E-3</v>
      </c>
      <c r="V98" s="254">
        <v>6.3201209999999997E-4</v>
      </c>
      <c r="W98" s="253">
        <v>0.16068047499999999</v>
      </c>
      <c r="X98" s="254">
        <v>2.9096105800000001E-2</v>
      </c>
      <c r="Y98" s="253">
        <v>450.38423727000003</v>
      </c>
      <c r="Z98" s="254">
        <v>109.35437456</v>
      </c>
      <c r="AA98" s="253">
        <v>9.2178700811999992</v>
      </c>
      <c r="AB98" s="254">
        <v>4.7435256884000001</v>
      </c>
      <c r="AC98" s="253">
        <v>6.2208100999999998E-3</v>
      </c>
      <c r="AD98" s="254">
        <v>2.9807115000000002E-3</v>
      </c>
      <c r="AE98" s="231">
        <v>7.6760756200000002E-2</v>
      </c>
      <c r="AF98" s="255">
        <v>66.525865862000003</v>
      </c>
      <c r="AG98" s="255">
        <v>17.226901935000001</v>
      </c>
      <c r="AH98" s="231">
        <v>20.634811306</v>
      </c>
      <c r="AI98" s="253">
        <v>3.3848046571000001</v>
      </c>
      <c r="AJ98" s="254">
        <v>1.2349844889999999</v>
      </c>
      <c r="AK98" s="255">
        <v>266</v>
      </c>
    </row>
    <row r="99" spans="1:37" x14ac:dyDescent="0.2">
      <c r="A99" s="256">
        <v>106</v>
      </c>
      <c r="B99" s="251" t="s">
        <v>712</v>
      </c>
      <c r="C99" s="252">
        <v>12241</v>
      </c>
      <c r="D99" s="253">
        <v>447.64868481000002</v>
      </c>
      <c r="E99" s="231">
        <v>332.89989567999999</v>
      </c>
      <c r="F99" s="254">
        <v>114.74878912</v>
      </c>
      <c r="G99" s="253">
        <v>5.3712090662999996</v>
      </c>
      <c r="H99" s="254">
        <v>0.20059388450000001</v>
      </c>
      <c r="I99" s="253">
        <v>4.2456051041</v>
      </c>
      <c r="J99" s="254">
        <v>0.37277488380000001</v>
      </c>
      <c r="K99" s="231">
        <v>3.7044720147999999</v>
      </c>
      <c r="L99" s="253">
        <v>13.925232662999999</v>
      </c>
      <c r="M99" s="254">
        <v>2.6043555543000001</v>
      </c>
      <c r="N99" s="257">
        <v>106</v>
      </c>
      <c r="O99" s="253">
        <v>4.9492386249999996</v>
      </c>
      <c r="P99" s="254">
        <v>0.8046996408</v>
      </c>
      <c r="Q99" s="253">
        <v>1.2048277757999999</v>
      </c>
      <c r="R99" s="254">
        <v>0.24803678649999999</v>
      </c>
      <c r="S99" s="253">
        <v>5.8954948119999999</v>
      </c>
      <c r="T99" s="254">
        <v>0.38053713210000001</v>
      </c>
      <c r="U99" s="253">
        <v>0</v>
      </c>
      <c r="V99" s="254">
        <v>0</v>
      </c>
      <c r="W99" s="253">
        <v>6.0949937900000001E-2</v>
      </c>
      <c r="X99" s="254">
        <v>1.0932109299999999E-2</v>
      </c>
      <c r="Y99" s="253">
        <v>258.81524719999999</v>
      </c>
      <c r="Z99" s="254">
        <v>75.522771126999999</v>
      </c>
      <c r="AA99" s="253">
        <v>2.3487588288999999</v>
      </c>
      <c r="AB99" s="254">
        <v>1.3017870440999999</v>
      </c>
      <c r="AC99" s="253">
        <v>2.81249046E-2</v>
      </c>
      <c r="AD99" s="254">
        <v>3.0766663000000001E-3</v>
      </c>
      <c r="AE99" s="231">
        <v>3.5401580299999999E-2</v>
      </c>
      <c r="AF99" s="255">
        <v>33.976689399999998</v>
      </c>
      <c r="AG99" s="255">
        <v>11.648557503999999</v>
      </c>
      <c r="AH99" s="231">
        <v>17.535301429</v>
      </c>
      <c r="AI99" s="253">
        <v>1.910832241</v>
      </c>
      <c r="AJ99" s="254">
        <v>0.543176887</v>
      </c>
      <c r="AK99" s="255">
        <v>249</v>
      </c>
    </row>
    <row r="100" spans="1:37" x14ac:dyDescent="0.2">
      <c r="A100" s="256">
        <v>107</v>
      </c>
      <c r="B100" s="251" t="s">
        <v>713</v>
      </c>
      <c r="C100" s="252">
        <v>13989</v>
      </c>
      <c r="D100" s="253">
        <v>629.64877571</v>
      </c>
      <c r="E100" s="231">
        <v>482.16372538000002</v>
      </c>
      <c r="F100" s="254">
        <v>147.48505033999999</v>
      </c>
      <c r="G100" s="253">
        <v>8.8492583497999995</v>
      </c>
      <c r="H100" s="254">
        <v>0.45643997609999998</v>
      </c>
      <c r="I100" s="253">
        <v>13.486317997</v>
      </c>
      <c r="J100" s="254">
        <v>1.1852511295999999</v>
      </c>
      <c r="K100" s="231">
        <v>7.4456749843000001</v>
      </c>
      <c r="L100" s="253">
        <v>16.753423436999999</v>
      </c>
      <c r="M100" s="254">
        <v>3.6268069458999999</v>
      </c>
      <c r="N100" s="257">
        <v>107</v>
      </c>
      <c r="O100" s="253">
        <v>11.422251142</v>
      </c>
      <c r="P100" s="254">
        <v>1.6369213685999999</v>
      </c>
      <c r="Q100" s="253">
        <v>6.7679846786000004</v>
      </c>
      <c r="R100" s="254">
        <v>0.81983126650000004</v>
      </c>
      <c r="S100" s="253">
        <v>1.9821753124999999</v>
      </c>
      <c r="T100" s="254">
        <v>0.1867834397</v>
      </c>
      <c r="U100" s="253">
        <v>4.9118049900000002E-2</v>
      </c>
      <c r="V100" s="254">
        <v>5.7034026999999996E-3</v>
      </c>
      <c r="W100" s="253">
        <v>0.1271681929</v>
      </c>
      <c r="X100" s="254">
        <v>2.1171985099999999E-2</v>
      </c>
      <c r="Y100" s="253">
        <v>353.32009638</v>
      </c>
      <c r="Z100" s="254">
        <v>94.691929068999997</v>
      </c>
      <c r="AA100" s="253">
        <v>16.182125598999999</v>
      </c>
      <c r="AB100" s="254">
        <v>3.1189095775000002</v>
      </c>
      <c r="AC100" s="253">
        <v>0</v>
      </c>
      <c r="AD100" s="254">
        <v>0</v>
      </c>
      <c r="AE100" s="231">
        <v>8.5762606899999996E-2</v>
      </c>
      <c r="AF100" s="255">
        <v>49.130156413999998</v>
      </c>
      <c r="AG100" s="255">
        <v>14.248433071999999</v>
      </c>
      <c r="AH100" s="231">
        <v>22.026126592000001</v>
      </c>
      <c r="AI100" s="253">
        <v>1.3018420839</v>
      </c>
      <c r="AJ100" s="254">
        <v>0.72111265820000003</v>
      </c>
      <c r="AK100" s="255">
        <v>245</v>
      </c>
    </row>
    <row r="101" spans="1:37" x14ac:dyDescent="0.2">
      <c r="A101" s="256">
        <v>108</v>
      </c>
      <c r="B101" s="251" t="s">
        <v>714</v>
      </c>
      <c r="C101" s="252">
        <v>125164</v>
      </c>
      <c r="D101" s="253">
        <v>481.84009207999998</v>
      </c>
      <c r="E101" s="231">
        <v>362.08197010999999</v>
      </c>
      <c r="F101" s="254">
        <v>119.75812196</v>
      </c>
      <c r="G101" s="253">
        <v>7.3875630578000004</v>
      </c>
      <c r="H101" s="254">
        <v>0.2223531423</v>
      </c>
      <c r="I101" s="253">
        <v>5.3465066817000002</v>
      </c>
      <c r="J101" s="254">
        <v>0.94931153010000002</v>
      </c>
      <c r="K101" s="231">
        <v>5.5063848605999999</v>
      </c>
      <c r="L101" s="253">
        <v>18.922181095999999</v>
      </c>
      <c r="M101" s="254">
        <v>4.1999437914</v>
      </c>
      <c r="N101" s="257">
        <v>108</v>
      </c>
      <c r="O101" s="253">
        <v>21.622763611</v>
      </c>
      <c r="P101" s="254">
        <v>3.5633070285000001</v>
      </c>
      <c r="Q101" s="253">
        <v>0.56522185970000005</v>
      </c>
      <c r="R101" s="254">
        <v>0.25001408060000002</v>
      </c>
      <c r="S101" s="253">
        <v>2.0775565096999999</v>
      </c>
      <c r="T101" s="254">
        <v>0.38891660309999998</v>
      </c>
      <c r="U101" s="253">
        <v>1.7964917999999999E-3</v>
      </c>
      <c r="V101" s="254">
        <v>3.5593220000000001E-4</v>
      </c>
      <c r="W101" s="253">
        <v>8.4055935299999995E-2</v>
      </c>
      <c r="X101" s="254">
        <v>1.37693916E-2</v>
      </c>
      <c r="Y101" s="253">
        <v>261.17053009</v>
      </c>
      <c r="Z101" s="254">
        <v>75.293932776999995</v>
      </c>
      <c r="AA101" s="253">
        <v>3.9277143216999999</v>
      </c>
      <c r="AB101" s="254">
        <v>1.4779815274999999</v>
      </c>
      <c r="AC101" s="253">
        <v>7.2437207999999998E-3</v>
      </c>
      <c r="AD101" s="254">
        <v>1.8838542E-3</v>
      </c>
      <c r="AE101" s="231">
        <v>7.76633142E-2</v>
      </c>
      <c r="AF101" s="255">
        <v>35.684540024999997</v>
      </c>
      <c r="AG101" s="255">
        <v>11.194385594</v>
      </c>
      <c r="AH101" s="231">
        <v>19.925305084000001</v>
      </c>
      <c r="AI101" s="253">
        <v>1.3237781539</v>
      </c>
      <c r="AJ101" s="254">
        <v>0.65313201700000001</v>
      </c>
      <c r="AK101" s="255">
        <v>273</v>
      </c>
    </row>
    <row r="102" spans="1:37" x14ac:dyDescent="0.2">
      <c r="A102" s="256">
        <v>109</v>
      </c>
      <c r="B102" s="251" t="s">
        <v>715</v>
      </c>
      <c r="C102" s="252">
        <v>109845</v>
      </c>
      <c r="D102" s="253">
        <v>453.87915670000001</v>
      </c>
      <c r="E102" s="231">
        <v>342.64667109999999</v>
      </c>
      <c r="F102" s="254">
        <v>111.2324856</v>
      </c>
      <c r="G102" s="253">
        <v>6.3578609656999996</v>
      </c>
      <c r="H102" s="254">
        <v>0.18416066759999999</v>
      </c>
      <c r="I102" s="253">
        <v>4.3042860864000003</v>
      </c>
      <c r="J102" s="254">
        <v>0.80381634739999996</v>
      </c>
      <c r="K102" s="231">
        <v>5.2472780001999997</v>
      </c>
      <c r="L102" s="253">
        <v>21.71625392</v>
      </c>
      <c r="M102" s="254">
        <v>4.7051161708000002</v>
      </c>
      <c r="N102" s="257">
        <v>109</v>
      </c>
      <c r="O102" s="253">
        <v>10.441277394</v>
      </c>
      <c r="P102" s="254">
        <v>1.7206459489999999</v>
      </c>
      <c r="Q102" s="253">
        <v>0.49996328490000003</v>
      </c>
      <c r="R102" s="254">
        <v>0.20857617070000001</v>
      </c>
      <c r="S102" s="253">
        <v>2.2716910772999999</v>
      </c>
      <c r="T102" s="254">
        <v>0.25046272209999998</v>
      </c>
      <c r="U102" s="253">
        <v>6.2552906000000004E-3</v>
      </c>
      <c r="V102" s="254">
        <v>7.2634079999999996E-4</v>
      </c>
      <c r="W102" s="253">
        <v>8.4285083900000002E-2</v>
      </c>
      <c r="X102" s="254">
        <v>1.4571128900000001E-2</v>
      </c>
      <c r="Y102" s="253">
        <v>255.68053566</v>
      </c>
      <c r="Z102" s="254">
        <v>72.204845070999994</v>
      </c>
      <c r="AA102" s="253">
        <v>2.5175916179</v>
      </c>
      <c r="AB102" s="254">
        <v>1.3023220581999999</v>
      </c>
      <c r="AC102" s="253">
        <v>1.7378210000000001E-3</v>
      </c>
      <c r="AD102" s="254">
        <v>8.3268000000000003E-4</v>
      </c>
      <c r="AE102" s="231">
        <v>4.7453782E-2</v>
      </c>
      <c r="AF102" s="255">
        <v>34.237719630000001</v>
      </c>
      <c r="AG102" s="255">
        <v>10.134020123000001</v>
      </c>
      <c r="AH102" s="231">
        <v>17.342066016</v>
      </c>
      <c r="AI102" s="253">
        <v>0.98930803720000005</v>
      </c>
      <c r="AJ102" s="254">
        <v>0.60349760620000004</v>
      </c>
      <c r="AK102" s="255">
        <v>273</v>
      </c>
    </row>
    <row r="103" spans="1:37" x14ac:dyDescent="0.2">
      <c r="A103" s="256">
        <v>110</v>
      </c>
      <c r="B103" s="251" t="s">
        <v>716</v>
      </c>
      <c r="C103" s="252">
        <v>37922</v>
      </c>
      <c r="D103" s="253">
        <v>477.07043872999998</v>
      </c>
      <c r="E103" s="231">
        <v>356.57582203999999</v>
      </c>
      <c r="F103" s="254">
        <v>120.49461669</v>
      </c>
      <c r="G103" s="253">
        <v>6.6424752079999996</v>
      </c>
      <c r="H103" s="254">
        <v>0.101527464</v>
      </c>
      <c r="I103" s="253">
        <v>2.9882115537999998</v>
      </c>
      <c r="J103" s="254">
        <v>0.41651178529999999</v>
      </c>
      <c r="K103" s="231">
        <v>3.6200663407999998</v>
      </c>
      <c r="L103" s="253">
        <v>44.269136607</v>
      </c>
      <c r="M103" s="254">
        <v>10.027119965000001</v>
      </c>
      <c r="N103" s="257">
        <v>110</v>
      </c>
      <c r="O103" s="253">
        <v>16.614567703999999</v>
      </c>
      <c r="P103" s="254">
        <v>1.9572323868999999</v>
      </c>
      <c r="Q103" s="253">
        <v>0.73959018219999995</v>
      </c>
      <c r="R103" s="254">
        <v>0.22657425919999999</v>
      </c>
      <c r="S103" s="253">
        <v>2.4025552596000002</v>
      </c>
      <c r="T103" s="254">
        <v>0.38228421000000001</v>
      </c>
      <c r="U103" s="253">
        <v>0</v>
      </c>
      <c r="V103" s="254">
        <v>0</v>
      </c>
      <c r="W103" s="253">
        <v>6.2442033100000002E-2</v>
      </c>
      <c r="X103" s="254">
        <v>1.0946840899999999E-2</v>
      </c>
      <c r="Y103" s="253">
        <v>242.74964691</v>
      </c>
      <c r="Z103" s="254">
        <v>77.297809052000005</v>
      </c>
      <c r="AA103" s="253">
        <v>1.1094964458000001</v>
      </c>
      <c r="AB103" s="254">
        <v>1.8066980108999999</v>
      </c>
      <c r="AC103" s="253">
        <v>4.7158451999999998E-3</v>
      </c>
      <c r="AD103" s="254">
        <v>2.2596052000000001E-3</v>
      </c>
      <c r="AE103" s="231">
        <v>3.04989856E-2</v>
      </c>
      <c r="AF103" s="255">
        <v>37.917060176</v>
      </c>
      <c r="AG103" s="255">
        <v>10.586835477999999</v>
      </c>
      <c r="AH103" s="231">
        <v>13.866200777</v>
      </c>
      <c r="AI103" s="253">
        <v>0.73656559700000002</v>
      </c>
      <c r="AJ103" s="254">
        <v>0.50141004919999999</v>
      </c>
      <c r="AK103" s="255">
        <v>262</v>
      </c>
    </row>
    <row r="104" spans="1:37" x14ac:dyDescent="0.2">
      <c r="A104" s="256">
        <v>111</v>
      </c>
      <c r="B104" s="251" t="s">
        <v>717</v>
      </c>
      <c r="C104" s="252">
        <v>33958</v>
      </c>
      <c r="D104" s="253">
        <v>522.58614299999999</v>
      </c>
      <c r="E104" s="231">
        <v>396.55538693</v>
      </c>
      <c r="F104" s="254">
        <v>126.03075607</v>
      </c>
      <c r="G104" s="253">
        <v>7.2754868955000003</v>
      </c>
      <c r="H104" s="254">
        <v>0.1627321843</v>
      </c>
      <c r="I104" s="253">
        <v>2.8750782063</v>
      </c>
      <c r="J104" s="254">
        <v>0.46380616600000002</v>
      </c>
      <c r="K104" s="231">
        <v>4.2431393299</v>
      </c>
      <c r="L104" s="253">
        <v>47.707124286999999</v>
      </c>
      <c r="M104" s="254">
        <v>9.7383659991999991</v>
      </c>
      <c r="N104" s="257">
        <v>111</v>
      </c>
      <c r="O104" s="253">
        <v>20.309618196999999</v>
      </c>
      <c r="P104" s="254">
        <v>2.2763109210999999</v>
      </c>
      <c r="Q104" s="253">
        <v>0.62062009070000002</v>
      </c>
      <c r="R104" s="254">
        <v>0.18960658029999999</v>
      </c>
      <c r="S104" s="253">
        <v>2.9107689220999999</v>
      </c>
      <c r="T104" s="254">
        <v>0.38635693110000002</v>
      </c>
      <c r="U104" s="253">
        <v>0</v>
      </c>
      <c r="V104" s="254">
        <v>0</v>
      </c>
      <c r="W104" s="253">
        <v>8.4761216200000003E-2</v>
      </c>
      <c r="X104" s="254">
        <v>1.75417018E-2</v>
      </c>
      <c r="Y104" s="253">
        <v>269.78550539000003</v>
      </c>
      <c r="Z104" s="254">
        <v>79.212769885</v>
      </c>
      <c r="AA104" s="253">
        <v>1.6251922744</v>
      </c>
      <c r="AB104" s="254">
        <v>1.9384378837</v>
      </c>
      <c r="AC104" s="253">
        <v>3.5504649999999998E-4</v>
      </c>
      <c r="AD104" s="254">
        <v>1.7012160000000001E-4</v>
      </c>
      <c r="AE104" s="231">
        <v>4.7494751500000001E-2</v>
      </c>
      <c r="AF104" s="255">
        <v>41.638598354999999</v>
      </c>
      <c r="AG104" s="255">
        <v>11.215423575000001</v>
      </c>
      <c r="AH104" s="231">
        <v>16.268074056</v>
      </c>
      <c r="AI104" s="253">
        <v>0.9596153516</v>
      </c>
      <c r="AJ104" s="254">
        <v>0.63318868530000005</v>
      </c>
      <c r="AK104" s="255">
        <v>259</v>
      </c>
    </row>
    <row r="105" spans="1:37" x14ac:dyDescent="0.2">
      <c r="A105" s="256">
        <v>112</v>
      </c>
      <c r="B105" s="251" t="s">
        <v>718</v>
      </c>
      <c r="C105" s="252">
        <v>41989</v>
      </c>
      <c r="D105" s="253">
        <v>590.74889600999995</v>
      </c>
      <c r="E105" s="231">
        <v>454.55609258999999</v>
      </c>
      <c r="F105" s="254">
        <v>136.19280341999999</v>
      </c>
      <c r="G105" s="253">
        <v>10.111347807</v>
      </c>
      <c r="H105" s="254">
        <v>0.37807401130000001</v>
      </c>
      <c r="I105" s="253">
        <v>18.819698701</v>
      </c>
      <c r="J105" s="254">
        <v>1.1563037528</v>
      </c>
      <c r="K105" s="231">
        <v>9.2515120966000008</v>
      </c>
      <c r="L105" s="253">
        <v>12.734543736999999</v>
      </c>
      <c r="M105" s="254">
        <v>2.5412304744999998</v>
      </c>
      <c r="N105" s="257">
        <v>112</v>
      </c>
      <c r="O105" s="253">
        <v>5.9696950357</v>
      </c>
      <c r="P105" s="254">
        <v>0.95400135180000001</v>
      </c>
      <c r="Q105" s="253">
        <v>11.9616484</v>
      </c>
      <c r="R105" s="254">
        <v>1.4512090406</v>
      </c>
      <c r="S105" s="253">
        <v>2.2951185783999999</v>
      </c>
      <c r="T105" s="254">
        <v>0.27747932879999998</v>
      </c>
      <c r="U105" s="253">
        <v>0</v>
      </c>
      <c r="V105" s="254">
        <v>0</v>
      </c>
      <c r="W105" s="253">
        <v>0.1238550694</v>
      </c>
      <c r="X105" s="254">
        <v>2.1980771900000001E-2</v>
      </c>
      <c r="Y105" s="253">
        <v>334.37145071999998</v>
      </c>
      <c r="Z105" s="254">
        <v>86.314280749999995</v>
      </c>
      <c r="AA105" s="253">
        <v>5.4117933647000003</v>
      </c>
      <c r="AB105" s="254">
        <v>3.4042518859999999</v>
      </c>
      <c r="AC105" s="253">
        <v>2.0518589600000001E-2</v>
      </c>
      <c r="AD105" s="254">
        <v>7.9375300999999995E-3</v>
      </c>
      <c r="AE105" s="231">
        <v>5.0830374999999997E-2</v>
      </c>
      <c r="AF105" s="255">
        <v>46.730921832</v>
      </c>
      <c r="AG105" s="255">
        <v>13.962560455</v>
      </c>
      <c r="AH105" s="231">
        <v>19.249000368000001</v>
      </c>
      <c r="AI105" s="253">
        <v>2.2203462966999998</v>
      </c>
      <c r="AJ105" s="254">
        <v>0.95730568670000005</v>
      </c>
      <c r="AK105" s="255">
        <v>267</v>
      </c>
    </row>
    <row r="106" spans="1:37" x14ac:dyDescent="0.2">
      <c r="A106" s="256">
        <v>113</v>
      </c>
      <c r="B106" s="251" t="s">
        <v>719</v>
      </c>
      <c r="C106" s="252">
        <v>6811</v>
      </c>
      <c r="D106" s="253">
        <v>448.31006506</v>
      </c>
      <c r="E106" s="231">
        <v>333.58059753999999</v>
      </c>
      <c r="F106" s="254">
        <v>114.72946752</v>
      </c>
      <c r="G106" s="253">
        <v>6.4723416694999996</v>
      </c>
      <c r="H106" s="254">
        <v>0.33788075000000001</v>
      </c>
      <c r="I106" s="253">
        <v>3.7485619037000002</v>
      </c>
      <c r="J106" s="254">
        <v>1.7362872941</v>
      </c>
      <c r="K106" s="231">
        <v>6.0005522207000004</v>
      </c>
      <c r="L106" s="253">
        <v>16.956966293000001</v>
      </c>
      <c r="M106" s="254">
        <v>3.9590127624</v>
      </c>
      <c r="N106" s="257">
        <v>113</v>
      </c>
      <c r="O106" s="253">
        <v>29.804097494000001</v>
      </c>
      <c r="P106" s="254">
        <v>4.5232874043000004</v>
      </c>
      <c r="Q106" s="253">
        <v>0.94653039439999997</v>
      </c>
      <c r="R106" s="254">
        <v>0.43332017029999997</v>
      </c>
      <c r="S106" s="253">
        <v>3.3321438994000001</v>
      </c>
      <c r="T106" s="254">
        <v>0.40701279109999999</v>
      </c>
      <c r="U106" s="253">
        <v>0</v>
      </c>
      <c r="V106" s="254">
        <v>0</v>
      </c>
      <c r="W106" s="253">
        <v>3.3362076099999999E-2</v>
      </c>
      <c r="X106" s="254">
        <v>6.1226867999999999E-3</v>
      </c>
      <c r="Y106" s="253">
        <v>226.55912762</v>
      </c>
      <c r="Z106" s="254">
        <v>69.289476074000007</v>
      </c>
      <c r="AA106" s="253">
        <v>2.4958074311999998</v>
      </c>
      <c r="AB106" s="254">
        <v>1.4604029862000001</v>
      </c>
      <c r="AC106" s="253">
        <v>4.5318819599999997E-2</v>
      </c>
      <c r="AD106" s="254">
        <v>2.1714588199999999E-2</v>
      </c>
      <c r="AE106" s="231">
        <v>0.1035560028</v>
      </c>
      <c r="AF106" s="255">
        <v>32.154124267999997</v>
      </c>
      <c r="AG106" s="255">
        <v>10.444938498999999</v>
      </c>
      <c r="AH106" s="231">
        <v>22.686688832000002</v>
      </c>
      <c r="AI106" s="253">
        <v>3.7876476176999998</v>
      </c>
      <c r="AJ106" s="254">
        <v>0.56378251589999995</v>
      </c>
      <c r="AK106" s="255">
        <v>266</v>
      </c>
    </row>
    <row r="107" spans="1:37" x14ac:dyDescent="0.2">
      <c r="A107" s="256">
        <v>114</v>
      </c>
      <c r="B107" s="251" t="s">
        <v>720</v>
      </c>
      <c r="C107" s="252">
        <v>16555</v>
      </c>
      <c r="D107" s="253">
        <v>430.61864652999998</v>
      </c>
      <c r="E107" s="231">
        <v>322.30309874</v>
      </c>
      <c r="F107" s="254">
        <v>108.31554779</v>
      </c>
      <c r="G107" s="253">
        <v>8.7232778684000003</v>
      </c>
      <c r="H107" s="254">
        <v>0.49061787080000002</v>
      </c>
      <c r="I107" s="253">
        <v>5.8146225484</v>
      </c>
      <c r="J107" s="254">
        <v>2.1949045671</v>
      </c>
      <c r="K107" s="231">
        <v>8.3148433392999994</v>
      </c>
      <c r="L107" s="253">
        <v>15.550857289</v>
      </c>
      <c r="M107" s="254">
        <v>3.7594213211</v>
      </c>
      <c r="N107" s="257">
        <v>114</v>
      </c>
      <c r="O107" s="253">
        <v>20.837156326999999</v>
      </c>
      <c r="P107" s="254">
        <v>3.0211654072999998</v>
      </c>
      <c r="Q107" s="253">
        <v>0.62231781080000004</v>
      </c>
      <c r="R107" s="254">
        <v>0.45247531600000002</v>
      </c>
      <c r="S107" s="253">
        <v>2.3392112896000001</v>
      </c>
      <c r="T107" s="254">
        <v>0.46481670209999998</v>
      </c>
      <c r="U107" s="253">
        <v>0</v>
      </c>
      <c r="V107" s="254">
        <v>0</v>
      </c>
      <c r="W107" s="253">
        <v>0.12285594010000001</v>
      </c>
      <c r="X107" s="254">
        <v>2.6893818E-2</v>
      </c>
      <c r="Y107" s="253">
        <v>219.85112722</v>
      </c>
      <c r="Z107" s="254">
        <v>65.749402986999996</v>
      </c>
      <c r="AA107" s="253">
        <v>4.5322477679000004</v>
      </c>
      <c r="AB107" s="254">
        <v>1.8115533667999999</v>
      </c>
      <c r="AC107" s="253">
        <v>1.3715873700000001E-2</v>
      </c>
      <c r="AD107" s="254">
        <v>3.8193800999999999E-3</v>
      </c>
      <c r="AE107" s="231">
        <v>5.9696339799999998E-2</v>
      </c>
      <c r="AF107" s="255">
        <v>30.281432876</v>
      </c>
      <c r="AG107" s="255">
        <v>9.7447584265000007</v>
      </c>
      <c r="AH107" s="231">
        <v>22.979645213000001</v>
      </c>
      <c r="AI107" s="253">
        <v>2.3194118429000001</v>
      </c>
      <c r="AJ107" s="254">
        <v>0.5363978251</v>
      </c>
      <c r="AK107" s="255">
        <v>272</v>
      </c>
    </row>
    <row r="108" spans="1:37" x14ac:dyDescent="0.2">
      <c r="A108" s="256">
        <v>115</v>
      </c>
      <c r="B108" s="251" t="s">
        <v>721</v>
      </c>
      <c r="C108" s="252">
        <v>48229</v>
      </c>
      <c r="D108" s="253">
        <v>322.38682007</v>
      </c>
      <c r="E108" s="231">
        <v>234.00913198000001</v>
      </c>
      <c r="F108" s="254">
        <v>88.377688085000003</v>
      </c>
      <c r="G108" s="253">
        <v>7.8930999581999997</v>
      </c>
      <c r="H108" s="254">
        <v>0.4369099454</v>
      </c>
      <c r="I108" s="253">
        <v>3.3221903032000002</v>
      </c>
      <c r="J108" s="254">
        <v>1.6728248253</v>
      </c>
      <c r="K108" s="231">
        <v>5.2700063261999999</v>
      </c>
      <c r="L108" s="253">
        <v>5.7050531509000004</v>
      </c>
      <c r="M108" s="254">
        <v>1.1536198098999999</v>
      </c>
      <c r="N108" s="257">
        <v>115</v>
      </c>
      <c r="O108" s="253">
        <v>3.1796751410000001</v>
      </c>
      <c r="P108" s="254">
        <v>0.51122280050000002</v>
      </c>
      <c r="Q108" s="253">
        <v>0.54306028799999995</v>
      </c>
      <c r="R108" s="254">
        <v>0.44765987689999998</v>
      </c>
      <c r="S108" s="253">
        <v>3.5945660706</v>
      </c>
      <c r="T108" s="254">
        <v>0.75182753889999998</v>
      </c>
      <c r="U108" s="253">
        <v>0</v>
      </c>
      <c r="V108" s="254">
        <v>0</v>
      </c>
      <c r="W108" s="253">
        <v>3.5330533099999999E-2</v>
      </c>
      <c r="X108" s="254">
        <v>6.7586113999999996E-3</v>
      </c>
      <c r="Y108" s="253">
        <v>175.31024908000001</v>
      </c>
      <c r="Z108" s="254">
        <v>55.873818548999999</v>
      </c>
      <c r="AA108" s="253">
        <v>3.2642380084</v>
      </c>
      <c r="AB108" s="254">
        <v>3.1923589362000002</v>
      </c>
      <c r="AC108" s="253">
        <v>0</v>
      </c>
      <c r="AD108" s="254">
        <v>0</v>
      </c>
      <c r="AE108" s="231">
        <v>2.5426773699999999E-2</v>
      </c>
      <c r="AF108" s="255">
        <v>24.802088608999998</v>
      </c>
      <c r="AG108" s="255">
        <v>7.3683157208000001</v>
      </c>
      <c r="AH108" s="231">
        <v>16.776772689000001</v>
      </c>
      <c r="AI108" s="253">
        <v>0.78800921830000004</v>
      </c>
      <c r="AJ108" s="254">
        <v>0.46173730299999999</v>
      </c>
      <c r="AK108" s="255">
        <v>270</v>
      </c>
    </row>
    <row r="109" spans="1:37" x14ac:dyDescent="0.2">
      <c r="A109" s="256">
        <v>116</v>
      </c>
      <c r="B109" s="251" t="s">
        <v>722</v>
      </c>
      <c r="C109" s="252">
        <v>87538</v>
      </c>
      <c r="D109" s="253">
        <v>392.01810999000003</v>
      </c>
      <c r="E109" s="231">
        <v>289.59049311000001</v>
      </c>
      <c r="F109" s="254">
        <v>102.42761688</v>
      </c>
      <c r="G109" s="253">
        <v>5.5611097365999997</v>
      </c>
      <c r="H109" s="254">
        <v>0.35097403739999999</v>
      </c>
      <c r="I109" s="253">
        <v>3.8776120666999998</v>
      </c>
      <c r="J109" s="254">
        <v>1.6135189102</v>
      </c>
      <c r="K109" s="231">
        <v>5.9921919925999996</v>
      </c>
      <c r="L109" s="253">
        <v>7.7900011571999999</v>
      </c>
      <c r="M109" s="254">
        <v>2.0944085521</v>
      </c>
      <c r="N109" s="257">
        <v>116</v>
      </c>
      <c r="O109" s="253">
        <v>19.44819541</v>
      </c>
      <c r="P109" s="254">
        <v>2.9379778980000002</v>
      </c>
      <c r="Q109" s="253">
        <v>2.5942972945</v>
      </c>
      <c r="R109" s="254">
        <v>0.86183992470000004</v>
      </c>
      <c r="S109" s="253">
        <v>2.2486531879</v>
      </c>
      <c r="T109" s="254">
        <v>0.42784836409999999</v>
      </c>
      <c r="U109" s="253">
        <v>0</v>
      </c>
      <c r="V109" s="254">
        <v>0</v>
      </c>
      <c r="W109" s="253">
        <v>4.5492490699999999E-2</v>
      </c>
      <c r="X109" s="254">
        <v>7.9979955000000005E-3</v>
      </c>
      <c r="Y109" s="253">
        <v>207.31949509</v>
      </c>
      <c r="Z109" s="254">
        <v>63.427039862000001</v>
      </c>
      <c r="AA109" s="253">
        <v>3.3082120406</v>
      </c>
      <c r="AB109" s="254">
        <v>1.2597940319000001</v>
      </c>
      <c r="AC109" s="253">
        <v>0</v>
      </c>
      <c r="AD109" s="254">
        <v>0</v>
      </c>
      <c r="AE109" s="231">
        <v>6.9418654699999999E-2</v>
      </c>
      <c r="AF109" s="255">
        <v>29.093034431</v>
      </c>
      <c r="AG109" s="255">
        <v>9.3157484065999991</v>
      </c>
      <c r="AH109" s="231">
        <v>20.573037078999999</v>
      </c>
      <c r="AI109" s="253">
        <v>1.111742177</v>
      </c>
      <c r="AJ109" s="254">
        <v>0.68846919660000006</v>
      </c>
      <c r="AK109" s="255">
        <v>274</v>
      </c>
    </row>
    <row r="110" spans="1:37" x14ac:dyDescent="0.2">
      <c r="A110" s="256">
        <v>117</v>
      </c>
      <c r="B110" s="251" t="s">
        <v>723</v>
      </c>
      <c r="C110" s="252">
        <v>12011</v>
      </c>
      <c r="D110" s="253">
        <v>396.81432468000003</v>
      </c>
      <c r="E110" s="231">
        <v>295.3029062</v>
      </c>
      <c r="F110" s="254">
        <v>101.51141848</v>
      </c>
      <c r="G110" s="253">
        <v>8.0669918142999997</v>
      </c>
      <c r="H110" s="254">
        <v>0.64721881599999997</v>
      </c>
      <c r="I110" s="253">
        <v>6.0418496145000002</v>
      </c>
      <c r="J110" s="254">
        <v>2.9027019138000001</v>
      </c>
      <c r="K110" s="231">
        <v>8.3200972648999993</v>
      </c>
      <c r="L110" s="253">
        <v>17.109082979</v>
      </c>
      <c r="M110" s="254">
        <v>4.4225695172000004</v>
      </c>
      <c r="N110" s="257">
        <v>117</v>
      </c>
      <c r="O110" s="253">
        <v>6.5712759107999998</v>
      </c>
      <c r="P110" s="254">
        <v>0.92844407819999997</v>
      </c>
      <c r="Q110" s="253">
        <v>0.54358302680000004</v>
      </c>
      <c r="R110" s="254">
        <v>0.49695351910000002</v>
      </c>
      <c r="S110" s="253">
        <v>5.2821507905000002</v>
      </c>
      <c r="T110" s="254">
        <v>0.65635143070000002</v>
      </c>
      <c r="U110" s="253">
        <v>0</v>
      </c>
      <c r="V110" s="254">
        <v>0</v>
      </c>
      <c r="W110" s="253">
        <v>7.85706444E-2</v>
      </c>
      <c r="X110" s="254">
        <v>1.3549918399999999E-2</v>
      </c>
      <c r="Y110" s="253">
        <v>204.75482861</v>
      </c>
      <c r="Z110" s="254">
        <v>62.288331743999997</v>
      </c>
      <c r="AA110" s="253">
        <v>5.1501161445000001</v>
      </c>
      <c r="AB110" s="254">
        <v>1.8058505188</v>
      </c>
      <c r="AC110" s="253">
        <v>0</v>
      </c>
      <c r="AD110" s="254">
        <v>0</v>
      </c>
      <c r="AE110" s="231">
        <v>2.8566961299999999E-2</v>
      </c>
      <c r="AF110" s="255">
        <v>27.343645727999998</v>
      </c>
      <c r="AG110" s="255">
        <v>8.2651306954999999</v>
      </c>
      <c r="AH110" s="231">
        <v>22.648786388000001</v>
      </c>
      <c r="AI110" s="253">
        <v>1.8828400122</v>
      </c>
      <c r="AJ110" s="254">
        <v>0.56483664170000003</v>
      </c>
      <c r="AK110" s="255">
        <v>272</v>
      </c>
    </row>
    <row r="111" spans="1:37" x14ac:dyDescent="0.2">
      <c r="A111" s="256">
        <v>118</v>
      </c>
      <c r="B111" s="251" t="s">
        <v>724</v>
      </c>
      <c r="C111" s="252">
        <v>8987</v>
      </c>
      <c r="D111" s="253">
        <v>276.91828631999999</v>
      </c>
      <c r="E111" s="231">
        <v>202.81487534999999</v>
      </c>
      <c r="F111" s="254">
        <v>74.103410968000006</v>
      </c>
      <c r="G111" s="253">
        <v>8.2461057203999992</v>
      </c>
      <c r="H111" s="254">
        <v>0.19430358619999999</v>
      </c>
      <c r="I111" s="253">
        <v>1.8529372478999999</v>
      </c>
      <c r="J111" s="254">
        <v>0.79172931359999998</v>
      </c>
      <c r="K111" s="231">
        <v>3.5230878645999999</v>
      </c>
      <c r="L111" s="253">
        <v>24.336114874</v>
      </c>
      <c r="M111" s="254">
        <v>4.6460686715000001</v>
      </c>
      <c r="N111" s="257">
        <v>118</v>
      </c>
      <c r="O111" s="253">
        <v>9.9218794500000005</v>
      </c>
      <c r="P111" s="254">
        <v>1.437591029</v>
      </c>
      <c r="Q111" s="253">
        <v>1.1223571898</v>
      </c>
      <c r="R111" s="254">
        <v>0.37947515539999999</v>
      </c>
      <c r="S111" s="253">
        <v>2.0375862153000002</v>
      </c>
      <c r="T111" s="254">
        <v>0.30354280989999999</v>
      </c>
      <c r="U111" s="253">
        <v>0</v>
      </c>
      <c r="V111" s="254">
        <v>0</v>
      </c>
      <c r="W111" s="253">
        <v>0.20824651659999999</v>
      </c>
      <c r="X111" s="254">
        <v>4.6481886299999997E-2</v>
      </c>
      <c r="Y111" s="253">
        <v>127.08847324</v>
      </c>
      <c r="Z111" s="254">
        <v>46.822464902999997</v>
      </c>
      <c r="AA111" s="253">
        <v>1.1940704752</v>
      </c>
      <c r="AB111" s="254">
        <v>2.1520725271000001</v>
      </c>
      <c r="AC111" s="253">
        <v>0</v>
      </c>
      <c r="AD111" s="254">
        <v>0</v>
      </c>
      <c r="AE111" s="231">
        <v>1.0604152E-2</v>
      </c>
      <c r="AF111" s="255">
        <v>24.566809148000001</v>
      </c>
      <c r="AG111" s="255">
        <v>6.2240864343000002</v>
      </c>
      <c r="AH111" s="231">
        <v>9.0721346092000008</v>
      </c>
      <c r="AI111" s="253">
        <v>0.49786029980000002</v>
      </c>
      <c r="AJ111" s="254">
        <v>0.24220299419999999</v>
      </c>
      <c r="AK111" s="255">
        <v>248</v>
      </c>
    </row>
    <row r="112" spans="1:37" x14ac:dyDescent="0.2">
      <c r="A112" s="256">
        <v>119</v>
      </c>
      <c r="B112" s="251" t="s">
        <v>725</v>
      </c>
      <c r="C112" s="252">
        <v>12872</v>
      </c>
      <c r="D112" s="253">
        <v>397.84325460000002</v>
      </c>
      <c r="E112" s="231">
        <v>296.21313230999999</v>
      </c>
      <c r="F112" s="254">
        <v>101.63012229</v>
      </c>
      <c r="G112" s="253">
        <v>9.1965680336000002</v>
      </c>
      <c r="H112" s="254">
        <v>0.3957198348</v>
      </c>
      <c r="I112" s="253">
        <v>4.7830208539000001</v>
      </c>
      <c r="J112" s="254">
        <v>1.7056404027000001</v>
      </c>
      <c r="K112" s="231">
        <v>6.9981084535000004</v>
      </c>
      <c r="L112" s="253">
        <v>27.857151377000001</v>
      </c>
      <c r="M112" s="254">
        <v>6.4575630373999999</v>
      </c>
      <c r="N112" s="257">
        <v>119</v>
      </c>
      <c r="O112" s="253">
        <v>11.802372875</v>
      </c>
      <c r="P112" s="254">
        <v>1.4518550214999999</v>
      </c>
      <c r="Q112" s="253">
        <v>0.94561946100000005</v>
      </c>
      <c r="R112" s="254">
        <v>0.46570709069999999</v>
      </c>
      <c r="S112" s="253">
        <v>2.8664398914000002</v>
      </c>
      <c r="T112" s="254">
        <v>0.60432449519999998</v>
      </c>
      <c r="U112" s="253">
        <v>0</v>
      </c>
      <c r="V112" s="254">
        <v>0</v>
      </c>
      <c r="W112" s="253">
        <v>4.2728565099999997E-2</v>
      </c>
      <c r="X112" s="254">
        <v>7.9902555999999993E-3</v>
      </c>
      <c r="Y112" s="253">
        <v>195.44831202</v>
      </c>
      <c r="Z112" s="254">
        <v>60.019095520999997</v>
      </c>
      <c r="AA112" s="253">
        <v>3.1168474793000001</v>
      </c>
      <c r="AB112" s="254">
        <v>2.4537323647</v>
      </c>
      <c r="AC112" s="253">
        <v>9.3665860000000003E-4</v>
      </c>
      <c r="AD112" s="254">
        <v>4.4880279999999999E-4</v>
      </c>
      <c r="AE112" s="231">
        <v>2.5199291299999999E-2</v>
      </c>
      <c r="AF112" s="255">
        <v>30.731595767999998</v>
      </c>
      <c r="AG112" s="255">
        <v>8.3973602191999994</v>
      </c>
      <c r="AH112" s="231">
        <v>18.478855882000001</v>
      </c>
      <c r="AI112" s="253">
        <v>3.0445360075000001</v>
      </c>
      <c r="AJ112" s="254">
        <v>0.5455249338</v>
      </c>
      <c r="AK112" s="255">
        <v>270</v>
      </c>
    </row>
    <row r="113" spans="1:37" x14ac:dyDescent="0.2">
      <c r="A113" s="256">
        <v>120</v>
      </c>
      <c r="B113" s="251" t="s">
        <v>726</v>
      </c>
      <c r="C113" s="252">
        <v>5623</v>
      </c>
      <c r="D113" s="253">
        <v>435.40967649999999</v>
      </c>
      <c r="E113" s="231">
        <v>329.89515896</v>
      </c>
      <c r="F113" s="254">
        <v>105.51451754</v>
      </c>
      <c r="G113" s="253">
        <v>7.8699005854999999</v>
      </c>
      <c r="H113" s="254">
        <v>0.44581762650000001</v>
      </c>
      <c r="I113" s="253">
        <v>16.109698938000001</v>
      </c>
      <c r="J113" s="254">
        <v>1.7457688414999999</v>
      </c>
      <c r="K113" s="231">
        <v>9.2098881010000007</v>
      </c>
      <c r="L113" s="253">
        <v>6.9649265826000004</v>
      </c>
      <c r="M113" s="254">
        <v>1.7136064254000001</v>
      </c>
      <c r="N113" s="257">
        <v>120</v>
      </c>
      <c r="O113" s="253">
        <v>3.1664500685000001</v>
      </c>
      <c r="P113" s="254">
        <v>0.52299151040000003</v>
      </c>
      <c r="Q113" s="253">
        <v>8.2967002195999999</v>
      </c>
      <c r="R113" s="254">
        <v>1.3483894396</v>
      </c>
      <c r="S113" s="253">
        <v>4.5134721942000002</v>
      </c>
      <c r="T113" s="254">
        <v>0.5870176829</v>
      </c>
      <c r="U113" s="253">
        <v>0</v>
      </c>
      <c r="V113" s="254">
        <v>0</v>
      </c>
      <c r="W113" s="253">
        <v>0.1033896301</v>
      </c>
      <c r="X113" s="254">
        <v>1.7750099599999999E-2</v>
      </c>
      <c r="Y113" s="253">
        <v>236.43611207000001</v>
      </c>
      <c r="Z113" s="254">
        <v>65.499777338000001</v>
      </c>
      <c r="AA113" s="253">
        <v>3.5593530705999998</v>
      </c>
      <c r="AB113" s="254">
        <v>2.5676238861999998</v>
      </c>
      <c r="AC113" s="253">
        <v>0</v>
      </c>
      <c r="AD113" s="254">
        <v>0</v>
      </c>
      <c r="AE113" s="231">
        <v>3.1533335900000001E-2</v>
      </c>
      <c r="AF113" s="255">
        <v>33.272173256999999</v>
      </c>
      <c r="AG113" s="255">
        <v>9.7472299106999998</v>
      </c>
      <c r="AH113" s="231">
        <v>18.640662847000002</v>
      </c>
      <c r="AI113" s="253">
        <v>2.4612226740000001</v>
      </c>
      <c r="AJ113" s="254">
        <v>0.57822016720000002</v>
      </c>
      <c r="AK113" s="255">
        <v>257</v>
      </c>
    </row>
    <row r="114" spans="1:37" x14ac:dyDescent="0.2">
      <c r="A114" s="256">
        <v>121</v>
      </c>
      <c r="B114" s="251" t="s">
        <v>727</v>
      </c>
      <c r="C114" s="252">
        <v>65605</v>
      </c>
      <c r="D114" s="253">
        <v>1537.5084053</v>
      </c>
      <c r="E114" s="231">
        <v>1250.6659339</v>
      </c>
      <c r="F114" s="254">
        <v>286.84247140000002</v>
      </c>
      <c r="G114" s="253">
        <v>22.705424694000001</v>
      </c>
      <c r="H114" s="254">
        <v>0.60511413300000005</v>
      </c>
      <c r="I114" s="253">
        <v>22.575767843000001</v>
      </c>
      <c r="J114" s="254">
        <v>1.8366921295</v>
      </c>
      <c r="K114" s="231">
        <v>19.994359833000001</v>
      </c>
      <c r="L114" s="253">
        <v>71.765570238999999</v>
      </c>
      <c r="M114" s="254">
        <v>13.162690464000001</v>
      </c>
      <c r="N114" s="257">
        <v>121</v>
      </c>
      <c r="O114" s="253">
        <v>103.61839165000001</v>
      </c>
      <c r="P114" s="254">
        <v>14.742065192</v>
      </c>
      <c r="Q114" s="253">
        <v>2.8311982850000001</v>
      </c>
      <c r="R114" s="254">
        <v>0.97112464809999999</v>
      </c>
      <c r="S114" s="253">
        <v>5.1929379954000003</v>
      </c>
      <c r="T114" s="254">
        <v>0.51175325220000001</v>
      </c>
      <c r="U114" s="253">
        <v>0</v>
      </c>
      <c r="V114" s="254">
        <v>0</v>
      </c>
      <c r="W114" s="253">
        <v>0.78569232639999997</v>
      </c>
      <c r="X114" s="254">
        <v>0.10728563939999999</v>
      </c>
      <c r="Y114" s="253">
        <v>593.43408697999996</v>
      </c>
      <c r="Z114" s="254">
        <v>151.92673221999999</v>
      </c>
      <c r="AA114" s="253">
        <v>97.100921884000002</v>
      </c>
      <c r="AB114" s="254">
        <v>10.022688496000001</v>
      </c>
      <c r="AC114" s="253">
        <v>0.16604407869999999</v>
      </c>
      <c r="AD114" s="254">
        <v>1.42842853E-2</v>
      </c>
      <c r="AE114" s="231">
        <v>0.203916661</v>
      </c>
      <c r="AF114" s="255">
        <v>101.73616944</v>
      </c>
      <c r="AG114" s="255">
        <v>26.989847637</v>
      </c>
      <c r="AH114" s="231">
        <v>39.389699258999997</v>
      </c>
      <c r="AI114" s="253">
        <v>224.95137084000001</v>
      </c>
      <c r="AJ114" s="254">
        <v>10.166575229999999</v>
      </c>
      <c r="AK114" s="255">
        <v>267</v>
      </c>
    </row>
    <row r="115" spans="1:37" x14ac:dyDescent="0.2">
      <c r="A115" s="256">
        <v>122</v>
      </c>
      <c r="B115" s="251" t="s">
        <v>728</v>
      </c>
      <c r="C115" s="252">
        <v>26581</v>
      </c>
      <c r="D115" s="253">
        <v>1137.3531708999999</v>
      </c>
      <c r="E115" s="231">
        <v>906.25144793000004</v>
      </c>
      <c r="F115" s="254">
        <v>231.10172299999999</v>
      </c>
      <c r="G115" s="253">
        <v>13.117569609</v>
      </c>
      <c r="H115" s="254">
        <v>0.49958862770000001</v>
      </c>
      <c r="I115" s="253">
        <v>14.743637494</v>
      </c>
      <c r="J115" s="254">
        <v>1.2702988354</v>
      </c>
      <c r="K115" s="231">
        <v>14.212591016999999</v>
      </c>
      <c r="L115" s="253">
        <v>49.426309207000003</v>
      </c>
      <c r="M115" s="254">
        <v>9.3313417676999997</v>
      </c>
      <c r="N115" s="257">
        <v>122</v>
      </c>
      <c r="O115" s="253">
        <v>84.419178305000003</v>
      </c>
      <c r="P115" s="254">
        <v>11.586582784999999</v>
      </c>
      <c r="Q115" s="253">
        <v>3.1311086704000002</v>
      </c>
      <c r="R115" s="254">
        <v>0.99153782040000005</v>
      </c>
      <c r="S115" s="253">
        <v>3.5455708423000001</v>
      </c>
      <c r="T115" s="254">
        <v>0.3516413954</v>
      </c>
      <c r="U115" s="253">
        <v>0</v>
      </c>
      <c r="V115" s="254">
        <v>0</v>
      </c>
      <c r="W115" s="253">
        <v>0.2219880293</v>
      </c>
      <c r="X115" s="254">
        <v>3.7800916699999999E-2</v>
      </c>
      <c r="Y115" s="253">
        <v>448.06979731000001</v>
      </c>
      <c r="Z115" s="254">
        <v>125.55981047</v>
      </c>
      <c r="AA115" s="253">
        <v>62.143751377000001</v>
      </c>
      <c r="AB115" s="254">
        <v>7.3775958686000003</v>
      </c>
      <c r="AC115" s="253">
        <v>5.2326450999999998E-3</v>
      </c>
      <c r="AD115" s="254">
        <v>8.1693849999999997E-4</v>
      </c>
      <c r="AE115" s="231">
        <v>0.1868575053</v>
      </c>
      <c r="AF115" s="255">
        <v>73.270907363999996</v>
      </c>
      <c r="AG115" s="255">
        <v>23.246688493000001</v>
      </c>
      <c r="AH115" s="231">
        <v>33.009311877999998</v>
      </c>
      <c r="AI115" s="253">
        <v>149.32104383999999</v>
      </c>
      <c r="AJ115" s="254">
        <v>8.2746119150999995</v>
      </c>
      <c r="AK115" s="255">
        <v>256</v>
      </c>
    </row>
    <row r="116" spans="1:37" x14ac:dyDescent="0.2">
      <c r="A116" s="256">
        <v>123</v>
      </c>
      <c r="B116" s="251" t="s">
        <v>729</v>
      </c>
      <c r="C116" s="252">
        <v>2302</v>
      </c>
      <c r="D116" s="253">
        <v>760.65801769999996</v>
      </c>
      <c r="E116" s="231">
        <v>586.58090473000004</v>
      </c>
      <c r="F116" s="254">
        <v>174.07711297</v>
      </c>
      <c r="G116" s="253">
        <v>24.767670109000001</v>
      </c>
      <c r="H116" s="254">
        <v>0.7479432828</v>
      </c>
      <c r="I116" s="253">
        <v>18.230074771000002</v>
      </c>
      <c r="J116" s="254">
        <v>1.4317094383</v>
      </c>
      <c r="K116" s="231">
        <v>15.118594573999999</v>
      </c>
      <c r="L116" s="253">
        <v>20.454079116999999</v>
      </c>
      <c r="M116" s="254">
        <v>4.7823336029999997</v>
      </c>
      <c r="N116" s="257">
        <v>123</v>
      </c>
      <c r="O116" s="253">
        <v>46.179661408000001</v>
      </c>
      <c r="P116" s="254">
        <v>8.3577251645999997</v>
      </c>
      <c r="Q116" s="253">
        <v>2.2522100083000001</v>
      </c>
      <c r="R116" s="254">
        <v>0.86839271110000005</v>
      </c>
      <c r="S116" s="253">
        <v>2.0545287397999998</v>
      </c>
      <c r="T116" s="254">
        <v>0.2297221368</v>
      </c>
      <c r="U116" s="253">
        <v>0</v>
      </c>
      <c r="V116" s="254">
        <v>0</v>
      </c>
      <c r="W116" s="253">
        <v>3.4700764600000003E-2</v>
      </c>
      <c r="X116" s="254">
        <v>8.2259123000000007E-3</v>
      </c>
      <c r="Y116" s="253">
        <v>286.28622681000002</v>
      </c>
      <c r="Z116" s="254">
        <v>90.225246021999993</v>
      </c>
      <c r="AA116" s="253">
        <v>28.717241062999999</v>
      </c>
      <c r="AB116" s="254">
        <v>7.2635240065</v>
      </c>
      <c r="AC116" s="253">
        <v>0</v>
      </c>
      <c r="AD116" s="254">
        <v>0</v>
      </c>
      <c r="AE116" s="231">
        <v>0.1435296798</v>
      </c>
      <c r="AF116" s="255">
        <v>46.471763686999999</v>
      </c>
      <c r="AG116" s="255">
        <v>17.787255286000001</v>
      </c>
      <c r="AH116" s="231">
        <v>29.744460895</v>
      </c>
      <c r="AI116" s="253">
        <v>102.26940685</v>
      </c>
      <c r="AJ116" s="254">
        <v>6.2317916616</v>
      </c>
      <c r="AK116" s="255">
        <v>226</v>
      </c>
    </row>
    <row r="117" spans="1:37" x14ac:dyDescent="0.2">
      <c r="A117" s="256">
        <v>124</v>
      </c>
      <c r="B117" s="251" t="s">
        <v>730</v>
      </c>
      <c r="C117" s="252">
        <v>1749</v>
      </c>
      <c r="D117" s="253">
        <v>1556.7780164000001</v>
      </c>
      <c r="E117" s="231">
        <v>1243.0367443</v>
      </c>
      <c r="F117" s="254">
        <v>313.74127206999998</v>
      </c>
      <c r="G117" s="253">
        <v>7.7357702407</v>
      </c>
      <c r="H117" s="254">
        <v>0.18368324529999999</v>
      </c>
      <c r="I117" s="253">
        <v>4.4260722241000003</v>
      </c>
      <c r="J117" s="254">
        <v>0.29994609319999999</v>
      </c>
      <c r="K117" s="231">
        <v>6.6580801927</v>
      </c>
      <c r="L117" s="253">
        <v>132.61244112</v>
      </c>
      <c r="M117" s="254">
        <v>17.246434144999998</v>
      </c>
      <c r="N117" s="257">
        <v>124</v>
      </c>
      <c r="O117" s="253">
        <v>119.7439578</v>
      </c>
      <c r="P117" s="254">
        <v>17.309380359999999</v>
      </c>
      <c r="Q117" s="253">
        <v>27.435052423999998</v>
      </c>
      <c r="R117" s="254">
        <v>5.6527792663999996</v>
      </c>
      <c r="S117" s="253">
        <v>18.747729626000002</v>
      </c>
      <c r="T117" s="254">
        <v>0.78797568380000005</v>
      </c>
      <c r="U117" s="253">
        <v>0</v>
      </c>
      <c r="V117" s="254">
        <v>0</v>
      </c>
      <c r="W117" s="253">
        <v>9.7454924974000008</v>
      </c>
      <c r="X117" s="254">
        <v>0.73769893249999996</v>
      </c>
      <c r="Y117" s="253">
        <v>767.16350646000001</v>
      </c>
      <c r="Z117" s="254">
        <v>189.88309455000001</v>
      </c>
      <c r="AA117" s="253">
        <v>1.3059285145999999</v>
      </c>
      <c r="AB117" s="254">
        <v>1.93303443</v>
      </c>
      <c r="AC117" s="253">
        <v>0</v>
      </c>
      <c r="AD117" s="254">
        <v>0</v>
      </c>
      <c r="AE117" s="231">
        <v>0.58579582100000005</v>
      </c>
      <c r="AF117" s="255">
        <v>146.79622305999999</v>
      </c>
      <c r="AG117" s="255">
        <v>27.803640059999999</v>
      </c>
      <c r="AH117" s="231">
        <v>38.178999071</v>
      </c>
      <c r="AI117" s="253">
        <v>11.837287793</v>
      </c>
      <c r="AJ117" s="254">
        <v>1.9680127833000001</v>
      </c>
      <c r="AK117" s="255">
        <v>174</v>
      </c>
    </row>
    <row r="118" spans="1:37" x14ac:dyDescent="0.2">
      <c r="A118" s="256">
        <v>125</v>
      </c>
      <c r="B118" s="251" t="s">
        <v>731</v>
      </c>
      <c r="C118" s="252">
        <v>14628</v>
      </c>
      <c r="D118" s="253">
        <v>918.87654321000002</v>
      </c>
      <c r="E118" s="231">
        <v>725.09998429999996</v>
      </c>
      <c r="F118" s="254">
        <v>193.77655891000001</v>
      </c>
      <c r="G118" s="253">
        <v>12.307666084999999</v>
      </c>
      <c r="H118" s="254">
        <v>0.32517706369999999</v>
      </c>
      <c r="I118" s="253">
        <v>10.089824155000001</v>
      </c>
      <c r="J118" s="254">
        <v>0.71191378790000004</v>
      </c>
      <c r="K118" s="231">
        <v>9.4128927753999996</v>
      </c>
      <c r="L118" s="253">
        <v>54.092762759000003</v>
      </c>
      <c r="M118" s="254">
        <v>9.8935650709999994</v>
      </c>
      <c r="N118" s="257">
        <v>125</v>
      </c>
      <c r="O118" s="253">
        <v>76.783015581000001</v>
      </c>
      <c r="P118" s="254">
        <v>12.392452007999999</v>
      </c>
      <c r="Q118" s="253">
        <v>3.2362350633000001</v>
      </c>
      <c r="R118" s="254">
        <v>0.65587232760000003</v>
      </c>
      <c r="S118" s="253">
        <v>2.1768501028</v>
      </c>
      <c r="T118" s="254">
        <v>0.23497664009999999</v>
      </c>
      <c r="U118" s="253">
        <v>0</v>
      </c>
      <c r="V118" s="254">
        <v>0</v>
      </c>
      <c r="W118" s="253">
        <v>1.0120930770000001</v>
      </c>
      <c r="X118" s="254">
        <v>0.25783805240000002</v>
      </c>
      <c r="Y118" s="253">
        <v>474.11625893000001</v>
      </c>
      <c r="Z118" s="254">
        <v>116.9492355</v>
      </c>
      <c r="AA118" s="253">
        <v>9.0156505451999998</v>
      </c>
      <c r="AB118" s="254">
        <v>2.2818139284000001</v>
      </c>
      <c r="AC118" s="253">
        <v>5.26434525E-2</v>
      </c>
      <c r="AD118" s="254">
        <v>1.1180161100000001E-2</v>
      </c>
      <c r="AE118" s="231">
        <v>0.35394964439999999</v>
      </c>
      <c r="AF118" s="255">
        <v>75.581403058000006</v>
      </c>
      <c r="AG118" s="255">
        <v>16.577595594999998</v>
      </c>
      <c r="AH118" s="231">
        <v>26.084250424</v>
      </c>
      <c r="AI118" s="253">
        <v>3.097464488</v>
      </c>
      <c r="AJ118" s="254">
        <v>1.1719629229999999</v>
      </c>
      <c r="AK118" s="255">
        <v>249</v>
      </c>
    </row>
    <row r="119" spans="1:37" x14ac:dyDescent="0.2">
      <c r="A119" s="256">
        <v>126</v>
      </c>
      <c r="B119" s="251" t="s">
        <v>732</v>
      </c>
      <c r="C119" s="252">
        <v>54430</v>
      </c>
      <c r="D119" s="253">
        <v>573.89329361</v>
      </c>
      <c r="E119" s="231">
        <v>450.91837108999999</v>
      </c>
      <c r="F119" s="254">
        <v>122.97492252000001</v>
      </c>
      <c r="G119" s="253">
        <v>6.5968971655999997</v>
      </c>
      <c r="H119" s="254">
        <v>0.25919500750000002</v>
      </c>
      <c r="I119" s="253">
        <v>6.8721558837999996</v>
      </c>
      <c r="J119" s="254">
        <v>0.52217486999999996</v>
      </c>
      <c r="K119" s="231">
        <v>7.7830187351999998</v>
      </c>
      <c r="L119" s="253">
        <v>22.747755955999999</v>
      </c>
      <c r="M119" s="254">
        <v>3.3550556318</v>
      </c>
      <c r="N119" s="257">
        <v>126</v>
      </c>
      <c r="O119" s="253">
        <v>25.161845596999999</v>
      </c>
      <c r="P119" s="254">
        <v>3.7316165029000001</v>
      </c>
      <c r="Q119" s="253">
        <v>2.3847473054999999</v>
      </c>
      <c r="R119" s="254">
        <v>0.44302977939999999</v>
      </c>
      <c r="S119" s="253">
        <v>3.9847526117999998</v>
      </c>
      <c r="T119" s="254">
        <v>0.28385268899999999</v>
      </c>
      <c r="U119" s="253">
        <v>1.2623781000000001E-2</v>
      </c>
      <c r="V119" s="254">
        <v>1.4658258000000001E-3</v>
      </c>
      <c r="W119" s="253">
        <v>0.2272346536</v>
      </c>
      <c r="X119" s="254">
        <v>3.9338801E-2</v>
      </c>
      <c r="Y119" s="253">
        <v>325.68188601999998</v>
      </c>
      <c r="Z119" s="254">
        <v>80.806016369000005</v>
      </c>
      <c r="AA119" s="253">
        <v>4.0350919605</v>
      </c>
      <c r="AB119" s="254">
        <v>1.7981164642</v>
      </c>
      <c r="AC119" s="253">
        <v>1.6372583699999999E-2</v>
      </c>
      <c r="AD119" s="254">
        <v>5.9404927999999997E-3</v>
      </c>
      <c r="AE119" s="231">
        <v>0.133447698</v>
      </c>
      <c r="AF119" s="255">
        <v>47.647694043000001</v>
      </c>
      <c r="AG119" s="255">
        <v>11.423741391</v>
      </c>
      <c r="AH119" s="231">
        <v>15.754984396999999</v>
      </c>
      <c r="AI119" s="253">
        <v>1.2731358788</v>
      </c>
      <c r="AJ119" s="254">
        <v>0.91010551699999997</v>
      </c>
      <c r="AK119" s="255">
        <v>264</v>
      </c>
    </row>
    <row r="120" spans="1:37" x14ac:dyDescent="0.2">
      <c r="A120" s="256">
        <v>127</v>
      </c>
      <c r="B120" s="251" t="s">
        <v>733</v>
      </c>
      <c r="C120" s="252">
        <v>62896</v>
      </c>
      <c r="D120" s="253">
        <v>409.24909550000001</v>
      </c>
      <c r="E120" s="231">
        <v>314.23338818000002</v>
      </c>
      <c r="F120" s="254">
        <v>95.015707327000001</v>
      </c>
      <c r="G120" s="253">
        <v>4.1518934412000004</v>
      </c>
      <c r="H120" s="254">
        <v>0.1620460514</v>
      </c>
      <c r="I120" s="253">
        <v>2.9334707648</v>
      </c>
      <c r="J120" s="254">
        <v>0.39626685430000003</v>
      </c>
      <c r="K120" s="231">
        <v>5.2955624823000003</v>
      </c>
      <c r="L120" s="253">
        <v>8.9084773472999998</v>
      </c>
      <c r="M120" s="254">
        <v>1.4414170039</v>
      </c>
      <c r="N120" s="257">
        <v>127</v>
      </c>
      <c r="O120" s="253">
        <v>13.393784295</v>
      </c>
      <c r="P120" s="254">
        <v>2.0487221387000001</v>
      </c>
      <c r="Q120" s="253">
        <v>1.5917314668</v>
      </c>
      <c r="R120" s="254">
        <v>0.31625119089999998</v>
      </c>
      <c r="S120" s="253">
        <v>1.599785249</v>
      </c>
      <c r="T120" s="254">
        <v>0.1719102948</v>
      </c>
      <c r="U120" s="253">
        <v>0</v>
      </c>
      <c r="V120" s="254">
        <v>0</v>
      </c>
      <c r="W120" s="253">
        <v>0.15455339160000001</v>
      </c>
      <c r="X120" s="254">
        <v>2.9261016099999999E-2</v>
      </c>
      <c r="Y120" s="253">
        <v>241.79877020000001</v>
      </c>
      <c r="Z120" s="254">
        <v>64.709634234000006</v>
      </c>
      <c r="AA120" s="253">
        <v>2.4117141241</v>
      </c>
      <c r="AB120" s="254">
        <v>1.3105823136000001</v>
      </c>
      <c r="AC120" s="253">
        <v>2.2559284000000001E-3</v>
      </c>
      <c r="AD120" s="254">
        <v>1.0809319999999999E-3</v>
      </c>
      <c r="AE120" s="231">
        <v>8.5751517299999996E-2</v>
      </c>
      <c r="AF120" s="255">
        <v>33.359521260000001</v>
      </c>
      <c r="AG120" s="255">
        <v>8.9374403125999997</v>
      </c>
      <c r="AH120" s="231">
        <v>12.881074965</v>
      </c>
      <c r="AI120" s="253">
        <v>0.53098927870000001</v>
      </c>
      <c r="AJ120" s="254">
        <v>0.62514745049999998</v>
      </c>
      <c r="AK120" s="255">
        <v>258</v>
      </c>
    </row>
    <row r="121" spans="1:37" x14ac:dyDescent="0.2">
      <c r="A121" s="256">
        <v>128</v>
      </c>
      <c r="B121" s="251" t="s">
        <v>734</v>
      </c>
      <c r="C121" s="252">
        <v>13475</v>
      </c>
      <c r="D121" s="253">
        <v>336.58759528000002</v>
      </c>
      <c r="E121" s="231">
        <v>253.59047412000001</v>
      </c>
      <c r="F121" s="254">
        <v>82.997121160999995</v>
      </c>
      <c r="G121" s="253">
        <v>3.4698251642</v>
      </c>
      <c r="H121" s="254">
        <v>0.12177976660000001</v>
      </c>
      <c r="I121" s="253">
        <v>2.0892429100999999</v>
      </c>
      <c r="J121" s="254">
        <v>0.42575445969999998</v>
      </c>
      <c r="K121" s="231">
        <v>3.8311741494999998</v>
      </c>
      <c r="L121" s="253">
        <v>3.4130672862</v>
      </c>
      <c r="M121" s="254">
        <v>0.62469113860000003</v>
      </c>
      <c r="N121" s="257">
        <v>128</v>
      </c>
      <c r="O121" s="253">
        <v>9.4243185197999999</v>
      </c>
      <c r="P121" s="254">
        <v>1.4342536117</v>
      </c>
      <c r="Q121" s="253">
        <v>1.5732927298999999</v>
      </c>
      <c r="R121" s="254">
        <v>0.34150127340000003</v>
      </c>
      <c r="S121" s="253">
        <v>1.5485494664999999</v>
      </c>
      <c r="T121" s="254">
        <v>0.1697466249</v>
      </c>
      <c r="U121" s="253">
        <v>0</v>
      </c>
      <c r="V121" s="254">
        <v>0</v>
      </c>
      <c r="W121" s="253">
        <v>6.4508489099999997E-2</v>
      </c>
      <c r="X121" s="254">
        <v>1.12515941E-2</v>
      </c>
      <c r="Y121" s="253">
        <v>200.72191826</v>
      </c>
      <c r="Z121" s="254">
        <v>56.077381457999998</v>
      </c>
      <c r="AA121" s="253">
        <v>1.4790243338</v>
      </c>
      <c r="AB121" s="254">
        <v>1.0100980516</v>
      </c>
      <c r="AC121" s="253">
        <v>6.4315159900000002E-2</v>
      </c>
      <c r="AD121" s="254">
        <v>8.8925758999999997E-3</v>
      </c>
      <c r="AE121" s="231">
        <v>0.1081513375</v>
      </c>
      <c r="AF121" s="255">
        <v>26.834969511000001</v>
      </c>
      <c r="AG121" s="255">
        <v>7.5021303653000002</v>
      </c>
      <c r="AH121" s="231">
        <v>13.148415473</v>
      </c>
      <c r="AI121" s="253">
        <v>0.45324100220000002</v>
      </c>
      <c r="AJ121" s="254">
        <v>0.63610056309999996</v>
      </c>
      <c r="AK121" s="255">
        <v>239</v>
      </c>
    </row>
    <row r="122" spans="1:37" x14ac:dyDescent="0.2">
      <c r="A122" s="256" t="s">
        <v>735</v>
      </c>
      <c r="B122" s="251" t="s">
        <v>736</v>
      </c>
      <c r="C122" s="252">
        <v>606</v>
      </c>
      <c r="D122" s="253">
        <v>344.86684472000002</v>
      </c>
      <c r="E122" s="231">
        <v>288.64484462000001</v>
      </c>
      <c r="F122" s="254">
        <v>56.222000100999999</v>
      </c>
      <c r="G122" s="253">
        <v>0.71765474750000002</v>
      </c>
      <c r="H122" s="254">
        <v>2.8923115499999999E-2</v>
      </c>
      <c r="I122" s="253">
        <v>1.5396602822000001</v>
      </c>
      <c r="J122" s="254">
        <v>0.31245285309999998</v>
      </c>
      <c r="K122" s="231">
        <v>4.0082725049999999</v>
      </c>
      <c r="L122" s="253">
        <v>17.329956195000001</v>
      </c>
      <c r="M122" s="254">
        <v>2.7698451832000002</v>
      </c>
      <c r="N122" s="257" t="s">
        <v>735</v>
      </c>
      <c r="O122" s="253">
        <v>14.690021681999999</v>
      </c>
      <c r="P122" s="254">
        <v>3.2164702375999998</v>
      </c>
      <c r="Q122" s="253">
        <v>2.4016671600000001E-2</v>
      </c>
      <c r="R122" s="254">
        <v>0.1045623696</v>
      </c>
      <c r="S122" s="253">
        <v>1.7100034699999999E-2</v>
      </c>
      <c r="T122" s="254">
        <v>6.6068927000000003E-3</v>
      </c>
      <c r="U122" s="253">
        <v>0</v>
      </c>
      <c r="V122" s="254">
        <v>0</v>
      </c>
      <c r="W122" s="253">
        <v>0</v>
      </c>
      <c r="X122" s="254">
        <v>0</v>
      </c>
      <c r="Y122" s="253">
        <v>140.96293618999999</v>
      </c>
      <c r="Z122" s="254">
        <v>22.902199119999999</v>
      </c>
      <c r="AA122" s="253">
        <v>0.39222325250000001</v>
      </c>
      <c r="AB122" s="254">
        <v>2.0647178729000002</v>
      </c>
      <c r="AC122" s="253">
        <v>0</v>
      </c>
      <c r="AD122" s="254">
        <v>0</v>
      </c>
      <c r="AE122" s="231">
        <v>1.23610314E-2</v>
      </c>
      <c r="AF122" s="255">
        <v>40.452445902999997</v>
      </c>
      <c r="AG122" s="255">
        <v>5.7360771122000003</v>
      </c>
      <c r="AH122" s="231">
        <v>5.8064576766</v>
      </c>
      <c r="AI122" s="253">
        <v>79.917947136999999</v>
      </c>
      <c r="AJ122" s="254">
        <v>1.8539366584000001</v>
      </c>
      <c r="AK122" s="255">
        <v>47</v>
      </c>
    </row>
    <row r="123" spans="1:37" x14ac:dyDescent="0.2">
      <c r="A123" s="256" t="s">
        <v>737</v>
      </c>
      <c r="B123" s="251" t="s">
        <v>738</v>
      </c>
      <c r="C123" s="252">
        <v>208</v>
      </c>
      <c r="D123" s="253">
        <v>407.29124762999999</v>
      </c>
      <c r="E123" s="231">
        <v>309.01037614000001</v>
      </c>
      <c r="F123" s="254">
        <v>98.280871489999996</v>
      </c>
      <c r="G123" s="253">
        <v>1.0212461731</v>
      </c>
      <c r="H123" s="254">
        <v>6.9853485600000001E-2</v>
      </c>
      <c r="I123" s="253">
        <v>2.0932966923</v>
      </c>
      <c r="J123" s="254">
        <v>0.79318704809999996</v>
      </c>
      <c r="K123" s="231">
        <v>3.8644596249999998</v>
      </c>
      <c r="L123" s="253">
        <v>19.628245119999999</v>
      </c>
      <c r="M123" s="254">
        <v>2.8458427307999998</v>
      </c>
      <c r="N123" s="257" t="s">
        <v>737</v>
      </c>
      <c r="O123" s="253">
        <v>14.141774744999999</v>
      </c>
      <c r="P123" s="254">
        <v>4.0030932644000004</v>
      </c>
      <c r="Q123" s="253">
        <v>5.3443939423</v>
      </c>
      <c r="R123" s="254">
        <v>0.35972912019999997</v>
      </c>
      <c r="S123" s="253">
        <v>0.3036897019</v>
      </c>
      <c r="T123" s="254">
        <v>0.11957792790000001</v>
      </c>
      <c r="U123" s="253">
        <v>0</v>
      </c>
      <c r="V123" s="254">
        <v>0</v>
      </c>
      <c r="W123" s="253">
        <v>9.45963462E-2</v>
      </c>
      <c r="X123" s="254">
        <v>4.30801923E-2</v>
      </c>
      <c r="Y123" s="253">
        <v>215.35933686999999</v>
      </c>
      <c r="Z123" s="254">
        <v>62.054006018999999</v>
      </c>
      <c r="AA123" s="253">
        <v>1.1917586201999999</v>
      </c>
      <c r="AB123" s="254">
        <v>0.9848916298</v>
      </c>
      <c r="AC123" s="253">
        <v>0</v>
      </c>
      <c r="AD123" s="254">
        <v>0</v>
      </c>
      <c r="AE123" s="231">
        <v>5.3734567000000002E-3</v>
      </c>
      <c r="AF123" s="255">
        <v>24.182500591</v>
      </c>
      <c r="AG123" s="255">
        <v>7.3940477643999998</v>
      </c>
      <c r="AH123" s="231">
        <v>20.297491038</v>
      </c>
      <c r="AI123" s="253">
        <v>20.570431465999999</v>
      </c>
      <c r="AJ123" s="254">
        <v>0.52534406249999999</v>
      </c>
      <c r="AK123" s="255">
        <v>44</v>
      </c>
    </row>
    <row r="124" spans="1:37" x14ac:dyDescent="0.2">
      <c r="A124" s="256" t="s">
        <v>739</v>
      </c>
      <c r="B124" s="251" t="s">
        <v>740</v>
      </c>
      <c r="C124" s="252">
        <v>15573</v>
      </c>
      <c r="D124" s="253">
        <v>725.20164283999998</v>
      </c>
      <c r="E124" s="231">
        <v>566.11651180000001</v>
      </c>
      <c r="F124" s="254">
        <v>159.08513103999999</v>
      </c>
      <c r="G124" s="253">
        <v>3.7401502263999999</v>
      </c>
      <c r="H124" s="254">
        <v>1.07317518E-2</v>
      </c>
      <c r="I124" s="253">
        <v>1.2830099078999999</v>
      </c>
      <c r="J124" s="254">
        <v>5.24881273E-2</v>
      </c>
      <c r="K124" s="231">
        <v>0.69583744670000003</v>
      </c>
      <c r="L124" s="253">
        <v>48.099948449999999</v>
      </c>
      <c r="M124" s="254">
        <v>15.077892619</v>
      </c>
      <c r="N124" s="257" t="s">
        <v>739</v>
      </c>
      <c r="O124" s="253">
        <v>57.353085385</v>
      </c>
      <c r="P124" s="254">
        <v>12.852255785000001</v>
      </c>
      <c r="Q124" s="253">
        <v>0.44829901709999997</v>
      </c>
      <c r="R124" s="254">
        <v>9.57015685E-2</v>
      </c>
      <c r="S124" s="253">
        <v>5.3944213887999997</v>
      </c>
      <c r="T124" s="254">
        <v>0.1722756412</v>
      </c>
      <c r="U124" s="253">
        <v>0</v>
      </c>
      <c r="V124" s="254">
        <v>0</v>
      </c>
      <c r="W124" s="253">
        <v>0</v>
      </c>
      <c r="X124" s="254">
        <v>0</v>
      </c>
      <c r="Y124" s="253">
        <v>389.22497377000002</v>
      </c>
      <c r="Z124" s="254">
        <v>78.356047825999994</v>
      </c>
      <c r="AA124" s="253">
        <v>2.3329097146</v>
      </c>
      <c r="AB124" s="254">
        <v>0.2333493777</v>
      </c>
      <c r="AC124" s="253">
        <v>0</v>
      </c>
      <c r="AD124" s="254">
        <v>0</v>
      </c>
      <c r="AE124" s="231">
        <v>2.6601544000000001E-2</v>
      </c>
      <c r="AF124" s="255">
        <v>64.581104788999994</v>
      </c>
      <c r="AG124" s="255">
        <v>19.027711715999999</v>
      </c>
      <c r="AH124" s="231">
        <v>25.027152000000001</v>
      </c>
      <c r="AI124" s="253">
        <v>0.9869027105</v>
      </c>
      <c r="AJ124" s="254">
        <v>0.1287920769</v>
      </c>
      <c r="AK124" s="255">
        <v>87</v>
      </c>
    </row>
    <row r="125" spans="1:37" x14ac:dyDescent="0.2">
      <c r="A125" s="256" t="s">
        <v>741</v>
      </c>
      <c r="B125" s="251" t="s">
        <v>742</v>
      </c>
      <c r="C125" s="252">
        <v>16</v>
      </c>
      <c r="D125" s="253">
        <v>1180.8492521999999</v>
      </c>
      <c r="E125" s="231">
        <v>903.76496338000004</v>
      </c>
      <c r="F125" s="254">
        <v>277.08428880999998</v>
      </c>
      <c r="G125" s="253">
        <v>4.6769374999999997E-3</v>
      </c>
      <c r="H125" s="254">
        <v>1.6872374999999998E-2</v>
      </c>
      <c r="I125" s="253">
        <v>0.52264706250000004</v>
      </c>
      <c r="J125" s="254">
        <v>4.9466937500000002E-2</v>
      </c>
      <c r="K125" s="231">
        <v>0.69444499999999998</v>
      </c>
      <c r="L125" s="253">
        <v>56.984536313</v>
      </c>
      <c r="M125" s="254">
        <v>5.1688485000000002</v>
      </c>
      <c r="N125" s="257" t="s">
        <v>741</v>
      </c>
      <c r="O125" s="253">
        <v>333.61563244000001</v>
      </c>
      <c r="P125" s="254">
        <v>60.529393249999998</v>
      </c>
      <c r="Q125" s="253">
        <v>0.44745812499999998</v>
      </c>
      <c r="R125" s="254">
        <v>2.9518750000000001E-3</v>
      </c>
      <c r="S125" s="253">
        <v>0</v>
      </c>
      <c r="T125" s="254">
        <v>3.1156249999999999E-4</v>
      </c>
      <c r="U125" s="253">
        <v>0</v>
      </c>
      <c r="V125" s="254">
        <v>0</v>
      </c>
      <c r="W125" s="253">
        <v>0</v>
      </c>
      <c r="X125" s="254">
        <v>0</v>
      </c>
      <c r="Y125" s="253">
        <v>432.00325013000003</v>
      </c>
      <c r="Z125" s="254">
        <v>112.45409744</v>
      </c>
      <c r="AA125" s="253">
        <v>7.2598562500000005E-2</v>
      </c>
      <c r="AB125" s="254">
        <v>0.98949106249999996</v>
      </c>
      <c r="AC125" s="253">
        <v>0</v>
      </c>
      <c r="AD125" s="254">
        <v>0</v>
      </c>
      <c r="AE125" s="231">
        <v>0.64397093750000001</v>
      </c>
      <c r="AF125" s="255">
        <v>60.458794437999998</v>
      </c>
      <c r="AG125" s="255">
        <v>22.963321937</v>
      </c>
      <c r="AH125" s="231">
        <v>83.661787563000004</v>
      </c>
      <c r="AI125" s="253">
        <v>0.60881081250000002</v>
      </c>
      <c r="AJ125" s="254">
        <v>8.9558889374999993</v>
      </c>
      <c r="AK125" s="255">
        <v>7</v>
      </c>
    </row>
    <row r="126" spans="1:37" x14ac:dyDescent="0.2">
      <c r="A126" s="256" t="s">
        <v>743</v>
      </c>
      <c r="B126" s="251" t="s">
        <v>744</v>
      </c>
      <c r="C126" s="252">
        <v>2708</v>
      </c>
      <c r="D126" s="253">
        <v>759.68635252000001</v>
      </c>
      <c r="E126" s="231">
        <v>526.46561105000001</v>
      </c>
      <c r="F126" s="254">
        <v>233.22074147999999</v>
      </c>
      <c r="G126" s="253">
        <v>0.49755479689999998</v>
      </c>
      <c r="H126" s="254">
        <v>0.222534291</v>
      </c>
      <c r="I126" s="253">
        <v>0.46334707269999997</v>
      </c>
      <c r="J126" s="254">
        <v>1.4516253917999999</v>
      </c>
      <c r="K126" s="231">
        <v>1.2014476713</v>
      </c>
      <c r="L126" s="253">
        <v>25.771959128999999</v>
      </c>
      <c r="M126" s="254">
        <v>15.717488943999999</v>
      </c>
      <c r="N126" s="257" t="s">
        <v>743</v>
      </c>
      <c r="O126" s="253">
        <v>34.655903326000001</v>
      </c>
      <c r="P126" s="254">
        <v>7.0396249605000003</v>
      </c>
      <c r="Q126" s="253">
        <v>1.3034502433999999</v>
      </c>
      <c r="R126" s="254">
        <v>0.70046457500000003</v>
      </c>
      <c r="S126" s="253">
        <v>0.7971107744</v>
      </c>
      <c r="T126" s="254">
        <v>5.3716502200000002E-2</v>
      </c>
      <c r="U126" s="253">
        <v>0</v>
      </c>
      <c r="V126" s="254">
        <v>0</v>
      </c>
      <c r="W126" s="253">
        <v>0</v>
      </c>
      <c r="X126" s="254">
        <v>0</v>
      </c>
      <c r="Y126" s="253">
        <v>386.00870599000001</v>
      </c>
      <c r="Z126" s="254">
        <v>134.18000855</v>
      </c>
      <c r="AA126" s="253">
        <v>14.138840016</v>
      </c>
      <c r="AB126" s="254">
        <v>2.5575418637</v>
      </c>
      <c r="AC126" s="253">
        <v>0</v>
      </c>
      <c r="AD126" s="254">
        <v>0</v>
      </c>
      <c r="AE126" s="231">
        <v>0.26830005099999998</v>
      </c>
      <c r="AF126" s="255">
        <v>57.444020792000003</v>
      </c>
      <c r="AG126" s="255">
        <v>27.922867715999999</v>
      </c>
      <c r="AH126" s="231">
        <v>44.529613511000001</v>
      </c>
      <c r="AI126" s="253">
        <v>2.1714720132999998</v>
      </c>
      <c r="AJ126" s="254">
        <v>0.58875433899999996</v>
      </c>
      <c r="AK126" s="255">
        <v>58</v>
      </c>
    </row>
    <row r="127" spans="1:37" x14ac:dyDescent="0.2">
      <c r="A127" s="256" t="s">
        <v>745</v>
      </c>
      <c r="B127" s="251" t="s">
        <v>746</v>
      </c>
      <c r="C127" s="252">
        <v>156</v>
      </c>
      <c r="D127" s="253">
        <v>695.32533529</v>
      </c>
      <c r="E127" s="231">
        <v>545.13260041000001</v>
      </c>
      <c r="F127" s="254">
        <v>150.19273487999999</v>
      </c>
      <c r="G127" s="253">
        <v>12.473347833</v>
      </c>
      <c r="H127" s="254">
        <v>0.53706994870000002</v>
      </c>
      <c r="I127" s="253">
        <v>6.8249954808000002</v>
      </c>
      <c r="J127" s="254">
        <v>0.69400353209999999</v>
      </c>
      <c r="K127" s="231">
        <v>8.4020018654000008</v>
      </c>
      <c r="L127" s="253">
        <v>57.643643455000003</v>
      </c>
      <c r="M127" s="254">
        <v>7.2074602885000001</v>
      </c>
      <c r="N127" s="257" t="s">
        <v>745</v>
      </c>
      <c r="O127" s="253">
        <v>71.050417096000004</v>
      </c>
      <c r="P127" s="254">
        <v>12.905405904</v>
      </c>
      <c r="Q127" s="253">
        <v>0.24312682690000001</v>
      </c>
      <c r="R127" s="254">
        <v>0.20466871149999999</v>
      </c>
      <c r="S127" s="253">
        <v>1.4113642821000001</v>
      </c>
      <c r="T127" s="254">
        <v>5.6032647400000003E-2</v>
      </c>
      <c r="U127" s="253">
        <v>0</v>
      </c>
      <c r="V127" s="254">
        <v>0</v>
      </c>
      <c r="W127" s="253">
        <v>8.75762821E-2</v>
      </c>
      <c r="X127" s="254">
        <v>1.16499359E-2</v>
      </c>
      <c r="Y127" s="253">
        <v>336.87672178999998</v>
      </c>
      <c r="Z127" s="254">
        <v>84.800323500000005</v>
      </c>
      <c r="AA127" s="253">
        <v>1.6828101538</v>
      </c>
      <c r="AB127" s="254">
        <v>2.4394586345999998</v>
      </c>
      <c r="AC127" s="253">
        <v>0</v>
      </c>
      <c r="AD127" s="254">
        <v>0</v>
      </c>
      <c r="AE127" s="231">
        <v>0.23514550000000001</v>
      </c>
      <c r="AF127" s="255">
        <v>47.097624025999998</v>
      </c>
      <c r="AG127" s="255">
        <v>13.279834096</v>
      </c>
      <c r="AH127" s="231">
        <v>26.025878269</v>
      </c>
      <c r="AI127" s="253">
        <v>2.2118504936000001</v>
      </c>
      <c r="AJ127" s="254">
        <v>0.92292474359999999</v>
      </c>
      <c r="AK127" s="255">
        <v>87</v>
      </c>
    </row>
    <row r="128" spans="1:37" x14ac:dyDescent="0.2">
      <c r="A128" s="256" t="s">
        <v>747</v>
      </c>
      <c r="B128" s="251" t="s">
        <v>748</v>
      </c>
      <c r="C128" s="252">
        <v>965</v>
      </c>
      <c r="D128" s="253">
        <v>669.91979020999997</v>
      </c>
      <c r="E128" s="231">
        <v>529.50503021999998</v>
      </c>
      <c r="F128" s="254">
        <v>140.41475998999999</v>
      </c>
      <c r="G128" s="253">
        <v>2.3376270352000001</v>
      </c>
      <c r="H128" s="254">
        <v>2.1023288099999999E-2</v>
      </c>
      <c r="I128" s="253">
        <v>1.3779217917</v>
      </c>
      <c r="J128" s="254">
        <v>0.10830141040000001</v>
      </c>
      <c r="K128" s="231">
        <v>2.043902686</v>
      </c>
      <c r="L128" s="253">
        <v>60.800367313999999</v>
      </c>
      <c r="M128" s="254">
        <v>8.1227052404000002</v>
      </c>
      <c r="N128" s="257" t="s">
        <v>747</v>
      </c>
      <c r="O128" s="253">
        <v>76.224365517999999</v>
      </c>
      <c r="P128" s="254">
        <v>12.036744018</v>
      </c>
      <c r="Q128" s="253">
        <v>0.7036860197</v>
      </c>
      <c r="R128" s="254">
        <v>0.13144294919999999</v>
      </c>
      <c r="S128" s="253">
        <v>1.3895222062000001</v>
      </c>
      <c r="T128" s="254">
        <v>0.14882497510000001</v>
      </c>
      <c r="U128" s="253">
        <v>0</v>
      </c>
      <c r="V128" s="254">
        <v>0</v>
      </c>
      <c r="W128" s="253">
        <v>0</v>
      </c>
      <c r="X128" s="254">
        <v>0</v>
      </c>
      <c r="Y128" s="253">
        <v>336.95785748999998</v>
      </c>
      <c r="Z128" s="254">
        <v>84.563688041999995</v>
      </c>
      <c r="AA128" s="253">
        <v>1.6232423637</v>
      </c>
      <c r="AB128" s="254">
        <v>0.86725836889999997</v>
      </c>
      <c r="AC128" s="253">
        <v>0</v>
      </c>
      <c r="AD128" s="254">
        <v>0</v>
      </c>
      <c r="AE128" s="231">
        <v>2.47781036E-2</v>
      </c>
      <c r="AF128" s="255">
        <v>36.023733901999996</v>
      </c>
      <c r="AG128" s="255">
        <v>11.127935108999999</v>
      </c>
      <c r="AH128" s="231">
        <v>28.872155148000001</v>
      </c>
      <c r="AI128" s="253">
        <v>3.7605010415</v>
      </c>
      <c r="AJ128" s="254">
        <v>0.65220618549999998</v>
      </c>
      <c r="AK128" s="255">
        <v>57</v>
      </c>
    </row>
    <row r="129" spans="1:37" ht="12" thickBot="1" x14ac:dyDescent="0.25">
      <c r="A129" s="258"/>
      <c r="B129" s="259" t="s">
        <v>39</v>
      </c>
      <c r="C129" s="260">
        <v>7877053</v>
      </c>
      <c r="D129" s="261">
        <v>705.03894307999997</v>
      </c>
      <c r="E129" s="262">
        <v>548.15059181000004</v>
      </c>
      <c r="F129" s="263">
        <v>156.88835126999999</v>
      </c>
      <c r="G129" s="261">
        <v>8.2317388613000002</v>
      </c>
      <c r="H129" s="263">
        <v>0.25315106310000002</v>
      </c>
      <c r="I129" s="261">
        <v>6.6263234008999996</v>
      </c>
      <c r="J129" s="263">
        <v>0.75705625369999996</v>
      </c>
      <c r="K129" s="262">
        <v>7.1403335969999997</v>
      </c>
      <c r="L129" s="261">
        <v>37.911427169</v>
      </c>
      <c r="M129" s="263">
        <v>7.3445081111999997</v>
      </c>
      <c r="N129" s="247" t="s">
        <v>2434</v>
      </c>
      <c r="O129" s="261">
        <v>57.382809747000003</v>
      </c>
      <c r="P129" s="263">
        <v>9.1356418227000002</v>
      </c>
      <c r="Q129" s="261">
        <v>2.6707822453999999</v>
      </c>
      <c r="R129" s="263">
        <v>0.67805306470000004</v>
      </c>
      <c r="S129" s="261">
        <v>4.0586437544000002</v>
      </c>
      <c r="T129" s="263">
        <v>0.4232266334</v>
      </c>
      <c r="U129" s="261">
        <v>1.6476437600000001E-2</v>
      </c>
      <c r="V129" s="263">
        <v>2.1367350999999999E-3</v>
      </c>
      <c r="W129" s="261">
        <v>0.41691330209999999</v>
      </c>
      <c r="X129" s="263">
        <v>8.5149984499999998E-2</v>
      </c>
      <c r="Y129" s="261">
        <v>355.11256924999998</v>
      </c>
      <c r="Z129" s="263">
        <v>93.589907577999995</v>
      </c>
      <c r="AA129" s="261">
        <v>7.0899034981</v>
      </c>
      <c r="AB129" s="263">
        <v>2.1650023147000002</v>
      </c>
      <c r="AC129" s="261">
        <v>4.0622523299999998E-2</v>
      </c>
      <c r="AD129" s="263">
        <v>9.3440972999999997E-3</v>
      </c>
      <c r="AE129" s="262">
        <v>0.31204853929999998</v>
      </c>
      <c r="AF129" s="264">
        <v>55.865143457999999</v>
      </c>
      <c r="AG129" s="264">
        <v>14.731363482000001</v>
      </c>
      <c r="AH129" s="262">
        <v>23.632062226999999</v>
      </c>
      <c r="AI129" s="261">
        <v>8.2687564006999992</v>
      </c>
      <c r="AJ129" s="263">
        <v>1.0878475344</v>
      </c>
      <c r="AK129" s="264">
        <v>274</v>
      </c>
    </row>
    <row r="130" spans="1:37" ht="12" thickTop="1" x14ac:dyDescent="0.2"/>
  </sheetData>
  <autoFilter ref="A6:AJ129"/>
  <mergeCells count="1">
    <mergeCell ref="G5:H5"/>
  </mergeCells>
  <pageMargins left="0.7" right="0.7" top="0.75" bottom="0.75" header="0.3" footer="0.3"/>
  <pageSetup paperSize="9" scale="18" fitToHeight="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L45"/>
  <sheetViews>
    <sheetView showGridLines="0" zoomScale="80" zoomScaleNormal="80" zoomScaleSheetLayoutView="80" workbookViewId="0">
      <pane xSplit="1" ySplit="6" topLeftCell="B7" activePane="bottomRight" state="frozen"/>
      <selection activeCell="A2" sqref="A2"/>
      <selection pane="topRight" activeCell="A2" sqref="A2"/>
      <selection pane="bottomLeft" activeCell="A2" sqref="A2"/>
      <selection pane="bottomRight" activeCell="B7" sqref="B7"/>
    </sheetView>
  </sheetViews>
  <sheetFormatPr defaultColWidth="9.109375" defaultRowHeight="12" customHeight="1" x14ac:dyDescent="0.2"/>
  <cols>
    <col min="1" max="1" width="20.109375" style="2" customWidth="1"/>
    <col min="2" max="28" width="9.5546875" style="2" customWidth="1"/>
    <col min="29" max="29" width="2.88671875" style="3" customWidth="1"/>
    <col min="30" max="37" width="9.5546875" style="2" customWidth="1"/>
    <col min="38" max="38" width="10.109375" style="2" bestFit="1" customWidth="1"/>
    <col min="39" max="16384" width="9.109375" style="2"/>
  </cols>
  <sheetData>
    <row r="1" spans="1:38" s="21" customFormat="1" ht="12" customHeight="1" x14ac:dyDescent="0.2">
      <c r="AC1" s="22"/>
    </row>
    <row r="2" spans="1:38" ht="12" customHeight="1" x14ac:dyDescent="0.25">
      <c r="A2" s="562">
        <f>'13 ED by Jurisdiction'!A2+2</f>
        <v>13</v>
      </c>
      <c r="B2" s="1" t="s">
        <v>2682</v>
      </c>
      <c r="C2" s="1"/>
      <c r="E2" s="1"/>
      <c r="G2" s="1"/>
      <c r="I2" s="1"/>
      <c r="K2" s="1"/>
      <c r="M2" s="1"/>
      <c r="O2" s="1"/>
      <c r="Q2" s="1"/>
      <c r="S2" s="1"/>
      <c r="T2" s="1"/>
      <c r="U2" s="1"/>
      <c r="V2" s="1"/>
      <c r="W2" s="1"/>
      <c r="X2" s="1"/>
      <c r="Y2" s="1"/>
      <c r="Z2" s="1"/>
      <c r="AA2" s="1"/>
      <c r="AB2" s="1"/>
      <c r="AC2" s="6"/>
      <c r="AD2" s="1"/>
    </row>
    <row r="3" spans="1:38" ht="12" customHeight="1" x14ac:dyDescent="0.25">
      <c r="A3" s="1"/>
      <c r="B3" s="1"/>
      <c r="C3" s="1"/>
      <c r="E3" s="1"/>
      <c r="G3" s="1"/>
      <c r="I3" s="1"/>
      <c r="K3" s="1"/>
      <c r="M3" s="1"/>
      <c r="O3" s="1"/>
      <c r="Q3" s="1"/>
      <c r="S3" s="1"/>
      <c r="T3" s="1"/>
      <c r="U3" s="1"/>
      <c r="V3" s="1"/>
      <c r="W3" s="1"/>
      <c r="X3" s="1"/>
      <c r="Y3" s="1"/>
      <c r="Z3" s="1"/>
      <c r="AA3" s="1"/>
      <c r="AB3" s="1"/>
      <c r="AC3" s="6"/>
    </row>
    <row r="4" spans="1:38" s="4" customFormat="1" ht="15" customHeight="1" x14ac:dyDescent="0.2">
      <c r="A4" s="926" t="s">
        <v>0</v>
      </c>
      <c r="B4" s="938" t="s">
        <v>475</v>
      </c>
      <c r="C4" s="939"/>
      <c r="D4" s="939"/>
      <c r="E4" s="939"/>
      <c r="F4" s="939"/>
      <c r="G4" s="939"/>
      <c r="H4" s="939"/>
      <c r="I4" s="939"/>
      <c r="J4" s="939"/>
      <c r="K4" s="939"/>
      <c r="L4" s="939"/>
      <c r="M4" s="939"/>
      <c r="N4" s="939"/>
      <c r="O4" s="939"/>
      <c r="P4" s="939"/>
      <c r="Q4" s="939"/>
      <c r="R4" s="939"/>
      <c r="S4" s="939"/>
      <c r="T4" s="939"/>
      <c r="U4" s="939"/>
      <c r="V4" s="939"/>
      <c r="W4" s="939"/>
      <c r="X4" s="939"/>
      <c r="Y4" s="939"/>
      <c r="Z4" s="939"/>
      <c r="AA4" s="939"/>
      <c r="AB4" s="940"/>
      <c r="AC4" s="6"/>
      <c r="AD4" s="928" t="s">
        <v>473</v>
      </c>
      <c r="AE4" s="929"/>
      <c r="AF4" s="929"/>
      <c r="AG4" s="929"/>
      <c r="AH4" s="929"/>
      <c r="AI4" s="929"/>
      <c r="AJ4" s="929"/>
      <c r="AK4" s="929"/>
      <c r="AL4" s="930"/>
    </row>
    <row r="5" spans="1:38" s="5" customFormat="1" ht="12" customHeight="1" x14ac:dyDescent="0.25">
      <c r="A5" s="927"/>
      <c r="B5" s="715" t="s">
        <v>2</v>
      </c>
      <c r="C5" s="716" t="s">
        <v>749</v>
      </c>
      <c r="D5" s="716" t="s">
        <v>749</v>
      </c>
      <c r="E5" s="715" t="s">
        <v>3</v>
      </c>
      <c r="F5" s="716" t="s">
        <v>749</v>
      </c>
      <c r="G5" s="717" t="s">
        <v>749</v>
      </c>
      <c r="H5" s="716" t="s">
        <v>10</v>
      </c>
      <c r="I5" s="716" t="s">
        <v>749</v>
      </c>
      <c r="J5" s="716" t="s">
        <v>749</v>
      </c>
      <c r="K5" s="715" t="s">
        <v>4</v>
      </c>
      <c r="L5" s="716" t="s">
        <v>749</v>
      </c>
      <c r="M5" s="717" t="s">
        <v>749</v>
      </c>
      <c r="N5" s="716" t="s">
        <v>5</v>
      </c>
      <c r="O5" s="716" t="s">
        <v>749</v>
      </c>
      <c r="P5" s="716" t="s">
        <v>749</v>
      </c>
      <c r="Q5" s="715" t="s">
        <v>6</v>
      </c>
      <c r="R5" s="716" t="s">
        <v>749</v>
      </c>
      <c r="S5" s="717" t="s">
        <v>749</v>
      </c>
      <c r="T5" s="716" t="s">
        <v>7</v>
      </c>
      <c r="U5" s="716" t="s">
        <v>749</v>
      </c>
      <c r="V5" s="716" t="s">
        <v>749</v>
      </c>
      <c r="W5" s="715" t="s">
        <v>8</v>
      </c>
      <c r="X5" s="716" t="s">
        <v>749</v>
      </c>
      <c r="Y5" s="717" t="s">
        <v>749</v>
      </c>
      <c r="Z5" s="716" t="s">
        <v>9</v>
      </c>
      <c r="AA5" s="716" t="s">
        <v>749</v>
      </c>
      <c r="AB5" s="717" t="s">
        <v>749</v>
      </c>
      <c r="AC5" s="6"/>
      <c r="AD5" s="712" t="s">
        <v>2</v>
      </c>
      <c r="AE5" s="713" t="s">
        <v>3</v>
      </c>
      <c r="AF5" s="713" t="s">
        <v>10</v>
      </c>
      <c r="AG5" s="713" t="s">
        <v>4</v>
      </c>
      <c r="AH5" s="713" t="s">
        <v>5</v>
      </c>
      <c r="AI5" s="713" t="s">
        <v>6</v>
      </c>
      <c r="AJ5" s="713" t="s">
        <v>7</v>
      </c>
      <c r="AK5" s="713" t="s">
        <v>8</v>
      </c>
      <c r="AL5" s="714" t="s">
        <v>9</v>
      </c>
    </row>
    <row r="6" spans="1:38" ht="15" customHeight="1" x14ac:dyDescent="0.2">
      <c r="A6" s="927"/>
      <c r="B6" s="144" t="s">
        <v>29</v>
      </c>
      <c r="C6" s="145" t="s">
        <v>30</v>
      </c>
      <c r="D6" s="145" t="s">
        <v>31</v>
      </c>
      <c r="E6" s="144" t="s">
        <v>29</v>
      </c>
      <c r="F6" s="145" t="s">
        <v>30</v>
      </c>
      <c r="G6" s="146" t="s">
        <v>31</v>
      </c>
      <c r="H6" s="145" t="s">
        <v>29</v>
      </c>
      <c r="I6" s="145" t="s">
        <v>30</v>
      </c>
      <c r="J6" s="145" t="s">
        <v>31</v>
      </c>
      <c r="K6" s="144" t="s">
        <v>29</v>
      </c>
      <c r="L6" s="145" t="s">
        <v>30</v>
      </c>
      <c r="M6" s="146" t="s">
        <v>31</v>
      </c>
      <c r="N6" s="145" t="s">
        <v>29</v>
      </c>
      <c r="O6" s="145" t="s">
        <v>30</v>
      </c>
      <c r="P6" s="145" t="s">
        <v>31</v>
      </c>
      <c r="Q6" s="144" t="s">
        <v>29</v>
      </c>
      <c r="R6" s="145" t="s">
        <v>30</v>
      </c>
      <c r="S6" s="146" t="s">
        <v>31</v>
      </c>
      <c r="T6" s="145" t="s">
        <v>29</v>
      </c>
      <c r="U6" s="145" t="s">
        <v>30</v>
      </c>
      <c r="V6" s="145" t="s">
        <v>31</v>
      </c>
      <c r="W6" s="144" t="s">
        <v>29</v>
      </c>
      <c r="X6" s="145" t="s">
        <v>30</v>
      </c>
      <c r="Y6" s="146" t="s">
        <v>31</v>
      </c>
      <c r="Z6" s="145" t="s">
        <v>29</v>
      </c>
      <c r="AA6" s="145" t="s">
        <v>30</v>
      </c>
      <c r="AB6" s="146" t="s">
        <v>31</v>
      </c>
      <c r="AC6" s="6"/>
      <c r="AD6" s="931" t="s">
        <v>2661</v>
      </c>
      <c r="AE6" s="932"/>
      <c r="AF6" s="932"/>
      <c r="AG6" s="932"/>
      <c r="AH6" s="932"/>
      <c r="AI6" s="932"/>
      <c r="AJ6" s="932"/>
      <c r="AK6" s="932"/>
      <c r="AL6" s="933"/>
    </row>
    <row r="7" spans="1:38" ht="12" customHeight="1" x14ac:dyDescent="0.2">
      <c r="A7" s="7" t="s">
        <v>11</v>
      </c>
      <c r="B7" s="106">
        <v>5.2101253399999999E-2</v>
      </c>
      <c r="C7" s="98">
        <v>3.7939909611</v>
      </c>
      <c r="D7" s="98">
        <v>3.5713134466000001</v>
      </c>
      <c r="E7" s="106">
        <v>6.6044340062</v>
      </c>
      <c r="F7" s="98">
        <v>8.6790189042999994</v>
      </c>
      <c r="G7" s="99">
        <v>6.3238333671999998</v>
      </c>
      <c r="H7" s="98">
        <v>115.8957066</v>
      </c>
      <c r="I7" s="98">
        <v>25.453065509000002</v>
      </c>
      <c r="J7" s="98">
        <v>24.781342728999999</v>
      </c>
      <c r="K7" s="106">
        <v>8.0757946299999994E-2</v>
      </c>
      <c r="L7" s="98">
        <v>0.15178487739999999</v>
      </c>
      <c r="M7" s="99">
        <v>0.21124630280000001</v>
      </c>
      <c r="N7" s="98">
        <v>1.4869016155999999</v>
      </c>
      <c r="O7" s="98">
        <v>0.26933187330000002</v>
      </c>
      <c r="P7" s="98">
        <v>0.30796826799999999</v>
      </c>
      <c r="Q7" s="106">
        <v>1.1100765596</v>
      </c>
      <c r="R7" s="98">
        <v>6.9574384899999994E-2</v>
      </c>
      <c r="S7" s="99">
        <v>1.3393299907</v>
      </c>
      <c r="T7" s="98">
        <v>1.3331011E-3</v>
      </c>
      <c r="U7" s="98">
        <v>1.3109886499999999E-2</v>
      </c>
      <c r="V7" s="98">
        <v>3.2380616600000002E-2</v>
      </c>
      <c r="W7" s="106">
        <v>1.5278891715</v>
      </c>
      <c r="X7" s="98">
        <v>1.4139402032999999</v>
      </c>
      <c r="Y7" s="99">
        <v>6.9449539300000002E-2</v>
      </c>
      <c r="Z7" s="98">
        <v>28.225735008000001</v>
      </c>
      <c r="AA7" s="98">
        <v>9.3101527630999996</v>
      </c>
      <c r="AB7" s="99">
        <v>8.4848899243999991</v>
      </c>
      <c r="AC7" s="8"/>
      <c r="AD7" s="88">
        <v>-0.22267751449999995</v>
      </c>
      <c r="AE7" s="9">
        <v>-2.3551855370999997</v>
      </c>
      <c r="AF7" s="9">
        <v>-0.67172278000000318</v>
      </c>
      <c r="AG7" s="9">
        <v>5.9461425400000018E-2</v>
      </c>
      <c r="AH7" s="9">
        <v>3.8636394699999965E-2</v>
      </c>
      <c r="AI7" s="9">
        <v>1.2697556058000001</v>
      </c>
      <c r="AJ7" s="9">
        <v>1.9270730100000001E-2</v>
      </c>
      <c r="AK7" s="9">
        <v>-1.3444906639999998</v>
      </c>
      <c r="AL7" s="89">
        <v>-0.8252628387000005</v>
      </c>
    </row>
    <row r="8" spans="1:38" ht="12" customHeight="1" x14ac:dyDescent="0.2">
      <c r="A8" s="10" t="s">
        <v>12</v>
      </c>
      <c r="B8" s="77">
        <v>1.2424495082</v>
      </c>
      <c r="C8" s="8">
        <v>3.8434558509999999</v>
      </c>
      <c r="D8" s="8">
        <v>3.5940787170999999</v>
      </c>
      <c r="E8" s="77">
        <v>0.3514634197</v>
      </c>
      <c r="F8" s="8">
        <v>0.42593769120000002</v>
      </c>
      <c r="G8" s="76">
        <v>0.91981376400000003</v>
      </c>
      <c r="H8" s="8">
        <v>90.484992531000003</v>
      </c>
      <c r="I8" s="8">
        <v>22.343729519</v>
      </c>
      <c r="J8" s="8">
        <v>24.600057983999999</v>
      </c>
      <c r="K8" s="77">
        <v>0.58892501070000003</v>
      </c>
      <c r="L8" s="8">
        <v>0.52101317680000003</v>
      </c>
      <c r="M8" s="76">
        <v>0.79126177720000002</v>
      </c>
      <c r="N8" s="8">
        <v>1.0950659754000001</v>
      </c>
      <c r="O8" s="8">
        <v>9.0763577000000008E-3</v>
      </c>
      <c r="P8" s="8">
        <v>1.52905035E-2</v>
      </c>
      <c r="Q8" s="77">
        <v>0.20275572310000001</v>
      </c>
      <c r="R8" s="8">
        <v>0.4628233658</v>
      </c>
      <c r="S8" s="76">
        <v>0.1111433308</v>
      </c>
      <c r="T8" s="8">
        <v>0.2082249736</v>
      </c>
      <c r="U8" s="8">
        <v>5.7525787089999998</v>
      </c>
      <c r="V8" s="8">
        <v>6.2783306266999999</v>
      </c>
      <c r="W8" s="77">
        <v>3.9942525E-2</v>
      </c>
      <c r="X8" s="8">
        <v>3.0627958199999999E-2</v>
      </c>
      <c r="Y8" s="76">
        <v>0.88277093780000004</v>
      </c>
      <c r="Z8" s="8">
        <v>21.414116494999998</v>
      </c>
      <c r="AA8" s="8">
        <v>6.8710657642999999</v>
      </c>
      <c r="AB8" s="76">
        <v>7.3833796545999997</v>
      </c>
      <c r="AC8" s="8"/>
      <c r="AD8" s="88">
        <v>-0.24937713389999994</v>
      </c>
      <c r="AE8" s="9">
        <v>0.49387607280000001</v>
      </c>
      <c r="AF8" s="9">
        <v>2.2563284649999993</v>
      </c>
      <c r="AG8" s="9">
        <v>0.27024860039999998</v>
      </c>
      <c r="AH8" s="9">
        <v>6.2141457999999993E-3</v>
      </c>
      <c r="AI8" s="9">
        <v>-0.351680035</v>
      </c>
      <c r="AJ8" s="9">
        <v>0.52575191770000007</v>
      </c>
      <c r="AK8" s="9">
        <v>0.85214297960000007</v>
      </c>
      <c r="AL8" s="89">
        <v>0.51231389029999974</v>
      </c>
    </row>
    <row r="9" spans="1:38" ht="12" customHeight="1" x14ac:dyDescent="0.2">
      <c r="A9" s="10" t="s">
        <v>13</v>
      </c>
      <c r="B9" s="77">
        <v>1.7532019104000001</v>
      </c>
      <c r="C9" s="8">
        <v>1.7981967835999999</v>
      </c>
      <c r="D9" s="8">
        <v>1.8164738421</v>
      </c>
      <c r="E9" s="77">
        <v>2.4249581267</v>
      </c>
      <c r="F9" s="8">
        <v>2.5752208430999999</v>
      </c>
      <c r="G9" s="76">
        <v>3.3866614497</v>
      </c>
      <c r="H9" s="8">
        <v>6.7494786298999996</v>
      </c>
      <c r="I9" s="8">
        <v>5.0077163991999996</v>
      </c>
      <c r="J9" s="8">
        <v>5.1948870689</v>
      </c>
      <c r="K9" s="77">
        <v>0.97285780229999996</v>
      </c>
      <c r="L9" s="8">
        <v>1.2471014079</v>
      </c>
      <c r="M9" s="76">
        <v>1.4473015747</v>
      </c>
      <c r="N9" s="8">
        <v>7.9590779703000001</v>
      </c>
      <c r="O9" s="8">
        <v>7.1919635348000002</v>
      </c>
      <c r="P9" s="8">
        <v>5.9157277875999998</v>
      </c>
      <c r="Q9" s="77">
        <v>2.5702014435999998</v>
      </c>
      <c r="R9" s="8">
        <v>1.9323170394</v>
      </c>
      <c r="S9" s="76">
        <v>1.6220108856</v>
      </c>
      <c r="T9" s="8">
        <v>0.69025677679999997</v>
      </c>
      <c r="U9" s="8">
        <v>3.0965745351999998</v>
      </c>
      <c r="V9" s="8">
        <v>5.1272489492000002</v>
      </c>
      <c r="W9" s="77">
        <v>0.38606434969999998</v>
      </c>
      <c r="X9" s="8">
        <v>0.44833734600000003</v>
      </c>
      <c r="Y9" s="76">
        <v>0.1989488234</v>
      </c>
      <c r="Z9" s="8">
        <v>3.5972594714000001</v>
      </c>
      <c r="AA9" s="8">
        <v>3.2151947208</v>
      </c>
      <c r="AB9" s="76">
        <v>3.3488353101000001</v>
      </c>
      <c r="AC9" s="8"/>
      <c r="AD9" s="88">
        <v>1.8277058500000054E-2</v>
      </c>
      <c r="AE9" s="9">
        <v>0.81144060660000017</v>
      </c>
      <c r="AF9" s="9">
        <v>0.1871706697000004</v>
      </c>
      <c r="AG9" s="9">
        <v>0.20020016679999997</v>
      </c>
      <c r="AH9" s="9">
        <v>-1.2762357472000003</v>
      </c>
      <c r="AI9" s="9">
        <v>-0.31030615380000004</v>
      </c>
      <c r="AJ9" s="9">
        <v>2.0306744140000004</v>
      </c>
      <c r="AK9" s="9">
        <v>-0.24938852260000002</v>
      </c>
      <c r="AL9" s="89">
        <v>0.13364058930000011</v>
      </c>
    </row>
    <row r="10" spans="1:38" ht="12" customHeight="1" x14ac:dyDescent="0.2">
      <c r="A10" s="10" t="s">
        <v>14</v>
      </c>
      <c r="B10" s="77">
        <v>1.9677395985999999</v>
      </c>
      <c r="C10" s="8">
        <v>2.8948891901999998</v>
      </c>
      <c r="D10" s="8">
        <v>2.2954762840999998</v>
      </c>
      <c r="E10" s="77">
        <v>1.3313992574</v>
      </c>
      <c r="F10" s="8">
        <v>0.7779980608</v>
      </c>
      <c r="G10" s="76">
        <v>1.4408574176</v>
      </c>
      <c r="H10" s="8">
        <v>50.152582156999998</v>
      </c>
      <c r="I10" s="8">
        <v>25.733559351</v>
      </c>
      <c r="J10" s="8">
        <v>25.011619066000002</v>
      </c>
      <c r="K10" s="77">
        <v>9.8798350316000008</v>
      </c>
      <c r="L10" s="8">
        <v>16.748099720999999</v>
      </c>
      <c r="M10" s="76">
        <v>0.65222039210000005</v>
      </c>
      <c r="N10" s="8">
        <v>0.30321460280000001</v>
      </c>
      <c r="O10" s="8">
        <v>1.3768515E-2</v>
      </c>
      <c r="P10" s="8">
        <v>1.32782996E-2</v>
      </c>
      <c r="Q10" s="77">
        <v>4.5934028139</v>
      </c>
      <c r="R10" s="8">
        <v>3.0171592810000001</v>
      </c>
      <c r="S10" s="76">
        <v>1.5401268533000001</v>
      </c>
      <c r="T10" s="8">
        <v>143.96097954000001</v>
      </c>
      <c r="U10" s="8">
        <v>160.67444639000001</v>
      </c>
      <c r="V10" s="8">
        <v>4.5405728295000003</v>
      </c>
      <c r="W10" s="77">
        <v>0.1210886457</v>
      </c>
      <c r="X10" s="8">
        <v>7.9950847800000002E-2</v>
      </c>
      <c r="Y10" s="76">
        <v>7.9097560499999997E-2</v>
      </c>
      <c r="Z10" s="8">
        <v>16.165460170999999</v>
      </c>
      <c r="AA10" s="8">
        <v>11.653356239000001</v>
      </c>
      <c r="AB10" s="76">
        <v>7.1403335968999997</v>
      </c>
      <c r="AC10" s="8"/>
      <c r="AD10" s="88">
        <v>-0.59941290609999998</v>
      </c>
      <c r="AE10" s="9">
        <v>0.66285935679999997</v>
      </c>
      <c r="AF10" s="9">
        <v>-0.72194028499999874</v>
      </c>
      <c r="AG10" s="9">
        <v>-16.095879328900001</v>
      </c>
      <c r="AH10" s="9">
        <v>-4.9021540000000058E-4</v>
      </c>
      <c r="AI10" s="9">
        <v>-1.4770324277</v>
      </c>
      <c r="AJ10" s="9">
        <v>-156.13387356050001</v>
      </c>
      <c r="AK10" s="9">
        <v>-8.5328730000000519E-4</v>
      </c>
      <c r="AL10" s="89">
        <v>-4.513022642100001</v>
      </c>
    </row>
    <row r="11" spans="1:38" ht="12" customHeight="1" x14ac:dyDescent="0.2">
      <c r="A11" s="10" t="s">
        <v>15</v>
      </c>
      <c r="B11" s="77">
        <v>39.152577503000003</v>
      </c>
      <c r="C11" s="8">
        <v>39.82031155</v>
      </c>
      <c r="D11" s="8">
        <v>40.905280005999998</v>
      </c>
      <c r="E11" s="77">
        <v>77.910200380999996</v>
      </c>
      <c r="F11" s="8">
        <v>79.373309997999996</v>
      </c>
      <c r="G11" s="76">
        <v>85.579038295999993</v>
      </c>
      <c r="H11" s="8">
        <v>38.334640630999999</v>
      </c>
      <c r="I11" s="8">
        <v>42.637831921</v>
      </c>
      <c r="J11" s="8">
        <v>44.340199531000003</v>
      </c>
      <c r="K11" s="77">
        <v>59.829378487</v>
      </c>
      <c r="L11" s="8">
        <v>42.800469088</v>
      </c>
      <c r="M11" s="76">
        <v>56.072735792000003</v>
      </c>
      <c r="N11" s="8">
        <v>60.436756256999999</v>
      </c>
      <c r="O11" s="8">
        <v>59.544276304</v>
      </c>
      <c r="P11" s="8">
        <v>61.565532036999997</v>
      </c>
      <c r="Q11" s="77">
        <v>58.216099999000001</v>
      </c>
      <c r="R11" s="8">
        <v>69.323291057000006</v>
      </c>
      <c r="S11" s="76">
        <v>67.701478938999998</v>
      </c>
      <c r="T11" s="8">
        <v>29.308342268000001</v>
      </c>
      <c r="U11" s="8">
        <v>33.209193505999998</v>
      </c>
      <c r="V11" s="8">
        <v>34.180986245</v>
      </c>
      <c r="W11" s="77">
        <v>106.19231673</v>
      </c>
      <c r="X11" s="8">
        <v>75.681576977000006</v>
      </c>
      <c r="Y11" s="76">
        <v>94.128762158000001</v>
      </c>
      <c r="Z11" s="8">
        <v>52.127539167000002</v>
      </c>
      <c r="AA11" s="8">
        <v>52.329748850000001</v>
      </c>
      <c r="AB11" s="76">
        <v>55.865143457999999</v>
      </c>
      <c r="AC11" s="8"/>
      <c r="AD11" s="88">
        <v>1.0849684559999986</v>
      </c>
      <c r="AE11" s="9">
        <v>6.2057282979999968</v>
      </c>
      <c r="AF11" s="9">
        <v>1.7023676100000031</v>
      </c>
      <c r="AG11" s="9">
        <v>13.272266704000003</v>
      </c>
      <c r="AH11" s="9">
        <v>2.0212557329999967</v>
      </c>
      <c r="AI11" s="9">
        <v>-1.6218121180000082</v>
      </c>
      <c r="AJ11" s="9">
        <v>0.9717927390000014</v>
      </c>
      <c r="AK11" s="9">
        <v>18.447185180999995</v>
      </c>
      <c r="AL11" s="89">
        <v>3.5353946079999972</v>
      </c>
    </row>
    <row r="12" spans="1:38" ht="12" customHeight="1" x14ac:dyDescent="0.2">
      <c r="A12" s="10" t="s">
        <v>16</v>
      </c>
      <c r="B12" s="77">
        <v>55.123789993000003</v>
      </c>
      <c r="C12" s="8">
        <v>53.983413880999997</v>
      </c>
      <c r="D12" s="8">
        <v>56.743704241000003</v>
      </c>
      <c r="E12" s="77">
        <v>33.006291820999998</v>
      </c>
      <c r="F12" s="8">
        <v>31.927643277000001</v>
      </c>
      <c r="G12" s="76">
        <v>32.019502957</v>
      </c>
      <c r="H12" s="8">
        <v>29.046030883</v>
      </c>
      <c r="I12" s="8">
        <v>27.741470154999998</v>
      </c>
      <c r="J12" s="8">
        <v>29.125185059</v>
      </c>
      <c r="K12" s="77">
        <v>64.172311887999996</v>
      </c>
      <c r="L12" s="8">
        <v>65.948027952999993</v>
      </c>
      <c r="M12" s="76">
        <v>64.996108063999998</v>
      </c>
      <c r="N12" s="8">
        <v>22.679073314</v>
      </c>
      <c r="O12" s="8">
        <v>68.993142073000001</v>
      </c>
      <c r="P12" s="8">
        <v>63.898364631</v>
      </c>
      <c r="Q12" s="77">
        <v>17.547141915000001</v>
      </c>
      <c r="R12" s="8">
        <v>56.220932312999999</v>
      </c>
      <c r="S12" s="76">
        <v>46.879293033000003</v>
      </c>
      <c r="T12" s="8">
        <v>44.327750842999997</v>
      </c>
      <c r="U12" s="8">
        <v>34.132524961000001</v>
      </c>
      <c r="V12" s="8">
        <v>39.387205682999998</v>
      </c>
      <c r="W12" s="77">
        <v>50.212179407000001</v>
      </c>
      <c r="X12" s="8">
        <v>47.672769633999998</v>
      </c>
      <c r="Y12" s="76">
        <v>48.717727740999997</v>
      </c>
      <c r="Z12" s="8">
        <v>40.607574438</v>
      </c>
      <c r="AA12" s="8">
        <v>44.551864825999999</v>
      </c>
      <c r="AB12" s="76">
        <v>45.255935280000003</v>
      </c>
      <c r="AC12" s="8"/>
      <c r="AD12" s="88">
        <v>2.7602903600000062</v>
      </c>
      <c r="AE12" s="9">
        <v>9.1859679999998889E-2</v>
      </c>
      <c r="AF12" s="9">
        <v>1.3837149040000014</v>
      </c>
      <c r="AG12" s="9">
        <v>-0.95191988899999558</v>
      </c>
      <c r="AH12" s="9">
        <v>-5.0947774420000016</v>
      </c>
      <c r="AI12" s="9">
        <v>-9.3416392799999954</v>
      </c>
      <c r="AJ12" s="9">
        <v>5.2546807219999963</v>
      </c>
      <c r="AK12" s="9">
        <v>1.0449581069999994</v>
      </c>
      <c r="AL12" s="89">
        <v>0.70407045400000356</v>
      </c>
    </row>
    <row r="13" spans="1:38" ht="12" customHeight="1" x14ac:dyDescent="0.2">
      <c r="A13" s="10" t="s">
        <v>17</v>
      </c>
      <c r="B13" s="77">
        <v>68.316040325000003</v>
      </c>
      <c r="C13" s="8">
        <v>71.032531431999999</v>
      </c>
      <c r="D13" s="8">
        <v>73.780586339999999</v>
      </c>
      <c r="E13" s="77">
        <v>63.165879738000001</v>
      </c>
      <c r="F13" s="8">
        <v>65.255865392000004</v>
      </c>
      <c r="G13" s="76">
        <v>71.058767289000002</v>
      </c>
      <c r="H13" s="8">
        <v>50.997568344999998</v>
      </c>
      <c r="I13" s="8">
        <v>50.118248743000002</v>
      </c>
      <c r="J13" s="8">
        <v>54.078363613</v>
      </c>
      <c r="K13" s="77">
        <v>59.223637293000003</v>
      </c>
      <c r="L13" s="8">
        <v>62.394437795000002</v>
      </c>
      <c r="M13" s="76">
        <v>66.989570743000002</v>
      </c>
      <c r="N13" s="8">
        <v>51.143301948999998</v>
      </c>
      <c r="O13" s="8">
        <v>56.076685341999998</v>
      </c>
      <c r="P13" s="8">
        <v>56.278915722000001</v>
      </c>
      <c r="Q13" s="77">
        <v>31.9528362</v>
      </c>
      <c r="R13" s="8">
        <v>60.924571112000002</v>
      </c>
      <c r="S13" s="76">
        <v>77.052260681999996</v>
      </c>
      <c r="T13" s="8">
        <v>45.029922812999999</v>
      </c>
      <c r="U13" s="8">
        <v>46.083996888999998</v>
      </c>
      <c r="V13" s="8">
        <v>51.421480762999998</v>
      </c>
      <c r="W13" s="77">
        <v>85.454170615999999</v>
      </c>
      <c r="X13" s="8">
        <v>50.395455435000002</v>
      </c>
      <c r="Y13" s="76">
        <v>96.338675913000003</v>
      </c>
      <c r="Z13" s="8">
        <v>59.991311007999997</v>
      </c>
      <c r="AA13" s="8">
        <v>61.691382691000001</v>
      </c>
      <c r="AB13" s="76">
        <v>66.518451569999996</v>
      </c>
      <c r="AC13" s="8"/>
      <c r="AD13" s="88">
        <v>2.7480549080000003</v>
      </c>
      <c r="AE13" s="9">
        <v>5.8029018969999981</v>
      </c>
      <c r="AF13" s="9">
        <v>3.9601148699999982</v>
      </c>
      <c r="AG13" s="9">
        <v>4.5951329479999998</v>
      </c>
      <c r="AH13" s="9">
        <v>0.20223038000000315</v>
      </c>
      <c r="AI13" s="9">
        <v>16.127689569999994</v>
      </c>
      <c r="AJ13" s="9">
        <v>5.3374838740000001</v>
      </c>
      <c r="AK13" s="9">
        <v>45.943220478000001</v>
      </c>
      <c r="AL13" s="89">
        <v>4.8270688789999951</v>
      </c>
    </row>
    <row r="14" spans="1:38" ht="12" customHeight="1" x14ac:dyDescent="0.2">
      <c r="A14" s="10" t="s">
        <v>18</v>
      </c>
      <c r="B14" s="77">
        <v>0.28787300539999999</v>
      </c>
      <c r="C14" s="8">
        <v>0.23278158039999999</v>
      </c>
      <c r="D14" s="8">
        <v>0.1619098977</v>
      </c>
      <c r="E14" s="77">
        <v>0.30041213319999999</v>
      </c>
      <c r="F14" s="8">
        <v>0.25708415159999998</v>
      </c>
      <c r="G14" s="76">
        <v>0.42429194860000002</v>
      </c>
      <c r="H14" s="8">
        <v>0.28600833640000001</v>
      </c>
      <c r="I14" s="8">
        <v>0.40668034289999999</v>
      </c>
      <c r="J14" s="8">
        <v>0.35100865510000001</v>
      </c>
      <c r="K14" s="77">
        <v>2.1489500000000002E-5</v>
      </c>
      <c r="L14" s="8">
        <v>0</v>
      </c>
      <c r="M14" s="76">
        <v>2.95708293E-2</v>
      </c>
      <c r="N14" s="8">
        <v>0.52553428099999999</v>
      </c>
      <c r="O14" s="8">
        <v>0.7335656116</v>
      </c>
      <c r="P14" s="8">
        <v>0.85302410269999995</v>
      </c>
      <c r="Q14" s="77">
        <v>0</v>
      </c>
      <c r="R14" s="8">
        <v>0</v>
      </c>
      <c r="S14" s="76">
        <v>3.0722060000000002E-4</v>
      </c>
      <c r="T14" s="8">
        <v>0.11102086849999999</v>
      </c>
      <c r="U14" s="8">
        <v>0.1117979915</v>
      </c>
      <c r="V14" s="8">
        <v>8.1739496100000003E-2</v>
      </c>
      <c r="W14" s="77">
        <v>2.8404104499999999E-2</v>
      </c>
      <c r="X14" s="8">
        <v>0</v>
      </c>
      <c r="Y14" s="76">
        <v>0</v>
      </c>
      <c r="Z14" s="8">
        <v>0.28150400520000002</v>
      </c>
      <c r="AA14" s="8">
        <v>0.30062611150000002</v>
      </c>
      <c r="AB14" s="76">
        <v>0.31204853929999998</v>
      </c>
      <c r="AC14" s="8"/>
      <c r="AD14" s="88">
        <v>-7.0871682699999994E-2</v>
      </c>
      <c r="AE14" s="9">
        <v>0.16720779700000005</v>
      </c>
      <c r="AF14" s="9">
        <v>-5.567168779999998E-2</v>
      </c>
      <c r="AG14" s="9">
        <v>2.95708293E-2</v>
      </c>
      <c r="AH14" s="9">
        <v>0.11945849109999995</v>
      </c>
      <c r="AI14" s="9">
        <v>3.0722060000000002E-4</v>
      </c>
      <c r="AJ14" s="9">
        <v>-3.0058495399999996E-2</v>
      </c>
      <c r="AK14" s="9">
        <v>0</v>
      </c>
      <c r="AL14" s="89">
        <v>1.1422427799999968E-2</v>
      </c>
    </row>
    <row r="15" spans="1:38" ht="12" customHeight="1" x14ac:dyDescent="0.2">
      <c r="A15" s="10" t="s">
        <v>19</v>
      </c>
      <c r="B15" s="77">
        <v>13.192048355000001</v>
      </c>
      <c r="C15" s="8">
        <v>16.067903944000001</v>
      </c>
      <c r="D15" s="8">
        <v>2.0353095328999999</v>
      </c>
      <c r="E15" s="77">
        <v>8.7385543900999991</v>
      </c>
      <c r="F15" s="8">
        <v>9.8848360116999991</v>
      </c>
      <c r="G15" s="76">
        <v>7.5964288690000004</v>
      </c>
      <c r="H15" s="8">
        <v>46.954996692000002</v>
      </c>
      <c r="I15" s="8">
        <v>15.711273894</v>
      </c>
      <c r="J15" s="8">
        <v>10.88773529</v>
      </c>
      <c r="K15" s="77">
        <v>7.8568563899999999E-2</v>
      </c>
      <c r="L15" s="8">
        <v>9.1230008099999996E-2</v>
      </c>
      <c r="M15" s="76">
        <v>17.786374172999999</v>
      </c>
      <c r="N15" s="8">
        <v>0.42361138349999999</v>
      </c>
      <c r="O15" s="8">
        <v>6.0749669899999997E-2</v>
      </c>
      <c r="P15" s="8">
        <v>0.13466260920000001</v>
      </c>
      <c r="Q15" s="77">
        <v>0.42260819849999998</v>
      </c>
      <c r="R15" s="8">
        <v>0.17092053500000001</v>
      </c>
      <c r="S15" s="76">
        <v>7.2425315728999999</v>
      </c>
      <c r="T15" s="8">
        <v>0.2857320807</v>
      </c>
      <c r="U15" s="8">
        <v>1.7261462344</v>
      </c>
      <c r="V15" s="8">
        <v>151.38049394000001</v>
      </c>
      <c r="W15" s="77">
        <v>0.53343104770000005</v>
      </c>
      <c r="X15" s="8">
        <v>0.37569458020000002</v>
      </c>
      <c r="Y15" s="76">
        <v>6.1075259799999997E-2</v>
      </c>
      <c r="Z15" s="8">
        <v>17.083228679000001</v>
      </c>
      <c r="AA15" s="8">
        <v>11.203543145999999</v>
      </c>
      <c r="AB15" s="76">
        <v>9.2549058128000006</v>
      </c>
      <c r="AC15" s="8"/>
      <c r="AD15" s="88">
        <v>-14.032594411100002</v>
      </c>
      <c r="AE15" s="9">
        <v>-2.2884071426999988</v>
      </c>
      <c r="AF15" s="9">
        <v>-4.8235386039999995</v>
      </c>
      <c r="AG15" s="9">
        <v>17.6951441649</v>
      </c>
      <c r="AH15" s="9">
        <v>7.3912939300000008E-2</v>
      </c>
      <c r="AI15" s="9">
        <v>7.0716110379000003</v>
      </c>
      <c r="AJ15" s="9">
        <v>149.6543477056</v>
      </c>
      <c r="AK15" s="9">
        <v>-0.31461932040000001</v>
      </c>
      <c r="AL15" s="89">
        <v>-1.9486373331999989</v>
      </c>
    </row>
    <row r="16" spans="1:38" ht="12" customHeight="1" x14ac:dyDescent="0.2">
      <c r="A16" s="10" t="s">
        <v>20</v>
      </c>
      <c r="B16" s="77">
        <v>1.9425455103</v>
      </c>
      <c r="C16" s="8">
        <v>1.9946756306</v>
      </c>
      <c r="D16" s="8">
        <v>1.5526587304999999</v>
      </c>
      <c r="E16" s="77">
        <v>7.8899585066000002</v>
      </c>
      <c r="F16" s="8">
        <v>9.3407938967999993</v>
      </c>
      <c r="G16" s="76">
        <v>11.988903938</v>
      </c>
      <c r="H16" s="8">
        <v>5.5382091064000001</v>
      </c>
      <c r="I16" s="8">
        <v>3.1789814077999998</v>
      </c>
      <c r="J16" s="8">
        <v>3.0314938615</v>
      </c>
      <c r="K16" s="77">
        <v>8.6897343077000002</v>
      </c>
      <c r="L16" s="8">
        <v>8.5972107488000002</v>
      </c>
      <c r="M16" s="76">
        <v>6.3873537834</v>
      </c>
      <c r="N16" s="8">
        <v>2.2137246790999998</v>
      </c>
      <c r="O16" s="8">
        <v>0.63758520460000001</v>
      </c>
      <c r="P16" s="8">
        <v>0.55311006699999998</v>
      </c>
      <c r="Q16" s="77">
        <v>8.1763016096999994</v>
      </c>
      <c r="R16" s="8">
        <v>2.1436118629999998</v>
      </c>
      <c r="S16" s="76">
        <v>5.2217942188000004</v>
      </c>
      <c r="T16" s="8">
        <v>1.5218833126</v>
      </c>
      <c r="U16" s="8">
        <v>2.7372188919</v>
      </c>
      <c r="V16" s="8">
        <v>1.5835946089999999</v>
      </c>
      <c r="W16" s="77">
        <v>0.91631619630000005</v>
      </c>
      <c r="X16" s="8">
        <v>1.3727663087999999</v>
      </c>
      <c r="Y16" s="76">
        <v>0.91418070630000003</v>
      </c>
      <c r="Z16" s="8">
        <v>4.5890539404000004</v>
      </c>
      <c r="AA16" s="8">
        <v>4.1832455307999998</v>
      </c>
      <c r="AB16" s="76">
        <v>4.4818703877999999</v>
      </c>
      <c r="AC16" s="8"/>
      <c r="AD16" s="88">
        <v>-0.44201690010000005</v>
      </c>
      <c r="AE16" s="9">
        <v>2.6481100412000007</v>
      </c>
      <c r="AF16" s="9">
        <v>-0.14748754629999983</v>
      </c>
      <c r="AG16" s="9">
        <v>-2.2098569654000002</v>
      </c>
      <c r="AH16" s="9">
        <v>-8.4475137600000028E-2</v>
      </c>
      <c r="AI16" s="9">
        <v>3.0781823558000005</v>
      </c>
      <c r="AJ16" s="9">
        <v>-1.1536242829000001</v>
      </c>
      <c r="AK16" s="9">
        <v>-0.45858560249999991</v>
      </c>
      <c r="AL16" s="89">
        <v>0.29862485700000008</v>
      </c>
    </row>
    <row r="17" spans="1:38" ht="12" customHeight="1" x14ac:dyDescent="0.2">
      <c r="A17" s="10" t="s">
        <v>21</v>
      </c>
      <c r="B17" s="77">
        <v>0</v>
      </c>
      <c r="C17" s="8">
        <v>0</v>
      </c>
      <c r="D17" s="8">
        <v>0</v>
      </c>
      <c r="E17" s="77">
        <v>4.2031077E-3</v>
      </c>
      <c r="F17" s="8">
        <v>6.5919268700000005E-2</v>
      </c>
      <c r="G17" s="76">
        <v>8.2495132799999996E-2</v>
      </c>
      <c r="H17" s="8">
        <v>5.8468569999999996E-4</v>
      </c>
      <c r="I17" s="8">
        <v>2.2198237999999999E-3</v>
      </c>
      <c r="J17" s="8">
        <v>1.7880589E-3</v>
      </c>
      <c r="K17" s="77">
        <v>0</v>
      </c>
      <c r="L17" s="8">
        <v>0</v>
      </c>
      <c r="M17" s="76">
        <v>0</v>
      </c>
      <c r="N17" s="8">
        <v>0</v>
      </c>
      <c r="O17" s="8">
        <v>0</v>
      </c>
      <c r="P17" s="8">
        <v>0</v>
      </c>
      <c r="Q17" s="77">
        <v>0</v>
      </c>
      <c r="R17" s="8">
        <v>0</v>
      </c>
      <c r="S17" s="76">
        <v>0</v>
      </c>
      <c r="T17" s="8">
        <v>0</v>
      </c>
      <c r="U17" s="8">
        <v>0</v>
      </c>
      <c r="V17" s="8">
        <v>0</v>
      </c>
      <c r="W17" s="77">
        <v>0</v>
      </c>
      <c r="X17" s="8">
        <v>0</v>
      </c>
      <c r="Y17" s="76">
        <v>0</v>
      </c>
      <c r="Z17" s="8">
        <v>1.0244494999999999E-3</v>
      </c>
      <c r="AA17" s="8">
        <v>1.49420205E-2</v>
      </c>
      <c r="AB17" s="76">
        <v>1.8613172599999998E-2</v>
      </c>
      <c r="AC17" s="8"/>
      <c r="AD17" s="88">
        <v>0</v>
      </c>
      <c r="AE17" s="9">
        <v>1.657586409999999E-2</v>
      </c>
      <c r="AF17" s="9">
        <v>-4.3176489999999994E-4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89">
        <v>3.6711520999999983E-3</v>
      </c>
    </row>
    <row r="18" spans="1:38" ht="12" customHeight="1" x14ac:dyDescent="0.2">
      <c r="A18" s="10" t="s">
        <v>22</v>
      </c>
      <c r="B18" s="77">
        <v>0.1920519856</v>
      </c>
      <c r="C18" s="8">
        <v>0.1456313826</v>
      </c>
      <c r="D18" s="8">
        <v>7.5446861700000006E-2</v>
      </c>
      <c r="E18" s="77">
        <v>4.1121247200000002E-2</v>
      </c>
      <c r="F18" s="8">
        <v>0.51793782239999997</v>
      </c>
      <c r="G18" s="76">
        <v>0.8681159195</v>
      </c>
      <c r="H18" s="8">
        <v>2.4011732959000001</v>
      </c>
      <c r="I18" s="8">
        <v>1.9915755257000001</v>
      </c>
      <c r="J18" s="8">
        <v>1.2103744928</v>
      </c>
      <c r="K18" s="77">
        <v>2.90052456E-2</v>
      </c>
      <c r="L18" s="8">
        <v>1.3723072899999999E-2</v>
      </c>
      <c r="M18" s="76">
        <v>3.5989810999999998E-3</v>
      </c>
      <c r="N18" s="8">
        <v>1.30885104E-2</v>
      </c>
      <c r="O18" s="8">
        <v>0</v>
      </c>
      <c r="P18" s="8">
        <v>0</v>
      </c>
      <c r="Q18" s="77">
        <v>0.33530221300000002</v>
      </c>
      <c r="R18" s="8">
        <v>1.5793538199999999E-2</v>
      </c>
      <c r="S18" s="76">
        <v>1.0989330000000001E-3</v>
      </c>
      <c r="T18" s="8">
        <v>0</v>
      </c>
      <c r="U18" s="8">
        <v>0</v>
      </c>
      <c r="V18" s="8">
        <v>0</v>
      </c>
      <c r="W18" s="77">
        <v>0</v>
      </c>
      <c r="X18" s="8">
        <v>0</v>
      </c>
      <c r="Y18" s="76">
        <v>0</v>
      </c>
      <c r="Z18" s="8">
        <v>0.63385348669999997</v>
      </c>
      <c r="AA18" s="8">
        <v>0.64047921900000004</v>
      </c>
      <c r="AB18" s="76">
        <v>0.50206328659999999</v>
      </c>
      <c r="AC18" s="8"/>
      <c r="AD18" s="88">
        <v>-7.0184520899999991E-2</v>
      </c>
      <c r="AE18" s="9">
        <v>0.35017809710000003</v>
      </c>
      <c r="AF18" s="9">
        <v>-0.78120103290000009</v>
      </c>
      <c r="AG18" s="9">
        <v>-1.0124091799999999E-2</v>
      </c>
      <c r="AH18" s="9">
        <v>0</v>
      </c>
      <c r="AI18" s="9">
        <v>-1.4694605199999999E-2</v>
      </c>
      <c r="AJ18" s="9">
        <v>0</v>
      </c>
      <c r="AK18" s="9">
        <v>0</v>
      </c>
      <c r="AL18" s="89">
        <v>-0.13841593240000005</v>
      </c>
    </row>
    <row r="19" spans="1:38" ht="12" customHeight="1" x14ac:dyDescent="0.2">
      <c r="A19" s="10" t="s">
        <v>2039</v>
      </c>
      <c r="B19" s="77" t="s">
        <v>361</v>
      </c>
      <c r="C19" s="8" t="s">
        <v>361</v>
      </c>
      <c r="D19" s="8">
        <v>17.849558165000001</v>
      </c>
      <c r="E19" s="77" t="s">
        <v>361</v>
      </c>
      <c r="F19" s="8" t="s">
        <v>361</v>
      </c>
      <c r="G19" s="76">
        <v>8.0695106483999997</v>
      </c>
      <c r="H19" s="8" t="s">
        <v>361</v>
      </c>
      <c r="I19" s="8" t="s">
        <v>361</v>
      </c>
      <c r="J19" s="8">
        <v>4.9999181739000003</v>
      </c>
      <c r="K19" s="77" t="s">
        <v>361</v>
      </c>
      <c r="L19" s="8" t="s">
        <v>361</v>
      </c>
      <c r="M19" s="76">
        <v>0</v>
      </c>
      <c r="N19" s="8" t="s">
        <v>361</v>
      </c>
      <c r="O19" s="8" t="s">
        <v>361</v>
      </c>
      <c r="P19" s="8">
        <v>4.4884756395999998</v>
      </c>
      <c r="Q19" s="77" t="s">
        <v>361</v>
      </c>
      <c r="R19" s="8" t="s">
        <v>361</v>
      </c>
      <c r="S19" s="76">
        <v>2.6137400612000001</v>
      </c>
      <c r="T19" s="8" t="s">
        <v>361</v>
      </c>
      <c r="U19" s="8" t="s">
        <v>361</v>
      </c>
      <c r="V19" s="8">
        <v>3.9122156054000001</v>
      </c>
      <c r="W19" s="77" t="s">
        <v>361</v>
      </c>
      <c r="X19" s="8" t="s">
        <v>361</v>
      </c>
      <c r="Y19" s="76">
        <v>0</v>
      </c>
      <c r="Z19" s="8" t="s">
        <v>361</v>
      </c>
      <c r="AA19" s="8" t="s">
        <v>361</v>
      </c>
      <c r="AB19" s="76">
        <v>9.3566039351000008</v>
      </c>
      <c r="AC19" s="8"/>
      <c r="AD19" s="88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89">
        <v>0</v>
      </c>
    </row>
    <row r="20" spans="1:38" ht="12" customHeight="1" x14ac:dyDescent="0.2">
      <c r="A20" s="10" t="s">
        <v>23</v>
      </c>
      <c r="B20" s="77">
        <v>3.80377571E-2</v>
      </c>
      <c r="C20" s="8">
        <v>3.4607610599999998E-2</v>
      </c>
      <c r="D20" s="8">
        <v>3.8849824599999999E-2</v>
      </c>
      <c r="E20" s="77">
        <v>3.8454458000000001E-3</v>
      </c>
      <c r="F20" s="8">
        <v>2.6559489299999999E-2</v>
      </c>
      <c r="G20" s="76">
        <v>2.5712781800000001E-2</v>
      </c>
      <c r="H20" s="8">
        <v>0.16846271609999999</v>
      </c>
      <c r="I20" s="8">
        <v>0.1247821571</v>
      </c>
      <c r="J20" s="8">
        <v>0.1231080573</v>
      </c>
      <c r="K20" s="77">
        <v>0</v>
      </c>
      <c r="L20" s="8">
        <v>0</v>
      </c>
      <c r="M20" s="76">
        <v>0</v>
      </c>
      <c r="N20" s="8">
        <v>0</v>
      </c>
      <c r="O20" s="8">
        <v>0</v>
      </c>
      <c r="P20" s="8">
        <v>0</v>
      </c>
      <c r="Q20" s="77">
        <v>1.321451E-3</v>
      </c>
      <c r="R20" s="8">
        <v>0</v>
      </c>
      <c r="S20" s="76">
        <v>5.4977424E-3</v>
      </c>
      <c r="T20" s="8">
        <v>2.01106775E-2</v>
      </c>
      <c r="U20" s="8">
        <v>9.69826144E-2</v>
      </c>
      <c r="V20" s="8">
        <v>0.11906708050000001</v>
      </c>
      <c r="W20" s="77">
        <v>0</v>
      </c>
      <c r="X20" s="8">
        <v>0</v>
      </c>
      <c r="Y20" s="76">
        <v>0</v>
      </c>
      <c r="Z20" s="8">
        <v>5.25563135E-2</v>
      </c>
      <c r="AA20" s="8">
        <v>4.8976041599999999E-2</v>
      </c>
      <c r="AB20" s="76">
        <v>4.9966620599999997E-2</v>
      </c>
      <c r="AC20" s="8"/>
      <c r="AD20" s="88">
        <v>4.2422140000000011E-3</v>
      </c>
      <c r="AE20" s="9">
        <v>-8.4670749999999836E-4</v>
      </c>
      <c r="AF20" s="9">
        <v>-1.6740997999999951E-3</v>
      </c>
      <c r="AG20" s="9">
        <v>0</v>
      </c>
      <c r="AH20" s="9">
        <v>0</v>
      </c>
      <c r="AI20" s="9">
        <v>5.4977424E-3</v>
      </c>
      <c r="AJ20" s="9">
        <v>2.2084466100000005E-2</v>
      </c>
      <c r="AK20" s="9">
        <v>0</v>
      </c>
      <c r="AL20" s="89">
        <v>9.9057899999999838E-4</v>
      </c>
    </row>
    <row r="21" spans="1:38" ht="12" customHeight="1" x14ac:dyDescent="0.2">
      <c r="A21" s="10" t="s">
        <v>24</v>
      </c>
      <c r="B21" s="77">
        <v>422.54959255</v>
      </c>
      <c r="C21" s="8">
        <v>420.39464320000002</v>
      </c>
      <c r="D21" s="8">
        <v>431.60751898000001</v>
      </c>
      <c r="E21" s="77">
        <v>362.23121853999999</v>
      </c>
      <c r="F21" s="8">
        <v>382.06326096999999</v>
      </c>
      <c r="G21" s="76">
        <v>408.29343125999998</v>
      </c>
      <c r="H21" s="8">
        <v>197.08716634000001</v>
      </c>
      <c r="I21" s="8">
        <v>405.43802963000002</v>
      </c>
      <c r="J21" s="8">
        <v>452.73566664999998</v>
      </c>
      <c r="K21" s="77">
        <v>415.87700203000003</v>
      </c>
      <c r="L21" s="8">
        <v>419.60090509000003</v>
      </c>
      <c r="M21" s="76">
        <v>476.04317376</v>
      </c>
      <c r="N21" s="8">
        <v>538.92348651999998</v>
      </c>
      <c r="O21" s="8">
        <v>565.80037115000005</v>
      </c>
      <c r="P21" s="8">
        <v>576.79154368000002</v>
      </c>
      <c r="Q21" s="77">
        <v>491.36077096000002</v>
      </c>
      <c r="R21" s="8">
        <v>508.17827674</v>
      </c>
      <c r="S21" s="76">
        <v>512.42914311000004</v>
      </c>
      <c r="T21" s="8">
        <v>354.01268555000001</v>
      </c>
      <c r="U21" s="8">
        <v>380.47366567</v>
      </c>
      <c r="V21" s="8">
        <v>349.15720656000002</v>
      </c>
      <c r="W21" s="77">
        <v>547.07295739000006</v>
      </c>
      <c r="X21" s="8">
        <v>509.46025235000002</v>
      </c>
      <c r="Y21" s="76">
        <v>482.67955624000001</v>
      </c>
      <c r="Z21" s="8">
        <v>371.88232664999998</v>
      </c>
      <c r="AA21" s="8">
        <v>424.70061664000002</v>
      </c>
      <c r="AB21" s="76">
        <v>448.70247682000002</v>
      </c>
      <c r="AC21" s="8"/>
      <c r="AD21" s="88">
        <v>11.21287577999999</v>
      </c>
      <c r="AE21" s="9">
        <v>26.23017028999999</v>
      </c>
      <c r="AF21" s="9">
        <v>47.297637019999968</v>
      </c>
      <c r="AG21" s="9">
        <v>56.442268669999976</v>
      </c>
      <c r="AH21" s="9">
        <v>10.991172529999972</v>
      </c>
      <c r="AI21" s="9">
        <v>4.2508663700000398</v>
      </c>
      <c r="AJ21" s="9">
        <v>-31.316459109999983</v>
      </c>
      <c r="AK21" s="9">
        <v>-26.780696110000008</v>
      </c>
      <c r="AL21" s="89">
        <v>24.001860179999994</v>
      </c>
    </row>
    <row r="22" spans="1:38" ht="12" customHeight="1" x14ac:dyDescent="0.2">
      <c r="A22" s="10" t="s">
        <v>25</v>
      </c>
      <c r="B22" s="77">
        <v>15.613918338</v>
      </c>
      <c r="C22" s="8">
        <v>16.389700522999998</v>
      </c>
      <c r="D22" s="8">
        <v>15.389931401</v>
      </c>
      <c r="E22" s="77">
        <v>7.5886418524000003</v>
      </c>
      <c r="F22" s="8">
        <v>7.6717487669000004</v>
      </c>
      <c r="G22" s="76">
        <v>7.9621880425000002</v>
      </c>
      <c r="H22" s="8">
        <v>7.1621341237999996</v>
      </c>
      <c r="I22" s="8">
        <v>7.2828939817</v>
      </c>
      <c r="J22" s="8">
        <v>7.9898629984999996</v>
      </c>
      <c r="K22" s="77">
        <v>16.922202304999999</v>
      </c>
      <c r="L22" s="8">
        <v>21.742913605999998</v>
      </c>
      <c r="M22" s="76">
        <v>22.607419113999999</v>
      </c>
      <c r="N22" s="8">
        <v>33.088228022999999</v>
      </c>
      <c r="O22" s="8">
        <v>35.050564272000003</v>
      </c>
      <c r="P22" s="8">
        <v>37.887984302</v>
      </c>
      <c r="Q22" s="77">
        <v>7.2557156772000004</v>
      </c>
      <c r="R22" s="8">
        <v>6.2757271987000003</v>
      </c>
      <c r="S22" s="76">
        <v>34.801280763000001</v>
      </c>
      <c r="T22" s="8">
        <v>1.5362783250000001</v>
      </c>
      <c r="U22" s="8">
        <v>1.8178533695000001</v>
      </c>
      <c r="V22" s="8">
        <v>1.420610919</v>
      </c>
      <c r="W22" s="77">
        <v>21.840810823999998</v>
      </c>
      <c r="X22" s="8">
        <v>16.990275255</v>
      </c>
      <c r="Y22" s="76">
        <v>18.699295137</v>
      </c>
      <c r="Z22" s="8">
        <v>13.498187741000001</v>
      </c>
      <c r="AA22" s="8">
        <v>13.89986882</v>
      </c>
      <c r="AB22" s="76">
        <v>14.731363482000001</v>
      </c>
      <c r="AC22" s="8"/>
      <c r="AD22" s="88">
        <v>-0.99976912199999823</v>
      </c>
      <c r="AE22" s="9">
        <v>0.29043927559999982</v>
      </c>
      <c r="AF22" s="9">
        <v>0.70696901679999957</v>
      </c>
      <c r="AG22" s="9">
        <v>0.86450550800000059</v>
      </c>
      <c r="AH22" s="9">
        <v>2.837420029999997</v>
      </c>
      <c r="AI22" s="9">
        <v>28.525553564300001</v>
      </c>
      <c r="AJ22" s="9">
        <v>-0.39724245050000007</v>
      </c>
      <c r="AK22" s="9">
        <v>1.7090198819999998</v>
      </c>
      <c r="AL22" s="89">
        <v>0.83149466200000077</v>
      </c>
    </row>
    <row r="23" spans="1:38" ht="12" customHeight="1" x14ac:dyDescent="0.2">
      <c r="A23" s="10" t="s">
        <v>26</v>
      </c>
      <c r="B23" s="77">
        <v>26.54082794</v>
      </c>
      <c r="C23" s="8">
        <v>27.566466488</v>
      </c>
      <c r="D23" s="8">
        <v>28.546395325999999</v>
      </c>
      <c r="E23" s="77">
        <v>6.8055334292999996</v>
      </c>
      <c r="F23" s="8">
        <v>6.2754138696000004</v>
      </c>
      <c r="G23" s="76">
        <v>6.5937627417</v>
      </c>
      <c r="H23" s="8">
        <v>21.733770801999999</v>
      </c>
      <c r="I23" s="8">
        <v>18.703504467999998</v>
      </c>
      <c r="J23" s="8">
        <v>24.148387259</v>
      </c>
      <c r="K23" s="77">
        <v>18.316286271999999</v>
      </c>
      <c r="L23" s="8">
        <v>19.939100474</v>
      </c>
      <c r="M23" s="76">
        <v>27.241339382</v>
      </c>
      <c r="N23" s="8">
        <v>44.827892356</v>
      </c>
      <c r="O23" s="8">
        <v>43.451223462999998</v>
      </c>
      <c r="P23" s="8">
        <v>48.677019670999996</v>
      </c>
      <c r="Q23" s="77">
        <v>15.948591240000001</v>
      </c>
      <c r="R23" s="8">
        <v>23.756320046999999</v>
      </c>
      <c r="S23" s="76">
        <v>25.284294348</v>
      </c>
      <c r="T23" s="8">
        <v>17.818004602999999</v>
      </c>
      <c r="U23" s="8">
        <v>17.768829606000001</v>
      </c>
      <c r="V23" s="8">
        <v>16.748872890000001</v>
      </c>
      <c r="W23" s="77">
        <v>24.144214870999999</v>
      </c>
      <c r="X23" s="8">
        <v>1.4920530254</v>
      </c>
      <c r="Y23" s="76">
        <v>1.2589738384</v>
      </c>
      <c r="Z23" s="8">
        <v>22.157399457</v>
      </c>
      <c r="AA23" s="8">
        <v>21.026043436999998</v>
      </c>
      <c r="AB23" s="76">
        <v>23.632062226999999</v>
      </c>
      <c r="AC23" s="8"/>
      <c r="AD23" s="88">
        <v>0.9799288379999993</v>
      </c>
      <c r="AE23" s="9">
        <v>0.31834887209999962</v>
      </c>
      <c r="AF23" s="9">
        <v>5.4448827910000013</v>
      </c>
      <c r="AG23" s="9">
        <v>7.3022389079999996</v>
      </c>
      <c r="AH23" s="9">
        <v>5.2257962079999984</v>
      </c>
      <c r="AI23" s="9">
        <v>1.5279743010000004</v>
      </c>
      <c r="AJ23" s="9">
        <v>-1.0199567159999994</v>
      </c>
      <c r="AK23" s="9">
        <v>-0.23307918699999997</v>
      </c>
      <c r="AL23" s="89">
        <v>2.6060187900000003</v>
      </c>
    </row>
    <row r="24" spans="1:38" s="732" customFormat="1" ht="13.2" x14ac:dyDescent="0.25">
      <c r="A24" s="724" t="s">
        <v>27</v>
      </c>
      <c r="B24" s="725">
        <v>647.96479552999995</v>
      </c>
      <c r="C24" s="726">
        <v>659.99320001000001</v>
      </c>
      <c r="D24" s="726">
        <v>679.96449159999997</v>
      </c>
      <c r="E24" s="725">
        <v>578.39811540000005</v>
      </c>
      <c r="F24" s="726">
        <v>605.11854841000002</v>
      </c>
      <c r="G24" s="727">
        <v>652.63331583000002</v>
      </c>
      <c r="H24" s="726">
        <v>662.99350588000004</v>
      </c>
      <c r="I24" s="726">
        <v>651.87556282000003</v>
      </c>
      <c r="J24" s="726">
        <v>712.61099854999998</v>
      </c>
      <c r="K24" s="725">
        <v>654.66052366999998</v>
      </c>
      <c r="L24" s="726">
        <v>659.79601702000002</v>
      </c>
      <c r="M24" s="727">
        <v>741.25927466999997</v>
      </c>
      <c r="N24" s="726">
        <v>765.11895744000003</v>
      </c>
      <c r="O24" s="726">
        <v>837.83230336999998</v>
      </c>
      <c r="P24" s="726">
        <v>857.38089732000003</v>
      </c>
      <c r="Q24" s="725">
        <v>639.69312600000001</v>
      </c>
      <c r="R24" s="726">
        <v>732.49131848000002</v>
      </c>
      <c r="S24" s="727">
        <v>783.84533168999997</v>
      </c>
      <c r="T24" s="726">
        <v>638.83252573000004</v>
      </c>
      <c r="U24" s="726">
        <v>687.69491925</v>
      </c>
      <c r="V24" s="726">
        <v>665.37200681000002</v>
      </c>
      <c r="W24" s="725">
        <v>838.46978588000002</v>
      </c>
      <c r="X24" s="726">
        <v>705.41369992</v>
      </c>
      <c r="Y24" s="727">
        <v>744.02851384999997</v>
      </c>
      <c r="Z24" s="726">
        <v>652.30813048000005</v>
      </c>
      <c r="AA24" s="726">
        <v>665.64110682</v>
      </c>
      <c r="AB24" s="727">
        <v>705.03894307999997</v>
      </c>
      <c r="AC24" s="728"/>
      <c r="AD24" s="729">
        <v>19.971291589999964</v>
      </c>
      <c r="AE24" s="730">
        <v>47.514767419999998</v>
      </c>
      <c r="AF24" s="730">
        <v>60.735435729999949</v>
      </c>
      <c r="AG24" s="730">
        <v>81.463257649999946</v>
      </c>
      <c r="AH24" s="730">
        <v>19.548593950000054</v>
      </c>
      <c r="AI24" s="730">
        <v>51.354013209999948</v>
      </c>
      <c r="AJ24" s="730">
        <v>-22.322912439999982</v>
      </c>
      <c r="AK24" s="730">
        <v>38.614813929999968</v>
      </c>
      <c r="AL24" s="731">
        <v>39.397836259999963</v>
      </c>
    </row>
    <row r="25" spans="1:38" s="14" customFormat="1" ht="12" customHeight="1" x14ac:dyDescent="0.25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15"/>
      <c r="AE25" s="15"/>
      <c r="AG25" s="15"/>
      <c r="AI25" s="15"/>
      <c r="AK25" s="15"/>
    </row>
    <row r="26" spans="1:38" s="14" customFormat="1" ht="12" customHeight="1" x14ac:dyDescent="0.25">
      <c r="B26" s="941" t="s">
        <v>474</v>
      </c>
      <c r="C26" s="942"/>
      <c r="D26" s="942"/>
      <c r="E26" s="942"/>
      <c r="F26" s="942"/>
      <c r="G26" s="942"/>
      <c r="H26" s="942"/>
      <c r="I26" s="942"/>
      <c r="J26" s="942"/>
      <c r="K26" s="942"/>
      <c r="L26" s="942"/>
      <c r="M26" s="942"/>
      <c r="N26" s="942"/>
      <c r="O26" s="942"/>
      <c r="P26" s="942"/>
      <c r="Q26" s="942"/>
      <c r="R26" s="942"/>
      <c r="S26" s="942"/>
      <c r="T26" s="942"/>
      <c r="U26" s="942"/>
      <c r="V26" s="942"/>
      <c r="W26" s="942"/>
      <c r="X26" s="942"/>
      <c r="Y26" s="942"/>
      <c r="Z26" s="942"/>
      <c r="AA26" s="942"/>
      <c r="AB26" s="943"/>
      <c r="AC26" s="15"/>
      <c r="AD26" s="880" t="s">
        <v>2663</v>
      </c>
      <c r="AE26" s="929"/>
      <c r="AF26" s="934"/>
      <c r="AG26" s="934"/>
      <c r="AH26" s="934"/>
      <c r="AI26" s="934"/>
      <c r="AJ26" s="934"/>
      <c r="AK26" s="934"/>
      <c r="AL26" s="935"/>
    </row>
    <row r="27" spans="1:38" s="14" customFormat="1" ht="12" customHeight="1" x14ac:dyDescent="0.25">
      <c r="B27" s="718" t="s">
        <v>2</v>
      </c>
      <c r="C27" s="719" t="s">
        <v>749</v>
      </c>
      <c r="D27" s="719" t="s">
        <v>749</v>
      </c>
      <c r="E27" s="720" t="s">
        <v>3</v>
      </c>
      <c r="F27" s="721" t="s">
        <v>749</v>
      </c>
      <c r="G27" s="722" t="s">
        <v>749</v>
      </c>
      <c r="H27" s="719" t="s">
        <v>10</v>
      </c>
      <c r="I27" s="719" t="s">
        <v>749</v>
      </c>
      <c r="J27" s="719" t="s">
        <v>749</v>
      </c>
      <c r="K27" s="720" t="s">
        <v>4</v>
      </c>
      <c r="L27" s="721" t="s">
        <v>749</v>
      </c>
      <c r="M27" s="722" t="s">
        <v>749</v>
      </c>
      <c r="N27" s="719" t="s">
        <v>5</v>
      </c>
      <c r="O27" s="719" t="s">
        <v>749</v>
      </c>
      <c r="P27" s="719" t="s">
        <v>749</v>
      </c>
      <c r="Q27" s="720" t="s">
        <v>6</v>
      </c>
      <c r="R27" s="721" t="s">
        <v>749</v>
      </c>
      <c r="S27" s="722" t="s">
        <v>749</v>
      </c>
      <c r="T27" s="719" t="s">
        <v>7</v>
      </c>
      <c r="U27" s="719" t="s">
        <v>749</v>
      </c>
      <c r="V27" s="719" t="s">
        <v>749</v>
      </c>
      <c r="W27" s="720" t="s">
        <v>8</v>
      </c>
      <c r="X27" s="721" t="s">
        <v>749</v>
      </c>
      <c r="Y27" s="722" t="s">
        <v>749</v>
      </c>
      <c r="Z27" s="719" t="s">
        <v>9</v>
      </c>
      <c r="AA27" s="719" t="s">
        <v>749</v>
      </c>
      <c r="AB27" s="723" t="s">
        <v>749</v>
      </c>
      <c r="AC27" s="15"/>
      <c r="AD27" s="709" t="s">
        <v>2</v>
      </c>
      <c r="AE27" s="710" t="s">
        <v>3</v>
      </c>
      <c r="AF27" s="710" t="s">
        <v>10</v>
      </c>
      <c r="AG27" s="710" t="s">
        <v>4</v>
      </c>
      <c r="AH27" s="710" t="s">
        <v>5</v>
      </c>
      <c r="AI27" s="710" t="s">
        <v>6</v>
      </c>
      <c r="AJ27" s="710" t="s">
        <v>7</v>
      </c>
      <c r="AK27" s="710" t="s">
        <v>8</v>
      </c>
      <c r="AL27" s="711" t="s">
        <v>9</v>
      </c>
    </row>
    <row r="28" spans="1:38" s="14" customFormat="1" ht="12" customHeight="1" x14ac:dyDescent="0.3">
      <c r="B28" s="92" t="s">
        <v>29</v>
      </c>
      <c r="C28" s="14" t="s">
        <v>30</v>
      </c>
      <c r="D28" s="14" t="s">
        <v>31</v>
      </c>
      <c r="E28" s="92" t="s">
        <v>29</v>
      </c>
      <c r="F28" s="14" t="s">
        <v>30</v>
      </c>
      <c r="G28" s="93" t="s">
        <v>31</v>
      </c>
      <c r="H28" s="14" t="s">
        <v>29</v>
      </c>
      <c r="I28" s="14" t="s">
        <v>30</v>
      </c>
      <c r="J28" s="14" t="s">
        <v>31</v>
      </c>
      <c r="K28" s="92" t="s">
        <v>29</v>
      </c>
      <c r="L28" s="14" t="s">
        <v>30</v>
      </c>
      <c r="M28" s="93" t="s">
        <v>31</v>
      </c>
      <c r="N28" s="14" t="s">
        <v>29</v>
      </c>
      <c r="O28" s="14" t="s">
        <v>30</v>
      </c>
      <c r="P28" s="14" t="s">
        <v>31</v>
      </c>
      <c r="Q28" s="92" t="s">
        <v>29</v>
      </c>
      <c r="R28" s="14" t="s">
        <v>30</v>
      </c>
      <c r="S28" s="93" t="s">
        <v>31</v>
      </c>
      <c r="T28" s="14" t="s">
        <v>29</v>
      </c>
      <c r="U28" s="14" t="s">
        <v>30</v>
      </c>
      <c r="V28" s="14" t="s">
        <v>31</v>
      </c>
      <c r="W28" s="92" t="s">
        <v>29</v>
      </c>
      <c r="X28" s="14" t="s">
        <v>30</v>
      </c>
      <c r="Y28" s="93" t="s">
        <v>31</v>
      </c>
      <c r="Z28" s="14" t="s">
        <v>29</v>
      </c>
      <c r="AA28" s="14" t="s">
        <v>30</v>
      </c>
      <c r="AB28" s="93" t="s">
        <v>31</v>
      </c>
      <c r="AC28" s="15"/>
      <c r="AD28" s="874" t="s">
        <v>28</v>
      </c>
      <c r="AE28" s="932"/>
      <c r="AF28" s="936"/>
      <c r="AG28" s="936"/>
      <c r="AH28" s="936"/>
      <c r="AI28" s="936"/>
      <c r="AJ28" s="936"/>
      <c r="AK28" s="936"/>
      <c r="AL28" s="937"/>
    </row>
    <row r="29" spans="1:38" s="3" customFormat="1" ht="12" customHeight="1" x14ac:dyDescent="0.2">
      <c r="A29" s="82" t="s">
        <v>11</v>
      </c>
      <c r="B29" s="223">
        <v>8.0407537198286822E-3</v>
      </c>
      <c r="C29" s="224">
        <v>0.57485303803939758</v>
      </c>
      <c r="D29" s="224">
        <v>0.52522058000645067</v>
      </c>
      <c r="E29" s="223">
        <v>1.1418491572377172</v>
      </c>
      <c r="F29" s="224">
        <v>1.4342675376677987</v>
      </c>
      <c r="G29" s="707">
        <v>0.9689718887898483</v>
      </c>
      <c r="H29" s="224">
        <v>17.480669957243268</v>
      </c>
      <c r="I29" s="224">
        <v>3.9045896119453225</v>
      </c>
      <c r="J29" s="224">
        <v>3.4775414327729126</v>
      </c>
      <c r="K29" s="223">
        <v>1.2335850930334631E-2</v>
      </c>
      <c r="L29" s="224">
        <v>2.3004818684083092E-2</v>
      </c>
      <c r="M29" s="707">
        <v>2.8498301474129063E-2</v>
      </c>
      <c r="N29" s="224">
        <v>0.19433600502863466</v>
      </c>
      <c r="O29" s="224">
        <v>3.2146274644267267E-2</v>
      </c>
      <c r="P29" s="224">
        <v>3.5919655891864972E-2</v>
      </c>
      <c r="Q29" s="223">
        <v>0.17353266972478809</v>
      </c>
      <c r="R29" s="224">
        <v>9.4983221159329802E-3</v>
      </c>
      <c r="S29" s="707">
        <v>0.17086661571640588</v>
      </c>
      <c r="T29" s="272">
        <v>2.0867771228003928E-4</v>
      </c>
      <c r="U29" s="272">
        <v>1.9063520949396805E-3</v>
      </c>
      <c r="V29" s="272">
        <v>4.8665432672914417E-3</v>
      </c>
      <c r="W29" s="708">
        <v>0.18222352161435951</v>
      </c>
      <c r="X29" s="272">
        <v>0.20044127346250146</v>
      </c>
      <c r="Y29" s="273">
        <v>9.3342577611993712E-3</v>
      </c>
      <c r="Z29" s="272">
        <v>4.3270555262280492</v>
      </c>
      <c r="AA29" s="272">
        <v>1.3986745511510634</v>
      </c>
      <c r="AB29" s="273">
        <v>1.2034640082943198</v>
      </c>
      <c r="AC29" s="8"/>
      <c r="AD29" s="88">
        <v>-4.9632458032946913E-2</v>
      </c>
      <c r="AE29" s="9">
        <v>-0.46529564887795039</v>
      </c>
      <c r="AF29" s="9">
        <v>-0.42704817917240989</v>
      </c>
      <c r="AG29" s="9">
        <v>5.4934827900459705E-3</v>
      </c>
      <c r="AH29" s="9">
        <v>3.7733812475977055E-3</v>
      </c>
      <c r="AI29" s="9">
        <v>0.16136829360047289</v>
      </c>
      <c r="AJ29" s="9">
        <v>2.9601911723517614E-3</v>
      </c>
      <c r="AK29" s="9">
        <v>-0.19110701570130209</v>
      </c>
      <c r="AL29" s="89">
        <v>-0.19521054285674366</v>
      </c>
    </row>
    <row r="30" spans="1:38" ht="12" customHeight="1" x14ac:dyDescent="0.2">
      <c r="A30" s="83" t="s">
        <v>12</v>
      </c>
      <c r="B30" s="101">
        <v>0.19174645239453042</v>
      </c>
      <c r="C30" s="17">
        <v>0.58234779554589799</v>
      </c>
      <c r="D30" s="17">
        <v>0.52856858873063495</v>
      </c>
      <c r="E30" s="101">
        <v>6.0764966264722803E-2</v>
      </c>
      <c r="F30" s="17">
        <v>7.0389131570465654E-2</v>
      </c>
      <c r="G30" s="84">
        <v>0.14093883068785043</v>
      </c>
      <c r="H30" s="17">
        <v>13.647945527242108</v>
      </c>
      <c r="I30" s="17">
        <v>3.4276065545486056</v>
      </c>
      <c r="J30" s="17">
        <v>3.4521019229464565</v>
      </c>
      <c r="K30" s="101">
        <v>8.9958839643510452E-2</v>
      </c>
      <c r="L30" s="17">
        <v>7.8965795997685662E-2</v>
      </c>
      <c r="M30" s="84">
        <v>0.10674561577037334</v>
      </c>
      <c r="N30" s="17">
        <v>0.14312362342558016</v>
      </c>
      <c r="O30" s="17">
        <v>1.0833143653548039E-3</v>
      </c>
      <c r="P30" s="17">
        <v>1.7833968015605979E-3</v>
      </c>
      <c r="Q30" s="101">
        <v>3.1695779563349402E-2</v>
      </c>
      <c r="R30" s="17">
        <v>6.3184826103272959E-2</v>
      </c>
      <c r="S30" s="84">
        <v>1.4179242550463241E-2</v>
      </c>
      <c r="T30" s="17">
        <v>3.2594610514100973E-2</v>
      </c>
      <c r="U30" s="17">
        <v>0.83650155729476017</v>
      </c>
      <c r="V30" s="17">
        <v>0.94358202064615837</v>
      </c>
      <c r="W30" s="101">
        <v>4.7637405274127201E-3</v>
      </c>
      <c r="X30" s="17">
        <v>4.3418434038696831E-3</v>
      </c>
      <c r="Y30" s="84">
        <v>0.1186474605961986</v>
      </c>
      <c r="Z30" s="17">
        <v>3.2828222575149373</v>
      </c>
      <c r="AA30" s="17">
        <v>1.0322478125065451</v>
      </c>
      <c r="AB30" s="84">
        <v>1.0472300469486626</v>
      </c>
      <c r="AD30" s="88">
        <v>-5.3779206815263048E-2</v>
      </c>
      <c r="AE30" s="9">
        <v>7.0549699117384776E-2</v>
      </c>
      <c r="AF30" s="9">
        <v>2.4495368397850825E-2</v>
      </c>
      <c r="AG30" s="9">
        <v>2.7779819772687675E-2</v>
      </c>
      <c r="AH30" s="9">
        <v>7.0008243620579402E-4</v>
      </c>
      <c r="AI30" s="9">
        <v>-4.900558355280972E-2</v>
      </c>
      <c r="AJ30" s="9">
        <v>0.1070804633513982</v>
      </c>
      <c r="AK30" s="9">
        <v>0.11430561719232891</v>
      </c>
      <c r="AL30" s="89">
        <v>1.4982234442117548E-2</v>
      </c>
    </row>
    <row r="31" spans="1:38" ht="12" customHeight="1" x14ac:dyDescent="0.2">
      <c r="A31" s="83" t="s">
        <v>13</v>
      </c>
      <c r="B31" s="101">
        <v>0.27057054989505397</v>
      </c>
      <c r="C31" s="17">
        <v>0.27245686524920726</v>
      </c>
      <c r="D31" s="17">
        <v>0.26714245590024926</v>
      </c>
      <c r="E31" s="101">
        <v>0.41925415421060641</v>
      </c>
      <c r="F31" s="17">
        <v>0.4255729476235921</v>
      </c>
      <c r="G31" s="84">
        <v>0.51892255077881</v>
      </c>
      <c r="H31" s="17">
        <v>1.0180308811607728</v>
      </c>
      <c r="I31" s="17">
        <v>0.76820127716917797</v>
      </c>
      <c r="J31" s="17">
        <v>0.72899338902791477</v>
      </c>
      <c r="K31" s="101">
        <v>0.14860492837453149</v>
      </c>
      <c r="L31" s="17">
        <v>0.18901317615324076</v>
      </c>
      <c r="M31" s="84">
        <v>0.1952490341988713</v>
      </c>
      <c r="N31" s="17">
        <v>1.0402405917323401</v>
      </c>
      <c r="O31" s="17">
        <v>0.85840131800411001</v>
      </c>
      <c r="P31" s="17">
        <v>0.68997662603517218</v>
      </c>
      <c r="Q31" s="101">
        <v>0.40178662848184721</v>
      </c>
      <c r="R31" s="17">
        <v>0.26380067458314188</v>
      </c>
      <c r="S31" s="84">
        <v>0.20692996692532165</v>
      </c>
      <c r="T31" s="17">
        <v>0.10804972336187982</v>
      </c>
      <c r="U31" s="17">
        <v>0.45028317768543519</v>
      </c>
      <c r="V31" s="17">
        <v>0.77058380826066097</v>
      </c>
      <c r="W31" s="101">
        <v>4.6043919077602802E-2</v>
      </c>
      <c r="X31" s="17">
        <v>6.3556654208785618E-2</v>
      </c>
      <c r="Y31" s="84">
        <v>2.6739408462900096E-2</v>
      </c>
      <c r="Z31" s="17">
        <v>0.55146629381257317</v>
      </c>
      <c r="AA31" s="17">
        <v>0.48302226047264557</v>
      </c>
      <c r="AB31" s="84">
        <v>0.47498586326038744</v>
      </c>
      <c r="AD31" s="88">
        <v>-5.3144093489579936E-3</v>
      </c>
      <c r="AE31" s="9">
        <v>9.3349603155217897E-2</v>
      </c>
      <c r="AF31" s="9">
        <v>-3.9207888141263192E-2</v>
      </c>
      <c r="AG31" s="9">
        <v>6.2358580456305379E-3</v>
      </c>
      <c r="AH31" s="9">
        <v>-0.16842469196893783</v>
      </c>
      <c r="AI31" s="9">
        <v>-5.6870707657820235E-2</v>
      </c>
      <c r="AJ31" s="9">
        <v>0.32030063057522579</v>
      </c>
      <c r="AK31" s="9">
        <v>-3.6817245745885518E-2</v>
      </c>
      <c r="AL31" s="89">
        <v>-8.0363972122581284E-3</v>
      </c>
    </row>
    <row r="32" spans="1:38" ht="12" customHeight="1" x14ac:dyDescent="0.2">
      <c r="A32" s="83" t="s">
        <v>14</v>
      </c>
      <c r="B32" s="101">
        <v>0.30368001659432525</v>
      </c>
      <c r="C32" s="17">
        <v>0.43862409342467035</v>
      </c>
      <c r="D32" s="17">
        <v>0.33758767001363377</v>
      </c>
      <c r="E32" s="101">
        <v>0.23018734362126272</v>
      </c>
      <c r="F32" s="17">
        <v>0.12856952787844367</v>
      </c>
      <c r="G32" s="84">
        <v>0.22077595223336946</v>
      </c>
      <c r="H32" s="17">
        <v>7.5645661250927203</v>
      </c>
      <c r="I32" s="17">
        <v>3.947618352090613</v>
      </c>
      <c r="J32" s="17">
        <v>3.509855884482084</v>
      </c>
      <c r="K32" s="101">
        <v>1.5091539315941662</v>
      </c>
      <c r="L32" s="17">
        <v>2.538375390120041</v>
      </c>
      <c r="M32" s="84">
        <v>8.7988159391542572E-2</v>
      </c>
      <c r="N32" s="17">
        <v>3.9629733370568992E-2</v>
      </c>
      <c r="O32" s="17">
        <v>1.6433497424967172E-3</v>
      </c>
      <c r="P32" s="17">
        <v>1.5487048570247122E-3</v>
      </c>
      <c r="Q32" s="101">
        <v>0.71806349438154649</v>
      </c>
      <c r="R32" s="17">
        <v>0.41190375979902838</v>
      </c>
      <c r="S32" s="84">
        <v>0.19648351416351847</v>
      </c>
      <c r="T32" s="17">
        <v>22.535010936530426</v>
      </c>
      <c r="U32" s="17">
        <v>23.364204371933344</v>
      </c>
      <c r="V32" s="17">
        <v>0.68241115992367107</v>
      </c>
      <c r="W32" s="101">
        <v>1.4441623030356995E-2</v>
      </c>
      <c r="X32" s="17">
        <v>1.1333894962486235E-2</v>
      </c>
      <c r="Y32" s="84">
        <v>1.0630985107039604E-2</v>
      </c>
      <c r="Z32" s="17">
        <v>2.4781938804115966</v>
      </c>
      <c r="AA32" s="17">
        <v>1.7506966020565715</v>
      </c>
      <c r="AB32" s="84">
        <v>1.0127573330530304</v>
      </c>
      <c r="AD32" s="88">
        <v>-0.10103642341103658</v>
      </c>
      <c r="AE32" s="9">
        <v>9.2206424354925792E-2</v>
      </c>
      <c r="AF32" s="9">
        <v>-0.43776246760852899</v>
      </c>
      <c r="AG32" s="9">
        <v>-2.4503872307284986</v>
      </c>
      <c r="AH32" s="9">
        <v>-9.4644885472005029E-5</v>
      </c>
      <c r="AI32" s="9">
        <v>-0.2154202456355099</v>
      </c>
      <c r="AJ32" s="9">
        <v>-22.681793212009673</v>
      </c>
      <c r="AK32" s="9">
        <v>-7.0290985544663176E-4</v>
      </c>
      <c r="AL32" s="89">
        <v>-0.73793926900354112</v>
      </c>
    </row>
    <row r="33" spans="1:38" ht="12" customHeight="1" x14ac:dyDescent="0.2">
      <c r="A33" s="83" t="s">
        <v>15</v>
      </c>
      <c r="B33" s="101">
        <v>6.0423926998679081</v>
      </c>
      <c r="C33" s="17">
        <v>6.0334427005477167</v>
      </c>
      <c r="D33" s="17">
        <v>6.0157964881327608</v>
      </c>
      <c r="E33" s="101">
        <v>13.46999554568227</v>
      </c>
      <c r="F33" s="17">
        <v>13.116985127313329</v>
      </c>
      <c r="G33" s="84">
        <v>13.112882260401802</v>
      </c>
      <c r="H33" s="17">
        <v>5.7820537141454285</v>
      </c>
      <c r="I33" s="17">
        <v>6.5407931133379638</v>
      </c>
      <c r="J33" s="17">
        <v>6.2222165559264191</v>
      </c>
      <c r="K33" s="101">
        <v>9.1389928556194828</v>
      </c>
      <c r="L33" s="17">
        <v>6.4869244408873064</v>
      </c>
      <c r="M33" s="84">
        <v>7.5645240077527314</v>
      </c>
      <c r="N33" s="17">
        <v>7.8990012820285491</v>
      </c>
      <c r="O33" s="17">
        <v>7.1069444403649769</v>
      </c>
      <c r="P33" s="17">
        <v>7.1806512402395581</v>
      </c>
      <c r="Q33" s="101">
        <v>9.1006292912192972</v>
      </c>
      <c r="R33" s="17">
        <v>9.4640426867210738</v>
      </c>
      <c r="S33" s="84">
        <v>8.6370966570057099</v>
      </c>
      <c r="T33" s="17">
        <v>4.5877974410242537</v>
      </c>
      <c r="U33" s="17">
        <v>4.8290590167520007</v>
      </c>
      <c r="V33" s="17">
        <v>5.1371241794075688</v>
      </c>
      <c r="W33" s="101">
        <v>12.665014114819954</v>
      </c>
      <c r="X33" s="17">
        <v>10.728679778335442</v>
      </c>
      <c r="Y33" s="84">
        <v>12.65123048448215</v>
      </c>
      <c r="Z33" s="17">
        <v>7.9912447402098286</v>
      </c>
      <c r="AA33" s="17">
        <v>7.8615560718523394</v>
      </c>
      <c r="AB33" s="84">
        <v>7.9236961314682111</v>
      </c>
      <c r="AD33" s="88">
        <v>-1.7646212414955897E-2</v>
      </c>
      <c r="AE33" s="9">
        <v>-4.1028669115270588E-3</v>
      </c>
      <c r="AF33" s="9">
        <v>-0.31857655741154467</v>
      </c>
      <c r="AG33" s="9">
        <v>1.077599566865425</v>
      </c>
      <c r="AH33" s="9">
        <v>7.3706799874581286E-2</v>
      </c>
      <c r="AI33" s="9">
        <v>-0.82694602971536391</v>
      </c>
      <c r="AJ33" s="9">
        <v>0.30806516265556816</v>
      </c>
      <c r="AK33" s="9">
        <v>1.9225507061467084</v>
      </c>
      <c r="AL33" s="89">
        <v>6.2140059615871657E-2</v>
      </c>
    </row>
    <row r="34" spans="1:38" ht="12" customHeight="1" x14ac:dyDescent="0.2">
      <c r="A34" s="83" t="s">
        <v>16</v>
      </c>
      <c r="B34" s="101">
        <v>8.5072198942006612</v>
      </c>
      <c r="C34" s="17">
        <v>8.1793894058813734</v>
      </c>
      <c r="D34" s="17">
        <v>8.345098154726756</v>
      </c>
      <c r="E34" s="101">
        <v>5.7065005818773722</v>
      </c>
      <c r="F34" s="17">
        <v>5.276262537433893</v>
      </c>
      <c r="G34" s="84">
        <v>4.9062011056900738</v>
      </c>
      <c r="H34" s="17">
        <v>4.381043045762131</v>
      </c>
      <c r="I34" s="17">
        <v>4.2556389189743538</v>
      </c>
      <c r="J34" s="17">
        <v>4.087108551278174</v>
      </c>
      <c r="K34" s="101">
        <v>9.8023799461739021</v>
      </c>
      <c r="L34" s="17">
        <v>9.9952146196588636</v>
      </c>
      <c r="M34" s="84">
        <v>8.7683365706362704</v>
      </c>
      <c r="N34" s="17">
        <v>2.9641238259168916</v>
      </c>
      <c r="O34" s="17">
        <v>8.234719739906879</v>
      </c>
      <c r="P34" s="17">
        <v>7.4527394802844942</v>
      </c>
      <c r="Q34" s="101">
        <v>2.7430561939321589</v>
      </c>
      <c r="R34" s="17">
        <v>7.6753035694741589</v>
      </c>
      <c r="S34" s="84">
        <v>5.9806815372960607</v>
      </c>
      <c r="T34" s="17">
        <v>6.9388688048016922</v>
      </c>
      <c r="U34" s="17">
        <v>4.9633237072634682</v>
      </c>
      <c r="V34" s="17">
        <v>5.9195766097309841</v>
      </c>
      <c r="W34" s="101">
        <v>5.9885496475459261</v>
      </c>
      <c r="X34" s="17">
        <v>6.758129256542535</v>
      </c>
      <c r="Y34" s="84">
        <v>6.5478307395255406</v>
      </c>
      <c r="Z34" s="17">
        <v>6.2252135977632834</v>
      </c>
      <c r="AA34" s="17">
        <v>6.6930759488096587</v>
      </c>
      <c r="AB34" s="84">
        <v>6.4189270286884108</v>
      </c>
      <c r="AD34" s="88">
        <v>0.16570874884538256</v>
      </c>
      <c r="AE34" s="9">
        <v>-0.37006143174381911</v>
      </c>
      <c r="AF34" s="9">
        <v>-0.16853036769617979</v>
      </c>
      <c r="AG34" s="9">
        <v>-1.2268780490225932</v>
      </c>
      <c r="AH34" s="9">
        <v>-0.78198025962238482</v>
      </c>
      <c r="AI34" s="9">
        <v>-1.6946220321780983</v>
      </c>
      <c r="AJ34" s="9">
        <v>0.95625290246751593</v>
      </c>
      <c r="AK34" s="9">
        <v>-0.21029851701699442</v>
      </c>
      <c r="AL34" s="89">
        <v>-0.27414892012124792</v>
      </c>
    </row>
    <row r="35" spans="1:38" ht="12" customHeight="1" x14ac:dyDescent="0.2">
      <c r="A35" s="83" t="s">
        <v>17</v>
      </c>
      <c r="B35" s="101">
        <v>10.543171603760495</v>
      </c>
      <c r="C35" s="17">
        <v>10.762615649847335</v>
      </c>
      <c r="D35" s="17">
        <v>10.85065282847212</v>
      </c>
      <c r="E35" s="101">
        <v>10.92083083536078</v>
      </c>
      <c r="F35" s="17">
        <v>10.783980356096938</v>
      </c>
      <c r="G35" s="84">
        <v>10.888007946608347</v>
      </c>
      <c r="H35" s="17">
        <v>7.6920162706087849</v>
      </c>
      <c r="I35" s="17">
        <v>7.6883153167391436</v>
      </c>
      <c r="J35" s="17">
        <v>7.5887635362345573</v>
      </c>
      <c r="K35" s="101">
        <v>9.0464653284361063</v>
      </c>
      <c r="L35" s="17">
        <v>9.4566254093062661</v>
      </c>
      <c r="M35" s="84">
        <v>9.0372657762629025</v>
      </c>
      <c r="N35" s="17">
        <v>6.6843595302243521</v>
      </c>
      <c r="O35" s="17">
        <v>6.6930679464593776</v>
      </c>
      <c r="P35" s="17">
        <v>6.5640505751764975</v>
      </c>
      <c r="Q35" s="101">
        <v>4.9950257242283032</v>
      </c>
      <c r="R35" s="17">
        <v>8.3174461697158488</v>
      </c>
      <c r="S35" s="84">
        <v>9.8300337537805742</v>
      </c>
      <c r="T35" s="17">
        <v>7.0487836794700645</v>
      </c>
      <c r="U35" s="17">
        <v>6.7012268956362719</v>
      </c>
      <c r="V35" s="17">
        <v>7.7282302586336176</v>
      </c>
      <c r="W35" s="101">
        <v>10.191681567449239</v>
      </c>
      <c r="X35" s="17">
        <v>7.1440993335776248</v>
      </c>
      <c r="Y35" s="84">
        <v>12.948250519850333</v>
      </c>
      <c r="Z35" s="17">
        <v>9.1967749909526795</v>
      </c>
      <c r="AA35" s="17">
        <v>9.2679646822993931</v>
      </c>
      <c r="AB35" s="84">
        <v>9.4347201985209743</v>
      </c>
      <c r="AD35" s="88">
        <v>8.8037178624784218E-2</v>
      </c>
      <c r="AE35" s="9">
        <v>0.10402759051140897</v>
      </c>
      <c r="AF35" s="9">
        <v>-9.955178050458624E-2</v>
      </c>
      <c r="AG35" s="9">
        <v>-0.41935963304336354</v>
      </c>
      <c r="AH35" s="9">
        <v>-0.12901737128288016</v>
      </c>
      <c r="AI35" s="9">
        <v>1.5125875840647254</v>
      </c>
      <c r="AJ35" s="9">
        <v>1.0270033629973456</v>
      </c>
      <c r="AK35" s="9">
        <v>5.8041511862727084</v>
      </c>
      <c r="AL35" s="89">
        <v>0.16675551622158125</v>
      </c>
    </row>
    <row r="36" spans="1:38" ht="12" customHeight="1" x14ac:dyDescent="0.2">
      <c r="A36" s="83" t="s">
        <v>18</v>
      </c>
      <c r="B36" s="101">
        <v>4.4427260151256018E-2</v>
      </c>
      <c r="C36" s="17">
        <v>3.5270299814777355E-2</v>
      </c>
      <c r="D36" s="17">
        <v>2.3811522469341991E-2</v>
      </c>
      <c r="E36" s="101">
        <v>5.1938643159487277E-2</v>
      </c>
      <c r="F36" s="17">
        <v>4.2484923371472541E-2</v>
      </c>
      <c r="G36" s="84">
        <v>6.5012302975228725E-2</v>
      </c>
      <c r="H36" s="17">
        <v>4.3138934825982647E-2</v>
      </c>
      <c r="I36" s="17">
        <v>6.2386192410035082E-2</v>
      </c>
      <c r="J36" s="17">
        <v>4.925669907077726E-2</v>
      </c>
      <c r="K36" s="101">
        <v>3.2825409846687261E-6</v>
      </c>
      <c r="L36" s="17">
        <v>0</v>
      </c>
      <c r="M36" s="84">
        <v>3.9892693839440243E-3</v>
      </c>
      <c r="N36" s="17">
        <v>6.8686610871643947E-2</v>
      </c>
      <c r="O36" s="17">
        <v>8.7555183614740351E-2</v>
      </c>
      <c r="P36" s="17">
        <v>9.9491848414885675E-2</v>
      </c>
      <c r="Q36" s="101">
        <v>0</v>
      </c>
      <c r="R36" s="17">
        <v>0</v>
      </c>
      <c r="S36" s="84">
        <v>3.9194033259068457E-5</v>
      </c>
      <c r="T36" s="17">
        <v>1.7378712577705527E-2</v>
      </c>
      <c r="U36" s="17">
        <v>1.6256916892916928E-2</v>
      </c>
      <c r="V36" s="17">
        <v>1.2284781334807876E-2</v>
      </c>
      <c r="W36" s="101">
        <v>3.3876121690232658E-3</v>
      </c>
      <c r="X36" s="17">
        <v>0</v>
      </c>
      <c r="Y36" s="84">
        <v>0</v>
      </c>
      <c r="Z36" s="17">
        <v>4.315506614834827E-2</v>
      </c>
      <c r="AA36" s="17">
        <v>4.5163393369127225E-2</v>
      </c>
      <c r="AB36" s="84">
        <v>4.4259759317375164E-2</v>
      </c>
      <c r="AD36" s="88">
        <v>-1.1458777345435364E-2</v>
      </c>
      <c r="AE36" s="9">
        <v>2.2527379603756184E-2</v>
      </c>
      <c r="AF36" s="9">
        <v>-1.3129493339257822E-2</v>
      </c>
      <c r="AG36" s="9">
        <v>3.9892693839440243E-3</v>
      </c>
      <c r="AH36" s="9">
        <v>1.1936664800145325E-2</v>
      </c>
      <c r="AI36" s="9">
        <v>3.9194033259068457E-5</v>
      </c>
      <c r="AJ36" s="9">
        <v>-3.9721355581090519E-3</v>
      </c>
      <c r="AK36" s="9">
        <v>0</v>
      </c>
      <c r="AL36" s="89">
        <v>-9.0363405175206135E-4</v>
      </c>
    </row>
    <row r="37" spans="1:38" ht="12" customHeight="1" x14ac:dyDescent="0.2">
      <c r="A37" s="83" t="s">
        <v>19</v>
      </c>
      <c r="B37" s="101">
        <v>2.0359205385762582</v>
      </c>
      <c r="C37" s="17">
        <v>2.4345559838802586</v>
      </c>
      <c r="D37" s="17">
        <v>0.29932585569606157</v>
      </c>
      <c r="E37" s="101">
        <v>1.5108199970572123</v>
      </c>
      <c r="F37" s="17">
        <v>1.633537104029896</v>
      </c>
      <c r="G37" s="84">
        <v>1.1639658418943708</v>
      </c>
      <c r="H37" s="17">
        <v>7.0822709839391207</v>
      </c>
      <c r="I37" s="17">
        <v>2.4101645758640995</v>
      </c>
      <c r="J37" s="17">
        <v>1.5278651763986426</v>
      </c>
      <c r="K37" s="101">
        <v>1.200142074540188E-2</v>
      </c>
      <c r="L37" s="17">
        <v>1.3827001944054881E-2</v>
      </c>
      <c r="M37" s="84">
        <v>2.3994808268607337</v>
      </c>
      <c r="N37" s="17">
        <v>5.5365427739362323E-2</v>
      </c>
      <c r="O37" s="17">
        <v>7.2508149489560469E-3</v>
      </c>
      <c r="P37" s="17">
        <v>1.5706275894517452E-2</v>
      </c>
      <c r="Q37" s="101">
        <v>6.606420818372552E-2</v>
      </c>
      <c r="R37" s="17">
        <v>2.3334137987579925E-2</v>
      </c>
      <c r="S37" s="84">
        <v>0.92397457510367453</v>
      </c>
      <c r="T37" s="17">
        <v>4.4727228059065857E-2</v>
      </c>
      <c r="U37" s="17">
        <v>0.25100465134619443</v>
      </c>
      <c r="V37" s="17">
        <v>22.751256799197577</v>
      </c>
      <c r="W37" s="101">
        <v>6.361959091241022E-2</v>
      </c>
      <c r="X37" s="17">
        <v>5.3258758689012441E-2</v>
      </c>
      <c r="Y37" s="84">
        <v>8.2087256956853254E-3</v>
      </c>
      <c r="Z37" s="17">
        <v>2.6188894298176231</v>
      </c>
      <c r="AA37" s="17">
        <v>1.6831206833834431</v>
      </c>
      <c r="AB37" s="84">
        <v>1.3126800872017554</v>
      </c>
      <c r="AD37" s="88">
        <v>-2.135230128184197</v>
      </c>
      <c r="AE37" s="9">
        <v>-0.46957126213552525</v>
      </c>
      <c r="AF37" s="9">
        <v>-0.88229939946545688</v>
      </c>
      <c r="AG37" s="9">
        <v>2.385653824916679</v>
      </c>
      <c r="AH37" s="9">
        <v>8.4554609455614049E-3</v>
      </c>
      <c r="AI37" s="9">
        <v>0.90064043711609465</v>
      </c>
      <c r="AJ37" s="9">
        <v>22.500252147851384</v>
      </c>
      <c r="AK37" s="9">
        <v>-4.5050032993327119E-2</v>
      </c>
      <c r="AL37" s="89">
        <v>-0.37044059618168768</v>
      </c>
    </row>
    <row r="38" spans="1:38" ht="12" customHeight="1" x14ac:dyDescent="0.2">
      <c r="A38" s="83" t="s">
        <v>20</v>
      </c>
      <c r="B38" s="101">
        <v>0.29979182876781285</v>
      </c>
      <c r="C38" s="17">
        <v>0.30222669424101944</v>
      </c>
      <c r="D38" s="17">
        <v>0.22834408997666084</v>
      </c>
      <c r="E38" s="101">
        <v>1.3641051546497875</v>
      </c>
      <c r="F38" s="17">
        <v>1.543630404536638</v>
      </c>
      <c r="G38" s="84">
        <v>1.8370045854746366</v>
      </c>
      <c r="H38" s="17">
        <v>0.83533383921900672</v>
      </c>
      <c r="I38" s="17">
        <v>0.48766690900450455</v>
      </c>
      <c r="J38" s="17">
        <v>0.42540654967118507</v>
      </c>
      <c r="K38" s="101">
        <v>1.3273649461786996</v>
      </c>
      <c r="L38" s="17">
        <v>1.3030104042828332</v>
      </c>
      <c r="M38" s="84">
        <v>0.86168956014150921</v>
      </c>
      <c r="N38" s="17">
        <v>0.28933078413260843</v>
      </c>
      <c r="O38" s="17">
        <v>7.6099381944903038E-2</v>
      </c>
      <c r="P38" s="17">
        <v>6.4511592074045693E-2</v>
      </c>
      <c r="Q38" s="101">
        <v>1.2781599922419651</v>
      </c>
      <c r="R38" s="17">
        <v>0.29264672617047022</v>
      </c>
      <c r="S38" s="84">
        <v>0.66617660496613373</v>
      </c>
      <c r="T38" s="17">
        <v>0.23822883953102719</v>
      </c>
      <c r="U38" s="17">
        <v>0.39802808124098071</v>
      </c>
      <c r="V38" s="17">
        <v>0.23800138761248826</v>
      </c>
      <c r="W38" s="101">
        <v>0.10928434294624539</v>
      </c>
      <c r="X38" s="17">
        <v>0.19460442984794896</v>
      </c>
      <c r="Y38" s="84">
        <v>0.12286904188174358</v>
      </c>
      <c r="Z38" s="17">
        <v>0.70351015508855097</v>
      </c>
      <c r="AA38" s="17">
        <v>0.6284536047932876</v>
      </c>
      <c r="AB38" s="84">
        <v>0.63569118157284987</v>
      </c>
      <c r="AD38" s="88">
        <v>-7.3882604264358609E-2</v>
      </c>
      <c r="AE38" s="9">
        <v>0.29337418093799861</v>
      </c>
      <c r="AF38" s="9">
        <v>-6.226035933331947E-2</v>
      </c>
      <c r="AG38" s="9">
        <v>-0.441320844141324</v>
      </c>
      <c r="AH38" s="9">
        <v>-1.1587789870857346E-2</v>
      </c>
      <c r="AI38" s="9">
        <v>0.37352987879566352</v>
      </c>
      <c r="AJ38" s="9">
        <v>-0.16002669362849245</v>
      </c>
      <c r="AK38" s="9">
        <v>-7.1735387966205377E-2</v>
      </c>
      <c r="AL38" s="89">
        <v>7.2375767795622714E-3</v>
      </c>
    </row>
    <row r="39" spans="1:38" ht="12" customHeight="1" x14ac:dyDescent="0.2">
      <c r="A39" s="83" t="s">
        <v>21</v>
      </c>
      <c r="B39" s="101">
        <v>0</v>
      </c>
      <c r="C39" s="17">
        <v>0</v>
      </c>
      <c r="D39" s="17">
        <v>0</v>
      </c>
      <c r="E39" s="101">
        <v>7.2668073910935266E-4</v>
      </c>
      <c r="F39" s="17">
        <v>1.0893612313295975E-2</v>
      </c>
      <c r="G39" s="84">
        <v>1.2640349611327338E-2</v>
      </c>
      <c r="H39" s="17">
        <v>8.8188752200245453E-5</v>
      </c>
      <c r="I39" s="17">
        <v>3.4052876447295639E-4</v>
      </c>
      <c r="J39" s="17">
        <v>2.5091654544254287E-4</v>
      </c>
      <c r="K39" s="101">
        <v>0</v>
      </c>
      <c r="L39" s="17">
        <v>0</v>
      </c>
      <c r="M39" s="84">
        <v>0</v>
      </c>
      <c r="N39" s="17">
        <v>0</v>
      </c>
      <c r="O39" s="17">
        <v>0</v>
      </c>
      <c r="P39" s="17">
        <v>0</v>
      </c>
      <c r="Q39" s="101">
        <v>0</v>
      </c>
      <c r="R39" s="17">
        <v>0</v>
      </c>
      <c r="S39" s="84">
        <v>0</v>
      </c>
      <c r="T39" s="17">
        <v>0</v>
      </c>
      <c r="U39" s="17">
        <v>0</v>
      </c>
      <c r="V39" s="17">
        <v>0</v>
      </c>
      <c r="W39" s="101">
        <v>0</v>
      </c>
      <c r="X39" s="17">
        <v>0</v>
      </c>
      <c r="Y39" s="84">
        <v>0</v>
      </c>
      <c r="Z39" s="17">
        <v>1.5704993577882602E-4</v>
      </c>
      <c r="AA39" s="17">
        <v>2.2447562728464556E-3</v>
      </c>
      <c r="AB39" s="84">
        <v>2.6400204957112649E-3</v>
      </c>
      <c r="AD39" s="88">
        <v>0</v>
      </c>
      <c r="AE39" s="9">
        <v>1.7467372980313634E-3</v>
      </c>
      <c r="AF39" s="9">
        <v>-8.9612219030413525E-5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89">
        <v>3.9526422286480928E-4</v>
      </c>
    </row>
    <row r="40" spans="1:38" ht="12" customHeight="1" x14ac:dyDescent="0.2">
      <c r="A40" s="83" t="s">
        <v>22</v>
      </c>
      <c r="B40" s="101">
        <v>2.9639262337087736E-2</v>
      </c>
      <c r="C40" s="17">
        <v>2.2065588342154541E-2</v>
      </c>
      <c r="D40" s="17">
        <v>1.1095706118841477E-2</v>
      </c>
      <c r="E40" s="101">
        <v>7.1095057374795335E-3</v>
      </c>
      <c r="F40" s="17">
        <v>8.5592785704225238E-2</v>
      </c>
      <c r="G40" s="84">
        <v>0.13301740785413826</v>
      </c>
      <c r="H40" s="17">
        <v>0.36217146542487999</v>
      </c>
      <c r="I40" s="17">
        <v>0.30551467784118702</v>
      </c>
      <c r="J40" s="17">
        <v>0.16985066119753997</v>
      </c>
      <c r="K40" s="101">
        <v>4.4305780707965389E-3</v>
      </c>
      <c r="L40" s="17">
        <v>2.0798962931003716E-3</v>
      </c>
      <c r="M40" s="84">
        <v>4.8552257259904398E-4</v>
      </c>
      <c r="N40" s="17">
        <v>1.7106503861624679E-3</v>
      </c>
      <c r="O40" s="17">
        <v>0</v>
      </c>
      <c r="P40" s="17">
        <v>0</v>
      </c>
      <c r="Q40" s="101">
        <v>5.2416103811331709E-2</v>
      </c>
      <c r="R40" s="17">
        <v>2.1561399844138951E-3</v>
      </c>
      <c r="S40" s="84">
        <v>1.4019768385156424E-4</v>
      </c>
      <c r="T40" s="17">
        <v>0</v>
      </c>
      <c r="U40" s="17">
        <v>0</v>
      </c>
      <c r="V40" s="17">
        <v>0</v>
      </c>
      <c r="W40" s="101">
        <v>0</v>
      </c>
      <c r="X40" s="17">
        <v>0</v>
      </c>
      <c r="Y40" s="84">
        <v>0</v>
      </c>
      <c r="Z40" s="17">
        <v>9.7170870188740349E-2</v>
      </c>
      <c r="AA40" s="17">
        <v>9.6219901751443127E-2</v>
      </c>
      <c r="AB40" s="84">
        <v>7.1210717014903668E-2</v>
      </c>
      <c r="AD40" s="88">
        <v>-1.0969882223313064E-2</v>
      </c>
      <c r="AE40" s="9">
        <v>4.7424622149913026E-2</v>
      </c>
      <c r="AF40" s="9">
        <v>-0.13566401664364705</v>
      </c>
      <c r="AG40" s="9">
        <v>-1.5943737205013275E-3</v>
      </c>
      <c r="AH40" s="9">
        <v>0</v>
      </c>
      <c r="AI40" s="9">
        <v>-2.0159423005623308E-3</v>
      </c>
      <c r="AJ40" s="9">
        <v>0</v>
      </c>
      <c r="AK40" s="9">
        <v>0</v>
      </c>
      <c r="AL40" s="89">
        <v>-2.5009184736539458E-2</v>
      </c>
    </row>
    <row r="41" spans="1:38" ht="12" customHeight="1" x14ac:dyDescent="0.2">
      <c r="A41" s="83" t="s">
        <v>2039</v>
      </c>
      <c r="B41" s="101" t="s">
        <v>361</v>
      </c>
      <c r="C41" s="17" t="s">
        <v>361</v>
      </c>
      <c r="D41" s="17">
        <v>2.6250721009116189</v>
      </c>
      <c r="E41" s="101" t="s">
        <v>361</v>
      </c>
      <c r="F41" s="17" t="s">
        <v>361</v>
      </c>
      <c r="G41" s="84">
        <v>1.2364539861448014</v>
      </c>
      <c r="H41" s="17" t="s">
        <v>361</v>
      </c>
      <c r="I41" s="17" t="s">
        <v>361</v>
      </c>
      <c r="J41" s="17">
        <v>0.70163359590132934</v>
      </c>
      <c r="K41" s="101" t="s">
        <v>361</v>
      </c>
      <c r="L41" s="17" t="s">
        <v>361</v>
      </c>
      <c r="M41" s="84">
        <v>0</v>
      </c>
      <c r="N41" s="17" t="s">
        <v>361</v>
      </c>
      <c r="O41" s="17" t="s">
        <v>361</v>
      </c>
      <c r="P41" s="17">
        <v>0.52351010544193644</v>
      </c>
      <c r="Q41" s="101" t="s">
        <v>361</v>
      </c>
      <c r="R41" s="17" t="s">
        <v>361</v>
      </c>
      <c r="S41" s="84">
        <v>0.33345099543856244</v>
      </c>
      <c r="T41" s="17" t="s">
        <v>361</v>
      </c>
      <c r="U41" s="17" t="s">
        <v>361</v>
      </c>
      <c r="V41" s="17">
        <v>0.5879741806600397</v>
      </c>
      <c r="W41" s="101" t="s">
        <v>361</v>
      </c>
      <c r="X41" s="17" t="s">
        <v>361</v>
      </c>
      <c r="Y41" s="84">
        <v>0</v>
      </c>
      <c r="Z41" s="17" t="s">
        <v>361</v>
      </c>
      <c r="AA41" s="17" t="s">
        <v>361</v>
      </c>
      <c r="AB41" s="84">
        <v>1.3271045559915282</v>
      </c>
      <c r="AD41" s="88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89">
        <v>0</v>
      </c>
    </row>
    <row r="42" spans="1:38" ht="12" customHeight="1" x14ac:dyDescent="0.2">
      <c r="A42" s="83" t="s">
        <v>23</v>
      </c>
      <c r="B42" s="101">
        <v>5.8703431671331893E-3</v>
      </c>
      <c r="C42" s="17">
        <v>5.2436313888651071E-3</v>
      </c>
      <c r="D42" s="17">
        <v>5.7135078493283182E-3</v>
      </c>
      <c r="E42" s="101">
        <v>6.6484410954993048E-4</v>
      </c>
      <c r="F42" s="17">
        <v>4.389138189473462E-3</v>
      </c>
      <c r="G42" s="84">
        <v>3.939851242130186E-3</v>
      </c>
      <c r="H42" s="17">
        <v>2.5409406669469083E-2</v>
      </c>
      <c r="I42" s="17">
        <v>1.9142020995330054E-2</v>
      </c>
      <c r="J42" s="17">
        <v>1.7275632505091763E-2</v>
      </c>
      <c r="K42" s="101">
        <v>0</v>
      </c>
      <c r="L42" s="17">
        <v>0</v>
      </c>
      <c r="M42" s="84">
        <v>0</v>
      </c>
      <c r="N42" s="17">
        <v>0</v>
      </c>
      <c r="O42" s="17">
        <v>0</v>
      </c>
      <c r="P42" s="17">
        <v>0</v>
      </c>
      <c r="Q42" s="101">
        <v>2.065757698938542E-4</v>
      </c>
      <c r="R42" s="17">
        <v>0</v>
      </c>
      <c r="S42" s="84">
        <v>7.0138102222113623E-4</v>
      </c>
      <c r="T42" s="17">
        <v>3.1480359389859172E-3</v>
      </c>
      <c r="U42" s="17">
        <v>1.4102563750965139E-2</v>
      </c>
      <c r="V42" s="17">
        <v>1.7894813620174331E-2</v>
      </c>
      <c r="W42" s="101">
        <v>0</v>
      </c>
      <c r="X42" s="17">
        <v>0</v>
      </c>
      <c r="Y42" s="84">
        <v>0</v>
      </c>
      <c r="Z42" s="17">
        <v>8.0569766103129985E-3</v>
      </c>
      <c r="AA42" s="17">
        <v>7.3577249208558494E-3</v>
      </c>
      <c r="AB42" s="84">
        <v>7.0870724362932461E-3</v>
      </c>
      <c r="AD42" s="88">
        <v>4.6987646046321111E-4</v>
      </c>
      <c r="AE42" s="9">
        <v>-4.49286947343276E-4</v>
      </c>
      <c r="AF42" s="9">
        <v>-1.866388490238291E-3</v>
      </c>
      <c r="AG42" s="9">
        <v>0</v>
      </c>
      <c r="AH42" s="9">
        <v>0</v>
      </c>
      <c r="AI42" s="9">
        <v>7.0138102222113623E-4</v>
      </c>
      <c r="AJ42" s="9">
        <v>3.7922498692091917E-3</v>
      </c>
      <c r="AK42" s="9">
        <v>0</v>
      </c>
      <c r="AL42" s="89">
        <v>-2.7065248456260328E-4</v>
      </c>
    </row>
    <row r="43" spans="1:38" ht="12" customHeight="1" x14ac:dyDescent="0.2">
      <c r="A43" s="83" t="s">
        <v>24</v>
      </c>
      <c r="B43" s="101">
        <v>65.211813274889593</v>
      </c>
      <c r="C43" s="17">
        <v>63.696814330032581</v>
      </c>
      <c r="D43" s="17">
        <v>63.475008520922678</v>
      </c>
      <c r="E43" s="101">
        <v>62.626624965410393</v>
      </c>
      <c r="F43" s="17">
        <v>63.13858036111381</v>
      </c>
      <c r="G43" s="84">
        <v>62.560923777734025</v>
      </c>
      <c r="H43" s="17">
        <v>29.726862268406457</v>
      </c>
      <c r="I43" s="17">
        <v>62.195617192794209</v>
      </c>
      <c r="J43" s="17">
        <v>63.531950471231497</v>
      </c>
      <c r="K43" s="101">
        <v>63.525596395664572</v>
      </c>
      <c r="L43" s="17">
        <v>63.595549877043346</v>
      </c>
      <c r="M43" s="84">
        <v>64.220872510880625</v>
      </c>
      <c r="N43" s="17">
        <v>70.436561698225162</v>
      </c>
      <c r="O43" s="17">
        <v>67.531458129936283</v>
      </c>
      <c r="P43" s="17">
        <v>67.273663955285187</v>
      </c>
      <c r="Q43" s="101">
        <v>76.811951072495134</v>
      </c>
      <c r="R43" s="17">
        <v>69.376696204126304</v>
      </c>
      <c r="S43" s="84">
        <v>65.373757091709635</v>
      </c>
      <c r="T43" s="17">
        <v>55.41557001092184</v>
      </c>
      <c r="U43" s="17">
        <v>55.325938147472449</v>
      </c>
      <c r="V43" s="17">
        <v>52.475487845121989</v>
      </c>
      <c r="W43" s="101">
        <v>65.246591660649287</v>
      </c>
      <c r="X43" s="17">
        <v>72.221485407395917</v>
      </c>
      <c r="Y43" s="84">
        <v>64.87379814779402</v>
      </c>
      <c r="Z43" s="17">
        <v>57.01022404487766</v>
      </c>
      <c r="AA43" s="17">
        <v>63.803243562970479</v>
      </c>
      <c r="AB43" s="84">
        <v>63.642225897653198</v>
      </c>
      <c r="AD43" s="88">
        <v>-0.22180580910990244</v>
      </c>
      <c r="AE43" s="9">
        <v>-0.57765658337978465</v>
      </c>
      <c r="AF43" s="9">
        <v>1.3363332784372872</v>
      </c>
      <c r="AG43" s="9">
        <v>0.62532263383727837</v>
      </c>
      <c r="AH43" s="9">
        <v>-0.25779417465109589</v>
      </c>
      <c r="AI43" s="9">
        <v>-4.0029391124166693</v>
      </c>
      <c r="AJ43" s="9">
        <v>-2.8504503023504597</v>
      </c>
      <c r="AK43" s="9">
        <v>-7.3476872596018978</v>
      </c>
      <c r="AL43" s="89">
        <v>-0.16101766531728146</v>
      </c>
    </row>
    <row r="44" spans="1:38" ht="12" customHeight="1" x14ac:dyDescent="0.2">
      <c r="A44" s="83" t="s">
        <v>25</v>
      </c>
      <c r="B44" s="101">
        <v>2.4096862122202753</v>
      </c>
      <c r="C44" s="17">
        <v>2.4833135436545182</v>
      </c>
      <c r="D44" s="17">
        <v>2.2633433938396181</v>
      </c>
      <c r="E44" s="101">
        <v>1.3120101276820004</v>
      </c>
      <c r="F44" s="17">
        <v>1.267809223005155</v>
      </c>
      <c r="G44" s="84">
        <v>1.2200094370698444</v>
      </c>
      <c r="H44" s="17">
        <v>1.0802721384646832</v>
      </c>
      <c r="I44" s="17">
        <v>1.1172215062185704</v>
      </c>
      <c r="J44" s="17">
        <v>1.1212096101212421</v>
      </c>
      <c r="K44" s="101">
        <v>2.584882040858004</v>
      </c>
      <c r="L44" s="17">
        <v>3.2953993423966308</v>
      </c>
      <c r="M44" s="84">
        <v>3.0498666103175922</v>
      </c>
      <c r="N44" s="17">
        <v>4.3245860923162613</v>
      </c>
      <c r="O44" s="17">
        <v>4.183482080003242</v>
      </c>
      <c r="P44" s="17">
        <v>4.4190376086546097</v>
      </c>
      <c r="Q44" s="101">
        <v>1.1342494365273461</v>
      </c>
      <c r="R44" s="17">
        <v>0.8567647206748692</v>
      </c>
      <c r="S44" s="84">
        <v>4.4398147639943453</v>
      </c>
      <c r="T44" s="17">
        <v>0.24048217069688912</v>
      </c>
      <c r="U44" s="17">
        <v>0.26434009014795684</v>
      </c>
      <c r="V44" s="17">
        <v>0.21350626483438112</v>
      </c>
      <c r="W44" s="101">
        <v>2.6048417237979624</v>
      </c>
      <c r="X44" s="17">
        <v>2.4085547611153544</v>
      </c>
      <c r="Y44" s="84">
        <v>2.5132498000818253</v>
      </c>
      <c r="Z44" s="17">
        <v>2.0692962589708785</v>
      </c>
      <c r="AA44" s="17">
        <v>2.0881926728341633</v>
      </c>
      <c r="AB44" s="84">
        <v>2.0894396865074185</v>
      </c>
      <c r="AD44" s="88">
        <v>-0.21997014981490004</v>
      </c>
      <c r="AE44" s="9">
        <v>-4.7799785935310535E-2</v>
      </c>
      <c r="AF44" s="9">
        <v>3.9881039026716802E-3</v>
      </c>
      <c r="AG44" s="9">
        <v>-0.24553273207903858</v>
      </c>
      <c r="AH44" s="9">
        <v>0.23555552865136775</v>
      </c>
      <c r="AI44" s="9">
        <v>3.5830500433194761</v>
      </c>
      <c r="AJ44" s="9">
        <v>-5.083382531357572E-2</v>
      </c>
      <c r="AK44" s="9">
        <v>0.10469503896647092</v>
      </c>
      <c r="AL44" s="89">
        <v>1.2470136732551929E-3</v>
      </c>
    </row>
    <row r="45" spans="1:38" ht="12" customHeight="1" x14ac:dyDescent="0.2">
      <c r="A45" s="85" t="s">
        <v>26</v>
      </c>
      <c r="B45" s="102">
        <v>4.0960293094578031</v>
      </c>
      <c r="C45" s="86">
        <v>4.1767803801102321</v>
      </c>
      <c r="D45" s="86">
        <v>4.1982185362332425</v>
      </c>
      <c r="E45" s="102">
        <v>1.1766174972002577</v>
      </c>
      <c r="F45" s="86">
        <v>1.0370552821515584</v>
      </c>
      <c r="G45" s="87">
        <v>1.0103319248094147</v>
      </c>
      <c r="H45" s="86">
        <v>3.2781272530429733</v>
      </c>
      <c r="I45" s="86">
        <v>2.8691832513024047</v>
      </c>
      <c r="J45" s="86">
        <v>3.3887194146887429</v>
      </c>
      <c r="K45" s="102">
        <v>2.7978296551695081</v>
      </c>
      <c r="L45" s="86">
        <v>3.0220098272325333</v>
      </c>
      <c r="M45" s="87">
        <v>3.6750082343561883</v>
      </c>
      <c r="N45" s="86">
        <v>5.8589441446018906</v>
      </c>
      <c r="O45" s="86">
        <v>5.1861480260644202</v>
      </c>
      <c r="P45" s="86">
        <v>5.6774089349486561</v>
      </c>
      <c r="Q45" s="102">
        <v>2.49316282943929</v>
      </c>
      <c r="R45" s="86">
        <v>3.2432220625439134</v>
      </c>
      <c r="S45" s="87">
        <v>3.2256739086102577</v>
      </c>
      <c r="T45" s="86">
        <v>2.7891511288598059</v>
      </c>
      <c r="U45" s="86">
        <v>2.5838244704883087</v>
      </c>
      <c r="V45" s="86">
        <v>2.5172193477486049</v>
      </c>
      <c r="W45" s="102">
        <v>2.8795569354602293</v>
      </c>
      <c r="X45" s="86">
        <v>0.21151460845851602</v>
      </c>
      <c r="Y45" s="87">
        <v>0.16921042876136347</v>
      </c>
      <c r="Z45" s="86">
        <v>3.3967688614691545</v>
      </c>
      <c r="AA45" s="86">
        <v>3.1587657705561174</v>
      </c>
      <c r="AB45" s="87">
        <v>3.3518804115749723</v>
      </c>
      <c r="AD45" s="94">
        <v>2.1438156123010366E-2</v>
      </c>
      <c r="AE45" s="41">
        <v>-2.6723357342143705E-2</v>
      </c>
      <c r="AF45" s="41">
        <v>0.51953616338633823</v>
      </c>
      <c r="AG45" s="41">
        <v>0.65299840712365498</v>
      </c>
      <c r="AH45" s="41">
        <v>0.4912609088842359</v>
      </c>
      <c r="AI45" s="41">
        <v>-1.7548153933655719E-2</v>
      </c>
      <c r="AJ45" s="41">
        <v>-6.6605122739703759E-2</v>
      </c>
      <c r="AK45" s="41">
        <v>-4.2304179697152555E-2</v>
      </c>
      <c r="AL45" s="95">
        <v>0.19311464101885489</v>
      </c>
    </row>
  </sheetData>
  <mergeCells count="7">
    <mergeCell ref="A4:A6"/>
    <mergeCell ref="AD4:AL4"/>
    <mergeCell ref="AD6:AL6"/>
    <mergeCell ref="AD26:AL26"/>
    <mergeCell ref="AD28:AL28"/>
    <mergeCell ref="B4:AB4"/>
    <mergeCell ref="B26:AB26"/>
  </mergeCells>
  <conditionalFormatting sqref="B4">
    <cfRule type="expression" dxfId="173" priority="5">
      <formula>(B1+1)&lt;=(9*rounds_bucket)</formula>
    </cfRule>
  </conditionalFormatting>
  <conditionalFormatting sqref="B28:AB28">
    <cfRule type="expression" dxfId="172" priority="3">
      <formula>(B1+1)&lt;=(9*rounds_bucket)</formula>
    </cfRule>
  </conditionalFormatting>
  <conditionalFormatting sqref="B1:AB1">
    <cfRule type="expression" dxfId="171" priority="1">
      <formula>(B1+1)&gt;(9*rounds_bucket)</formula>
    </cfRule>
  </conditionalFormatting>
  <pageMargins left="0.39370078740157483" right="0.39370078740157483" top="0.51181102362204722" bottom="0.39370078740157483" header="0.31496062992125984" footer="0.31496062992125984"/>
  <pageSetup paperSize="9" scale="37" pageOrder="overThenDown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AL51"/>
  <sheetViews>
    <sheetView showGridLines="0" zoomScale="80" zoomScaleNormal="80" zoomScaleSheetLayoutView="80" workbookViewId="0">
      <pane xSplit="1" ySplit="6" topLeftCell="B7" activePane="bottomRight" state="frozen"/>
      <selection activeCell="A2" sqref="A2"/>
      <selection pane="topRight" activeCell="A2" sqref="A2"/>
      <selection pane="bottomLeft" activeCell="A2" sqref="A2"/>
      <selection pane="bottomRight" activeCell="B7" sqref="B7"/>
    </sheetView>
  </sheetViews>
  <sheetFormatPr defaultColWidth="9.109375" defaultRowHeight="12" customHeight="1" x14ac:dyDescent="0.2"/>
  <cols>
    <col min="1" max="1" width="29" style="2" bestFit="1" customWidth="1"/>
    <col min="2" max="28" width="9.5546875" style="2" customWidth="1"/>
    <col min="29" max="29" width="3.6640625" style="3" customWidth="1"/>
    <col min="30" max="37" width="9.5546875" style="2" customWidth="1"/>
    <col min="38" max="38" width="11.109375" style="2" bestFit="1" customWidth="1"/>
    <col min="39" max="16384" width="9.109375" style="2"/>
  </cols>
  <sheetData>
    <row r="1" spans="1:38" s="21" customFormat="1" ht="12" customHeight="1" x14ac:dyDescent="0.2">
      <c r="AC1" s="22"/>
    </row>
    <row r="2" spans="1:38" ht="12" customHeight="1" x14ac:dyDescent="0.25">
      <c r="A2" s="562">
        <f>'13 ED by Jurisdiction'!A2+3</f>
        <v>14</v>
      </c>
      <c r="B2" s="1" t="s">
        <v>2683</v>
      </c>
      <c r="C2" s="1"/>
      <c r="E2" s="1"/>
      <c r="G2" s="1"/>
      <c r="I2" s="1"/>
      <c r="K2" s="1"/>
      <c r="M2" s="1"/>
      <c r="O2" s="1"/>
      <c r="Q2" s="1"/>
      <c r="S2" s="1"/>
      <c r="T2" s="1"/>
      <c r="U2" s="1"/>
      <c r="V2" s="1"/>
      <c r="W2" s="1"/>
      <c r="X2" s="1"/>
      <c r="Y2" s="1"/>
      <c r="Z2" s="1"/>
      <c r="AA2" s="1"/>
      <c r="AB2" s="1"/>
      <c r="AC2" s="6"/>
      <c r="AD2" s="1"/>
    </row>
    <row r="3" spans="1:38" ht="12" customHeight="1" x14ac:dyDescent="0.25">
      <c r="A3" s="1"/>
      <c r="B3" s="1"/>
      <c r="C3" s="1"/>
      <c r="E3" s="1"/>
      <c r="G3" s="1"/>
      <c r="I3" s="1"/>
      <c r="K3" s="1"/>
      <c r="M3" s="1"/>
      <c r="O3" s="1"/>
      <c r="Q3" s="1"/>
      <c r="S3" s="1"/>
      <c r="T3" s="1"/>
      <c r="U3" s="1"/>
      <c r="V3" s="1"/>
      <c r="W3" s="1"/>
      <c r="X3" s="1"/>
      <c r="Y3" s="1"/>
      <c r="Z3" s="1"/>
      <c r="AA3" s="1"/>
      <c r="AB3" s="1"/>
      <c r="AC3" s="6"/>
    </row>
    <row r="4" spans="1:38" s="4" customFormat="1" ht="15" customHeight="1" x14ac:dyDescent="0.2">
      <c r="A4" s="944" t="s">
        <v>2626</v>
      </c>
      <c r="B4" s="938" t="s">
        <v>475</v>
      </c>
      <c r="C4" s="939"/>
      <c r="D4" s="939"/>
      <c r="E4" s="939"/>
      <c r="F4" s="939"/>
      <c r="G4" s="939"/>
      <c r="H4" s="939"/>
      <c r="I4" s="939"/>
      <c r="J4" s="939"/>
      <c r="K4" s="939"/>
      <c r="L4" s="939"/>
      <c r="M4" s="939"/>
      <c r="N4" s="939"/>
      <c r="O4" s="939"/>
      <c r="P4" s="939"/>
      <c r="Q4" s="939"/>
      <c r="R4" s="939"/>
      <c r="S4" s="939"/>
      <c r="T4" s="939"/>
      <c r="U4" s="939"/>
      <c r="V4" s="939"/>
      <c r="W4" s="939"/>
      <c r="X4" s="939"/>
      <c r="Y4" s="939"/>
      <c r="Z4" s="939"/>
      <c r="AA4" s="939"/>
      <c r="AB4" s="940"/>
      <c r="AC4" s="6"/>
      <c r="AD4" s="863" t="s">
        <v>1</v>
      </c>
      <c r="AE4" s="864"/>
      <c r="AF4" s="864"/>
      <c r="AG4" s="864"/>
      <c r="AH4" s="864"/>
      <c r="AI4" s="864"/>
      <c r="AJ4" s="864"/>
      <c r="AK4" s="864"/>
      <c r="AL4" s="865"/>
    </row>
    <row r="5" spans="1:38" s="5" customFormat="1" ht="12" customHeight="1" x14ac:dyDescent="0.25">
      <c r="A5" s="945"/>
      <c r="B5" s="74" t="s">
        <v>2</v>
      </c>
      <c r="C5" s="589" t="s">
        <v>749</v>
      </c>
      <c r="D5" s="75" t="s">
        <v>749</v>
      </c>
      <c r="E5" s="74" t="s">
        <v>3</v>
      </c>
      <c r="F5" s="589" t="s">
        <v>749</v>
      </c>
      <c r="G5" s="75" t="s">
        <v>749</v>
      </c>
      <c r="H5" s="74" t="s">
        <v>10</v>
      </c>
      <c r="I5" s="589" t="s">
        <v>749</v>
      </c>
      <c r="J5" s="75" t="s">
        <v>749</v>
      </c>
      <c r="K5" s="74" t="s">
        <v>4</v>
      </c>
      <c r="L5" s="589" t="s">
        <v>749</v>
      </c>
      <c r="M5" s="75" t="s">
        <v>749</v>
      </c>
      <c r="N5" s="74" t="s">
        <v>5</v>
      </c>
      <c r="O5" s="589" t="s">
        <v>749</v>
      </c>
      <c r="P5" s="75" t="s">
        <v>749</v>
      </c>
      <c r="Q5" s="74" t="s">
        <v>6</v>
      </c>
      <c r="R5" s="589" t="s">
        <v>749</v>
      </c>
      <c r="S5" s="75" t="s">
        <v>749</v>
      </c>
      <c r="T5" s="74" t="s">
        <v>7</v>
      </c>
      <c r="U5" s="589" t="s">
        <v>749</v>
      </c>
      <c r="V5" s="75" t="s">
        <v>749</v>
      </c>
      <c r="W5" s="74" t="s">
        <v>8</v>
      </c>
      <c r="X5" s="589" t="s">
        <v>749</v>
      </c>
      <c r="Y5" s="75" t="s">
        <v>749</v>
      </c>
      <c r="Z5" s="74" t="s">
        <v>9</v>
      </c>
      <c r="AA5" s="589" t="s">
        <v>749</v>
      </c>
      <c r="AB5" s="75" t="s">
        <v>749</v>
      </c>
      <c r="AC5" s="6"/>
      <c r="AD5" s="110" t="s">
        <v>2</v>
      </c>
      <c r="AE5" s="109" t="s">
        <v>3</v>
      </c>
      <c r="AF5" s="109" t="s">
        <v>10</v>
      </c>
      <c r="AG5" s="109" t="s">
        <v>4</v>
      </c>
      <c r="AH5" s="109" t="s">
        <v>5</v>
      </c>
      <c r="AI5" s="109" t="s">
        <v>6</v>
      </c>
      <c r="AJ5" s="109" t="s">
        <v>7</v>
      </c>
      <c r="AK5" s="109" t="s">
        <v>8</v>
      </c>
      <c r="AL5" s="111" t="s">
        <v>9</v>
      </c>
    </row>
    <row r="6" spans="1:38" ht="15" customHeight="1" x14ac:dyDescent="0.2">
      <c r="A6" s="946"/>
      <c r="B6" s="103" t="s">
        <v>29</v>
      </c>
      <c r="C6" s="37" t="s">
        <v>30</v>
      </c>
      <c r="D6" s="123" t="s">
        <v>31</v>
      </c>
      <c r="E6" s="103" t="s">
        <v>29</v>
      </c>
      <c r="F6" s="37" t="s">
        <v>30</v>
      </c>
      <c r="G6" s="123" t="s">
        <v>31</v>
      </c>
      <c r="H6" s="103" t="s">
        <v>29</v>
      </c>
      <c r="I6" s="37" t="s">
        <v>30</v>
      </c>
      <c r="J6" s="123" t="s">
        <v>31</v>
      </c>
      <c r="K6" s="103" t="s">
        <v>29</v>
      </c>
      <c r="L6" s="37" t="s">
        <v>30</v>
      </c>
      <c r="M6" s="123" t="s">
        <v>31</v>
      </c>
      <c r="N6" s="103" t="s">
        <v>29</v>
      </c>
      <c r="O6" s="37" t="s">
        <v>30</v>
      </c>
      <c r="P6" s="123" t="s">
        <v>31</v>
      </c>
      <c r="Q6" s="103" t="s">
        <v>29</v>
      </c>
      <c r="R6" s="37" t="s">
        <v>30</v>
      </c>
      <c r="S6" s="123" t="s">
        <v>31</v>
      </c>
      <c r="T6" s="103" t="s">
        <v>29</v>
      </c>
      <c r="U6" s="37" t="s">
        <v>30</v>
      </c>
      <c r="V6" s="123" t="s">
        <v>31</v>
      </c>
      <c r="W6" s="103" t="s">
        <v>29</v>
      </c>
      <c r="X6" s="37" t="s">
        <v>30</v>
      </c>
      <c r="Y6" s="123" t="s">
        <v>31</v>
      </c>
      <c r="Z6" s="103" t="s">
        <v>29</v>
      </c>
      <c r="AA6" s="37" t="s">
        <v>30</v>
      </c>
      <c r="AB6" s="123" t="s">
        <v>31</v>
      </c>
      <c r="AC6" s="6"/>
      <c r="AD6" s="931" t="s">
        <v>2661</v>
      </c>
      <c r="AE6" s="932"/>
      <c r="AF6" s="932"/>
      <c r="AG6" s="932"/>
      <c r="AH6" s="932"/>
      <c r="AI6" s="932"/>
      <c r="AJ6" s="932"/>
      <c r="AK6" s="932"/>
      <c r="AL6" s="933"/>
    </row>
    <row r="7" spans="1:38" ht="12" customHeight="1" x14ac:dyDescent="0.2">
      <c r="A7" s="10" t="s">
        <v>65</v>
      </c>
      <c r="B7" s="77">
        <v>142.37675379000001</v>
      </c>
      <c r="C7" s="8">
        <v>142.30529279000001</v>
      </c>
      <c r="D7" s="76">
        <v>145.09608129</v>
      </c>
      <c r="E7" s="77">
        <v>128.17812946000001</v>
      </c>
      <c r="F7" s="8">
        <v>130.58068351</v>
      </c>
      <c r="G7" s="76">
        <v>134.03638842999999</v>
      </c>
      <c r="H7" s="77">
        <v>165.65269712</v>
      </c>
      <c r="I7" s="8">
        <v>164.94747480999999</v>
      </c>
      <c r="J7" s="76">
        <v>183.36519172999999</v>
      </c>
      <c r="K7" s="77">
        <v>143.96003436999999</v>
      </c>
      <c r="L7" s="8">
        <v>154.18616986999999</v>
      </c>
      <c r="M7" s="76">
        <v>169.86107651</v>
      </c>
      <c r="N7" s="77">
        <v>157.64176416999999</v>
      </c>
      <c r="O7" s="8">
        <v>162.03931936000001</v>
      </c>
      <c r="P7" s="76">
        <v>168.02115090000001</v>
      </c>
      <c r="Q7" s="77">
        <v>177.66904421999999</v>
      </c>
      <c r="R7" s="8">
        <v>171.46759893000001</v>
      </c>
      <c r="S7" s="76">
        <v>179.966003</v>
      </c>
      <c r="T7" s="77">
        <v>103.35181359000001</v>
      </c>
      <c r="U7" s="8">
        <v>119.93498526</v>
      </c>
      <c r="V7" s="76">
        <v>106.56223782000001</v>
      </c>
      <c r="W7" s="77">
        <v>163.44593433</v>
      </c>
      <c r="X7" s="8">
        <v>174.45527371</v>
      </c>
      <c r="Y7" s="76">
        <v>159.10333072</v>
      </c>
      <c r="Z7" s="77">
        <v>146.70939670000001</v>
      </c>
      <c r="AA7" s="8">
        <v>148.5465279</v>
      </c>
      <c r="AB7" s="76">
        <v>155.59497476000001</v>
      </c>
      <c r="AC7" s="8"/>
      <c r="AD7" s="153">
        <v>2.7907884999999908</v>
      </c>
      <c r="AE7" s="52">
        <v>3.4557049199999881</v>
      </c>
      <c r="AF7" s="52">
        <v>18.417716920000004</v>
      </c>
      <c r="AG7" s="52">
        <v>15.674906640000017</v>
      </c>
      <c r="AH7" s="52">
        <v>5.9818315400000017</v>
      </c>
      <c r="AI7" s="52">
        <v>8.4984040699999923</v>
      </c>
      <c r="AJ7" s="52">
        <v>-13.372747439999998</v>
      </c>
      <c r="AK7" s="52">
        <v>-15.351942989999998</v>
      </c>
      <c r="AL7" s="154">
        <v>7.0484468600000127</v>
      </c>
    </row>
    <row r="8" spans="1:38" ht="12" customHeight="1" x14ac:dyDescent="0.2">
      <c r="A8" s="10" t="s">
        <v>66</v>
      </c>
      <c r="B8" s="77">
        <v>139.84188897999999</v>
      </c>
      <c r="C8" s="8">
        <v>141.32253918000001</v>
      </c>
      <c r="D8" s="76">
        <v>145.49328668000001</v>
      </c>
      <c r="E8" s="77">
        <v>137.17971320000001</v>
      </c>
      <c r="F8" s="8">
        <v>146.41483460000001</v>
      </c>
      <c r="G8" s="76">
        <v>141.27267916</v>
      </c>
      <c r="H8" s="77">
        <v>203.43262654</v>
      </c>
      <c r="I8" s="8">
        <v>193.86328083999999</v>
      </c>
      <c r="J8" s="76">
        <v>206.42366835999999</v>
      </c>
      <c r="K8" s="77">
        <v>170.62366277999999</v>
      </c>
      <c r="L8" s="8">
        <v>167.21959566000001</v>
      </c>
      <c r="M8" s="76">
        <v>188.49731647999999</v>
      </c>
      <c r="N8" s="77">
        <v>190.12273246000001</v>
      </c>
      <c r="O8" s="8">
        <v>198.74457393</v>
      </c>
      <c r="P8" s="76">
        <v>203.79327312999999</v>
      </c>
      <c r="Q8" s="77">
        <v>140.35569064000001</v>
      </c>
      <c r="R8" s="8">
        <v>159.51055183</v>
      </c>
      <c r="S8" s="76">
        <v>179.76176577000001</v>
      </c>
      <c r="T8" s="77">
        <v>91.393002955</v>
      </c>
      <c r="U8" s="8">
        <v>111.13448424000001</v>
      </c>
      <c r="V8" s="76">
        <v>104.89472179000001</v>
      </c>
      <c r="W8" s="77">
        <v>231.30667635</v>
      </c>
      <c r="X8" s="8">
        <v>212.32157513000001</v>
      </c>
      <c r="Y8" s="76">
        <v>211.43682477999999</v>
      </c>
      <c r="Z8" s="77">
        <v>161.71474386</v>
      </c>
      <c r="AA8" s="8">
        <v>163.20835271999999</v>
      </c>
      <c r="AB8" s="76">
        <v>168.20874115999999</v>
      </c>
      <c r="AC8" s="8"/>
      <c r="AD8" s="88">
        <v>4.1707475000000045</v>
      </c>
      <c r="AE8" s="9">
        <v>-5.1421554400000105</v>
      </c>
      <c r="AF8" s="9">
        <v>12.560387520000006</v>
      </c>
      <c r="AG8" s="9">
        <v>21.277720819999985</v>
      </c>
      <c r="AH8" s="9">
        <v>5.0486991999999873</v>
      </c>
      <c r="AI8" s="9">
        <v>20.251213940000014</v>
      </c>
      <c r="AJ8" s="9">
        <v>-6.2397624500000006</v>
      </c>
      <c r="AK8" s="9">
        <v>-0.88475035000001867</v>
      </c>
      <c r="AL8" s="89">
        <v>5.0003884399999947</v>
      </c>
    </row>
    <row r="9" spans="1:38" ht="12" customHeight="1" x14ac:dyDescent="0.2">
      <c r="A9" s="10" t="s">
        <v>67</v>
      </c>
      <c r="B9" s="77">
        <v>27.214786462999999</v>
      </c>
      <c r="C9" s="8">
        <v>28.076908796000001</v>
      </c>
      <c r="D9" s="76">
        <v>29.207484230999999</v>
      </c>
      <c r="E9" s="77">
        <v>22.517331283000001</v>
      </c>
      <c r="F9" s="8">
        <v>26.814363069999999</v>
      </c>
      <c r="G9" s="76">
        <v>35.623562741999997</v>
      </c>
      <c r="H9" s="77">
        <v>1.3642885439000001</v>
      </c>
      <c r="I9" s="8">
        <v>1.1658440203</v>
      </c>
      <c r="J9" s="76">
        <v>1.0416049838000001</v>
      </c>
      <c r="K9" s="77">
        <v>21.175780489000001</v>
      </c>
      <c r="L9" s="8">
        <v>24.626121726000001</v>
      </c>
      <c r="M9" s="76">
        <v>25.383417261000002</v>
      </c>
      <c r="N9" s="77">
        <v>34.905760602000001</v>
      </c>
      <c r="O9" s="8">
        <v>36.862482665000002</v>
      </c>
      <c r="P9" s="76">
        <v>38.899538282999998</v>
      </c>
      <c r="Q9" s="77">
        <v>2.40191812E-2</v>
      </c>
      <c r="R9" s="8">
        <v>2.54097335E-2</v>
      </c>
      <c r="S9" s="76" t="s">
        <v>361</v>
      </c>
      <c r="T9" s="77">
        <v>21.569878992</v>
      </c>
      <c r="U9" s="8">
        <v>13.775336436</v>
      </c>
      <c r="V9" s="76">
        <v>16.013092407999999</v>
      </c>
      <c r="W9" s="77">
        <v>13.202724142999999</v>
      </c>
      <c r="X9" s="8">
        <v>16.300348654</v>
      </c>
      <c r="Y9" s="76">
        <v>17.529892442000001</v>
      </c>
      <c r="Z9" s="77">
        <v>19.738499126000001</v>
      </c>
      <c r="AA9" s="8">
        <v>20.854518325000001</v>
      </c>
      <c r="AB9" s="76">
        <v>23.540771014000001</v>
      </c>
      <c r="AC9" s="8"/>
      <c r="AD9" s="88">
        <v>1.1305754349999972</v>
      </c>
      <c r="AE9" s="9">
        <v>8.8091996719999983</v>
      </c>
      <c r="AF9" s="9">
        <v>-0.1242390364999999</v>
      </c>
      <c r="AG9" s="9">
        <v>0.7572955350000008</v>
      </c>
      <c r="AH9" s="9">
        <v>2.0370556179999966</v>
      </c>
      <c r="AI9" s="9" t="s">
        <v>361</v>
      </c>
      <c r="AJ9" s="9">
        <v>2.2377559719999986</v>
      </c>
      <c r="AK9" s="9">
        <v>1.2295437880000009</v>
      </c>
      <c r="AL9" s="89">
        <v>2.6862526889999998</v>
      </c>
    </row>
    <row r="10" spans="1:38" ht="12" customHeight="1" x14ac:dyDescent="0.2">
      <c r="A10" s="10" t="s">
        <v>68</v>
      </c>
      <c r="B10" s="77">
        <v>25.179357843999998</v>
      </c>
      <c r="C10" s="8">
        <v>25.305860788</v>
      </c>
      <c r="D10" s="76">
        <v>24.792686675999999</v>
      </c>
      <c r="E10" s="77">
        <v>33.263167232999997</v>
      </c>
      <c r="F10" s="8">
        <v>33.804556435000002</v>
      </c>
      <c r="G10" s="76">
        <v>6.2536356951999998</v>
      </c>
      <c r="H10" s="77">
        <v>24.957079974999999</v>
      </c>
      <c r="I10" s="8">
        <v>23.339493591</v>
      </c>
      <c r="J10" s="76">
        <v>24.849254169999998</v>
      </c>
      <c r="K10" s="77">
        <v>15.971393369999999</v>
      </c>
      <c r="L10" s="8">
        <v>16.37535523</v>
      </c>
      <c r="M10" s="76">
        <v>16.857301075999999</v>
      </c>
      <c r="N10" s="77">
        <v>26.753093012000001</v>
      </c>
      <c r="O10" s="8">
        <v>26.059982544</v>
      </c>
      <c r="P10" s="76">
        <v>26.102664706999999</v>
      </c>
      <c r="Q10" s="77">
        <v>12.621031359</v>
      </c>
      <c r="R10" s="8">
        <v>23.911663996000001</v>
      </c>
      <c r="S10" s="76">
        <v>30.637984424999999</v>
      </c>
      <c r="T10" s="77">
        <v>21.740458121</v>
      </c>
      <c r="U10" s="8">
        <v>23.861396275000001</v>
      </c>
      <c r="V10" s="76">
        <v>28.898155563</v>
      </c>
      <c r="W10" s="77">
        <v>43.003815566999997</v>
      </c>
      <c r="X10" s="8">
        <v>32.940051849</v>
      </c>
      <c r="Y10" s="76">
        <v>47.755384515999999</v>
      </c>
      <c r="Z10" s="77">
        <v>26.413593623000001</v>
      </c>
      <c r="AA10" s="8">
        <v>26.279983225999999</v>
      </c>
      <c r="AB10" s="76">
        <v>20.971019867999999</v>
      </c>
      <c r="AC10" s="8"/>
      <c r="AD10" s="88">
        <v>-0.51317411200000151</v>
      </c>
      <c r="AE10" s="9">
        <v>-27.550920739800002</v>
      </c>
      <c r="AF10" s="9">
        <v>1.5097605789999982</v>
      </c>
      <c r="AG10" s="9">
        <v>0.48194584599999857</v>
      </c>
      <c r="AH10" s="9">
        <v>4.2682162999998496E-2</v>
      </c>
      <c r="AI10" s="9">
        <v>6.7263204289999976</v>
      </c>
      <c r="AJ10" s="9">
        <v>5.0367592879999989</v>
      </c>
      <c r="AK10" s="9">
        <v>14.815332667</v>
      </c>
      <c r="AL10" s="89">
        <v>-5.3089633579999997</v>
      </c>
    </row>
    <row r="11" spans="1:38" ht="12" customHeight="1" x14ac:dyDescent="0.2">
      <c r="A11" s="10" t="s">
        <v>69</v>
      </c>
      <c r="B11" s="77">
        <v>62.702467851999998</v>
      </c>
      <c r="C11" s="8">
        <v>65.586787739000002</v>
      </c>
      <c r="D11" s="76">
        <v>65.541104743000005</v>
      </c>
      <c r="E11" s="77">
        <v>44.335689135999999</v>
      </c>
      <c r="F11" s="8">
        <v>46.973476482999999</v>
      </c>
      <c r="G11" s="76">
        <v>93.365452634999997</v>
      </c>
      <c r="H11" s="77">
        <v>70.317417965999994</v>
      </c>
      <c r="I11" s="8">
        <v>72.605074655999999</v>
      </c>
      <c r="J11" s="76">
        <v>86.562514335000003</v>
      </c>
      <c r="K11" s="77">
        <v>46.988518634999998</v>
      </c>
      <c r="L11" s="8">
        <v>39.970925243000003</v>
      </c>
      <c r="M11" s="76">
        <v>43.279187639</v>
      </c>
      <c r="N11" s="77">
        <v>70.400011090000007</v>
      </c>
      <c r="O11" s="8">
        <v>75.264992407999998</v>
      </c>
      <c r="P11" s="76">
        <v>77.541393280999998</v>
      </c>
      <c r="Q11" s="77">
        <v>95.658069659999995</v>
      </c>
      <c r="R11" s="8">
        <v>102.00010503</v>
      </c>
      <c r="S11" s="76">
        <v>81.678671123000001</v>
      </c>
      <c r="T11" s="77">
        <v>75.479611031999994</v>
      </c>
      <c r="U11" s="8">
        <v>80.662156659999994</v>
      </c>
      <c r="V11" s="76">
        <v>66.383968378000006</v>
      </c>
      <c r="W11" s="77">
        <v>77.024758230000003</v>
      </c>
      <c r="X11" s="8">
        <v>55.404697353000003</v>
      </c>
      <c r="Y11" s="76">
        <v>62.616990962000003</v>
      </c>
      <c r="Z11" s="77">
        <v>61.567947373999999</v>
      </c>
      <c r="AA11" s="8">
        <v>63.345288945</v>
      </c>
      <c r="AB11" s="76">
        <v>76.632223334000003</v>
      </c>
      <c r="AC11" s="8"/>
      <c r="AD11" s="88">
        <v>-4.5682995999996479E-2</v>
      </c>
      <c r="AE11" s="9">
        <v>46.391976151999998</v>
      </c>
      <c r="AF11" s="9">
        <v>13.957439679000004</v>
      </c>
      <c r="AG11" s="9">
        <v>3.3082623959999964</v>
      </c>
      <c r="AH11" s="9">
        <v>2.276400873</v>
      </c>
      <c r="AI11" s="9">
        <v>-20.321433906999999</v>
      </c>
      <c r="AJ11" s="9">
        <v>-14.278188281999988</v>
      </c>
      <c r="AK11" s="9">
        <v>7.2122936089999996</v>
      </c>
      <c r="AL11" s="89">
        <v>13.286934389000002</v>
      </c>
    </row>
    <row r="12" spans="1:38" ht="12" customHeight="1" x14ac:dyDescent="0.2">
      <c r="A12" s="10" t="s">
        <v>70</v>
      </c>
      <c r="B12" s="77">
        <v>39.152577503000003</v>
      </c>
      <c r="C12" s="8">
        <v>39.82031155</v>
      </c>
      <c r="D12" s="76">
        <v>40.905280005999998</v>
      </c>
      <c r="E12" s="77">
        <v>77.910200380999996</v>
      </c>
      <c r="F12" s="8">
        <v>79.373309997999996</v>
      </c>
      <c r="G12" s="76">
        <v>85.579038295999993</v>
      </c>
      <c r="H12" s="77">
        <v>38.334640630999999</v>
      </c>
      <c r="I12" s="8">
        <v>42.637831921</v>
      </c>
      <c r="J12" s="76">
        <v>44.340199531000003</v>
      </c>
      <c r="K12" s="77">
        <v>59.829378487</v>
      </c>
      <c r="L12" s="8">
        <v>42.800469088</v>
      </c>
      <c r="M12" s="76">
        <v>56.072735792000003</v>
      </c>
      <c r="N12" s="77">
        <v>60.436756256999999</v>
      </c>
      <c r="O12" s="8">
        <v>59.544276304</v>
      </c>
      <c r="P12" s="76">
        <v>61.565532036999997</v>
      </c>
      <c r="Q12" s="77">
        <v>58.216099999000001</v>
      </c>
      <c r="R12" s="8">
        <v>69.323291057000006</v>
      </c>
      <c r="S12" s="76">
        <v>67.701478938999998</v>
      </c>
      <c r="T12" s="77">
        <v>29.308342268000001</v>
      </c>
      <c r="U12" s="8">
        <v>33.209193505999998</v>
      </c>
      <c r="V12" s="76">
        <v>34.180986245</v>
      </c>
      <c r="W12" s="77">
        <v>106.19231673</v>
      </c>
      <c r="X12" s="8">
        <v>75.681576977000006</v>
      </c>
      <c r="Y12" s="76">
        <v>94.128762158000001</v>
      </c>
      <c r="Z12" s="77">
        <v>52.127539167000002</v>
      </c>
      <c r="AA12" s="8">
        <v>52.329748850000001</v>
      </c>
      <c r="AB12" s="76">
        <v>55.865143457999999</v>
      </c>
      <c r="AC12" s="8"/>
      <c r="AD12" s="88">
        <v>1.0849684559999986</v>
      </c>
      <c r="AE12" s="9">
        <v>6.2057282979999968</v>
      </c>
      <c r="AF12" s="9">
        <v>1.7023676100000031</v>
      </c>
      <c r="AG12" s="9">
        <v>13.272266704000003</v>
      </c>
      <c r="AH12" s="9">
        <v>2.0212557329999967</v>
      </c>
      <c r="AI12" s="9">
        <v>-1.6218121180000082</v>
      </c>
      <c r="AJ12" s="9">
        <v>0.9717927390000014</v>
      </c>
      <c r="AK12" s="9">
        <v>18.447185180999995</v>
      </c>
      <c r="AL12" s="89">
        <v>3.5353946079999972</v>
      </c>
    </row>
    <row r="13" spans="1:38" ht="12" customHeight="1" x14ac:dyDescent="0.2">
      <c r="A13" s="10" t="s">
        <v>16</v>
      </c>
      <c r="B13" s="77">
        <v>46.893792849</v>
      </c>
      <c r="C13" s="8">
        <v>46.868021698</v>
      </c>
      <c r="D13" s="76">
        <v>48.706453078999999</v>
      </c>
      <c r="E13" s="77">
        <v>16.403874993999999</v>
      </c>
      <c r="F13" s="8">
        <v>16.111983421000001</v>
      </c>
      <c r="G13" s="76">
        <v>16.585100658000002</v>
      </c>
      <c r="H13" s="77">
        <v>25.178902452999999</v>
      </c>
      <c r="I13" s="8">
        <v>23.900847571</v>
      </c>
      <c r="J13" s="76">
        <v>25.342771847000002</v>
      </c>
      <c r="K13" s="77">
        <v>62.366961734999997</v>
      </c>
      <c r="L13" s="8">
        <v>63.709729469000003</v>
      </c>
      <c r="M13" s="76">
        <v>61.915552589000001</v>
      </c>
      <c r="N13" s="77">
        <v>32.313040078</v>
      </c>
      <c r="O13" s="8">
        <v>50.490573402000003</v>
      </c>
      <c r="P13" s="76">
        <v>37.460783735</v>
      </c>
      <c r="Q13" s="77">
        <v>3.2136267748999998</v>
      </c>
      <c r="R13" s="8">
        <v>10.708505741</v>
      </c>
      <c r="S13" s="76">
        <v>8.5916409427999998</v>
      </c>
      <c r="T13" s="77">
        <v>17.198392586000001</v>
      </c>
      <c r="U13" s="8">
        <v>14.090596911</v>
      </c>
      <c r="V13" s="76">
        <v>15.473688051</v>
      </c>
      <c r="W13" s="77">
        <v>22.11824988</v>
      </c>
      <c r="X13" s="8">
        <v>21.244144947999999</v>
      </c>
      <c r="Y13" s="76">
        <v>22.113209717</v>
      </c>
      <c r="Z13" s="77">
        <v>32.955084022999998</v>
      </c>
      <c r="AA13" s="8">
        <v>34.154078491</v>
      </c>
      <c r="AB13" s="76">
        <v>33.906229961000001</v>
      </c>
      <c r="AC13" s="8"/>
      <c r="AD13" s="88">
        <v>1.8384313809999995</v>
      </c>
      <c r="AE13" s="9">
        <v>0.4731172370000003</v>
      </c>
      <c r="AF13" s="9">
        <v>1.4419242760000017</v>
      </c>
      <c r="AG13" s="9">
        <v>-1.794176880000002</v>
      </c>
      <c r="AH13" s="9">
        <v>-13.029789667000003</v>
      </c>
      <c r="AI13" s="9">
        <v>-2.1168647982</v>
      </c>
      <c r="AJ13" s="9">
        <v>1.3830911399999994</v>
      </c>
      <c r="AK13" s="9">
        <v>0.86906476900000129</v>
      </c>
      <c r="AL13" s="89">
        <v>-0.24784852999999885</v>
      </c>
    </row>
    <row r="14" spans="1:38" ht="12" customHeight="1" x14ac:dyDescent="0.2">
      <c r="A14" s="10" t="s">
        <v>17</v>
      </c>
      <c r="B14" s="77">
        <v>23.309119474999999</v>
      </c>
      <c r="C14" s="8">
        <v>25.425511741000001</v>
      </c>
      <c r="D14" s="76">
        <v>26.43672171</v>
      </c>
      <c r="E14" s="77">
        <v>20.937079238999999</v>
      </c>
      <c r="F14" s="8">
        <v>25.475770203</v>
      </c>
      <c r="G14" s="76">
        <v>29.999809771999999</v>
      </c>
      <c r="H14" s="77">
        <v>12.018432831</v>
      </c>
      <c r="I14" s="8">
        <v>12.503046079000001</v>
      </c>
      <c r="J14" s="76">
        <v>12.291072132</v>
      </c>
      <c r="K14" s="77">
        <v>9.7119716524000008</v>
      </c>
      <c r="L14" s="8">
        <v>9.6868230631000003</v>
      </c>
      <c r="M14" s="76">
        <v>17.653226782000001</v>
      </c>
      <c r="N14" s="77">
        <v>4.6330843970000002</v>
      </c>
      <c r="O14" s="8">
        <v>8.9030592006999996</v>
      </c>
      <c r="P14" s="76">
        <v>10.376592694999999</v>
      </c>
      <c r="Q14" s="77" t="s">
        <v>361</v>
      </c>
      <c r="R14" s="8" t="s">
        <v>361</v>
      </c>
      <c r="S14" s="76">
        <v>7.9857699999999999E-5</v>
      </c>
      <c r="T14" s="77">
        <v>15.842438298999999</v>
      </c>
      <c r="U14" s="8">
        <v>19.191914857</v>
      </c>
      <c r="V14" s="76">
        <v>20.546011173</v>
      </c>
      <c r="W14" s="77">
        <v>7.6069117323000004</v>
      </c>
      <c r="X14" s="8">
        <v>5.3028770319999996</v>
      </c>
      <c r="Y14" s="76">
        <v>7.9544987766000004</v>
      </c>
      <c r="Z14" s="77">
        <v>16.498358539000002</v>
      </c>
      <c r="AA14" s="8">
        <v>18.753739458999998</v>
      </c>
      <c r="AB14" s="76">
        <v>20.824408627</v>
      </c>
      <c r="AC14" s="8"/>
      <c r="AD14" s="88">
        <v>1.0112099689999994</v>
      </c>
      <c r="AE14" s="9">
        <v>4.5240395689999993</v>
      </c>
      <c r="AF14" s="9">
        <v>-0.21197394700000061</v>
      </c>
      <c r="AG14" s="9">
        <v>7.9664037189000005</v>
      </c>
      <c r="AH14" s="9">
        <v>1.4735334942999998</v>
      </c>
      <c r="AI14" s="9" t="s">
        <v>361</v>
      </c>
      <c r="AJ14" s="9">
        <v>1.3540963159999997</v>
      </c>
      <c r="AK14" s="9">
        <v>2.6516217446000008</v>
      </c>
      <c r="AL14" s="89">
        <v>2.070669168000002</v>
      </c>
    </row>
    <row r="15" spans="1:38" ht="12" customHeight="1" x14ac:dyDescent="0.2">
      <c r="A15" s="10" t="s">
        <v>59</v>
      </c>
      <c r="B15" s="77">
        <v>0.28787300539999999</v>
      </c>
      <c r="C15" s="8">
        <v>0.23278158039999999</v>
      </c>
      <c r="D15" s="76">
        <v>0.1619098977</v>
      </c>
      <c r="E15" s="77">
        <v>0.30041213319999999</v>
      </c>
      <c r="F15" s="8">
        <v>0.25708415159999998</v>
      </c>
      <c r="G15" s="76">
        <v>0.42429194860000002</v>
      </c>
      <c r="H15" s="77">
        <v>0.28600833640000001</v>
      </c>
      <c r="I15" s="8">
        <v>0.40668034289999999</v>
      </c>
      <c r="J15" s="76">
        <v>0.35100865510000001</v>
      </c>
      <c r="K15" s="77">
        <v>2.1489500000000002E-5</v>
      </c>
      <c r="L15" s="8" t="s">
        <v>361</v>
      </c>
      <c r="M15" s="76">
        <v>2.95708293E-2</v>
      </c>
      <c r="N15" s="77">
        <v>0.52553428099999999</v>
      </c>
      <c r="O15" s="8">
        <v>0.7335656116</v>
      </c>
      <c r="P15" s="76">
        <v>0.85302410269999995</v>
      </c>
      <c r="Q15" s="77" t="s">
        <v>361</v>
      </c>
      <c r="R15" s="8" t="s">
        <v>361</v>
      </c>
      <c r="S15" s="76">
        <v>3.0722060000000002E-4</v>
      </c>
      <c r="T15" s="77">
        <v>0.11102086849999999</v>
      </c>
      <c r="U15" s="8">
        <v>0.1117979915</v>
      </c>
      <c r="V15" s="76">
        <v>8.1739496100000003E-2</v>
      </c>
      <c r="W15" s="77">
        <v>2.8404104499999999E-2</v>
      </c>
      <c r="X15" s="8" t="s">
        <v>361</v>
      </c>
      <c r="Y15" s="76" t="s">
        <v>361</v>
      </c>
      <c r="Z15" s="77">
        <v>0.28150400520000002</v>
      </c>
      <c r="AA15" s="8">
        <v>0.30062611150000002</v>
      </c>
      <c r="AB15" s="76">
        <v>0.31204853929999998</v>
      </c>
      <c r="AC15" s="8"/>
      <c r="AD15" s="88">
        <v>-7.0871682699999994E-2</v>
      </c>
      <c r="AE15" s="9">
        <v>0.16720779700000005</v>
      </c>
      <c r="AF15" s="9">
        <v>-5.567168779999998E-2</v>
      </c>
      <c r="AG15" s="9" t="s">
        <v>361</v>
      </c>
      <c r="AH15" s="9">
        <v>0.11945849109999995</v>
      </c>
      <c r="AI15" s="9" t="s">
        <v>361</v>
      </c>
      <c r="AJ15" s="9">
        <v>-3.0058495399999996E-2</v>
      </c>
      <c r="AK15" s="9" t="s">
        <v>361</v>
      </c>
      <c r="AL15" s="89">
        <v>1.1422427799999968E-2</v>
      </c>
    </row>
    <row r="16" spans="1:38" ht="12" customHeight="1" x14ac:dyDescent="0.2">
      <c r="A16" s="10" t="s">
        <v>60</v>
      </c>
      <c r="B16" s="77">
        <v>15.52206458</v>
      </c>
      <c r="C16" s="8">
        <v>16.337272022000001</v>
      </c>
      <c r="D16" s="76">
        <v>15.658698275000001</v>
      </c>
      <c r="E16" s="77">
        <v>18.002462698999999</v>
      </c>
      <c r="F16" s="8">
        <v>17.416901721999999</v>
      </c>
      <c r="G16" s="76">
        <v>17.156824601</v>
      </c>
      <c r="H16" s="77">
        <v>23.974282707</v>
      </c>
      <c r="I16" s="8">
        <v>21.246529951999999</v>
      </c>
      <c r="J16" s="76">
        <v>15.966957935</v>
      </c>
      <c r="K16" s="77">
        <v>13.244189413000001</v>
      </c>
      <c r="L16" s="8">
        <v>12.093752854</v>
      </c>
      <c r="M16" s="76">
        <v>14.773108276</v>
      </c>
      <c r="N16" s="77">
        <v>18.619515412999998</v>
      </c>
      <c r="O16" s="8">
        <v>19.370608528000002</v>
      </c>
      <c r="P16" s="76">
        <v>18.610609092000001</v>
      </c>
      <c r="Q16" s="77">
        <v>25.524688039000001</v>
      </c>
      <c r="R16" s="8">
        <v>26.557006971</v>
      </c>
      <c r="S16" s="76">
        <v>27.068893585000001</v>
      </c>
      <c r="T16" s="77">
        <v>12.847277826999999</v>
      </c>
      <c r="U16" s="8">
        <v>13.386251399000001</v>
      </c>
      <c r="V16" s="76">
        <v>12.369755129</v>
      </c>
      <c r="W16" s="77">
        <v>27.597085023000002</v>
      </c>
      <c r="X16" s="8">
        <v>25.150433255999999</v>
      </c>
      <c r="Y16" s="76">
        <v>29.960999943000001</v>
      </c>
      <c r="Z16" s="77">
        <v>18.540504075000001</v>
      </c>
      <c r="AA16" s="8">
        <v>18.08436347</v>
      </c>
      <c r="AB16" s="76">
        <v>16.717917009000001</v>
      </c>
      <c r="AC16" s="8"/>
      <c r="AD16" s="88">
        <v>-0.67857374699999973</v>
      </c>
      <c r="AE16" s="9">
        <v>-0.26007712099999836</v>
      </c>
      <c r="AF16" s="9">
        <v>-5.2795720169999996</v>
      </c>
      <c r="AG16" s="9">
        <v>2.6793554220000004</v>
      </c>
      <c r="AH16" s="9">
        <v>-0.75999943600000108</v>
      </c>
      <c r="AI16" s="9">
        <v>0.51188661400000157</v>
      </c>
      <c r="AJ16" s="9">
        <v>-1.0164962700000011</v>
      </c>
      <c r="AK16" s="9">
        <v>4.8105666870000015</v>
      </c>
      <c r="AL16" s="89">
        <v>-1.3664464609999989</v>
      </c>
    </row>
    <row r="17" spans="1:38" ht="12" customHeight="1" x14ac:dyDescent="0.2">
      <c r="A17" s="10" t="s">
        <v>61</v>
      </c>
      <c r="B17" s="77">
        <v>72.128055642000007</v>
      </c>
      <c r="C17" s="8">
        <v>73.739849140999993</v>
      </c>
      <c r="D17" s="76">
        <v>65.449876696999993</v>
      </c>
      <c r="E17" s="77">
        <v>51.811649914</v>
      </c>
      <c r="F17" s="8">
        <v>56.237345437999998</v>
      </c>
      <c r="G17" s="76">
        <v>57.837619271999998</v>
      </c>
      <c r="H17" s="77">
        <v>58.142600066</v>
      </c>
      <c r="I17" s="8">
        <v>58.735013152000001</v>
      </c>
      <c r="J17" s="76">
        <v>64.138687536999996</v>
      </c>
      <c r="K17" s="77">
        <v>57.309834698000003</v>
      </c>
      <c r="L17" s="8">
        <v>69.172344397000003</v>
      </c>
      <c r="M17" s="76">
        <v>79.622801734999996</v>
      </c>
      <c r="N17" s="77">
        <v>63.681539938999997</v>
      </c>
      <c r="O17" s="8">
        <v>68.293276087999999</v>
      </c>
      <c r="P17" s="76">
        <v>66.381612227999995</v>
      </c>
      <c r="Q17" s="77">
        <v>72.450498413000005</v>
      </c>
      <c r="R17" s="8">
        <v>129.46245952999999</v>
      </c>
      <c r="S17" s="76">
        <v>130.69126044999999</v>
      </c>
      <c r="T17" s="77">
        <v>201.00271065000001</v>
      </c>
      <c r="U17" s="8">
        <v>207.87254967000001</v>
      </c>
      <c r="V17" s="76">
        <v>230.37322742999999</v>
      </c>
      <c r="W17" s="77">
        <v>92.325384821</v>
      </c>
      <c r="X17" s="8">
        <v>60.696680637999997</v>
      </c>
      <c r="Y17" s="76">
        <v>61.858274954999999</v>
      </c>
      <c r="Z17" s="77">
        <v>65.838293476999993</v>
      </c>
      <c r="AA17" s="8">
        <v>69.095163564999993</v>
      </c>
      <c r="AB17" s="76">
        <v>69.053105216999995</v>
      </c>
      <c r="AC17" s="8"/>
      <c r="AD17" s="88">
        <v>-8.289972444</v>
      </c>
      <c r="AE17" s="9">
        <v>1.6002738339999993</v>
      </c>
      <c r="AF17" s="9">
        <v>5.4036743849999951</v>
      </c>
      <c r="AG17" s="9">
        <v>10.450457337999993</v>
      </c>
      <c r="AH17" s="9">
        <v>-1.9116638600000044</v>
      </c>
      <c r="AI17" s="9">
        <v>1.2288009199999976</v>
      </c>
      <c r="AJ17" s="9">
        <v>22.500677759999974</v>
      </c>
      <c r="AK17" s="9">
        <v>1.1615943170000023</v>
      </c>
      <c r="AL17" s="89">
        <v>-4.2058347999997636E-2</v>
      </c>
    </row>
    <row r="18" spans="1:38" ht="12" customHeight="1" x14ac:dyDescent="0.2">
      <c r="A18" s="10" t="s">
        <v>71</v>
      </c>
      <c r="B18" s="77" t="s">
        <v>361</v>
      </c>
      <c r="C18" s="8" t="s">
        <v>361</v>
      </c>
      <c r="D18" s="76" t="s">
        <v>361</v>
      </c>
      <c r="E18" s="77">
        <v>2.0370638108999999</v>
      </c>
      <c r="F18" s="8">
        <v>2.1529264869000002</v>
      </c>
      <c r="G18" s="76">
        <v>2.2987702140000001</v>
      </c>
      <c r="H18" s="77">
        <v>7.9068599527999996</v>
      </c>
      <c r="I18" s="8">
        <v>8.0821170824999999</v>
      </c>
      <c r="J18" s="76">
        <v>8.5620119487000004</v>
      </c>
      <c r="K18" s="77">
        <v>2.2780329831000001</v>
      </c>
      <c r="L18" s="8">
        <v>2.2592631835999999</v>
      </c>
      <c r="M18" s="76">
        <v>2.1540283047000002</v>
      </c>
      <c r="N18" s="77">
        <v>4.6199900430999996</v>
      </c>
      <c r="O18" s="8">
        <v>6.6191077584000002</v>
      </c>
      <c r="P18" s="76">
        <v>6.1977714776999999</v>
      </c>
      <c r="Q18" s="77">
        <v>3.6975923384999998</v>
      </c>
      <c r="R18" s="8">
        <v>1.0590743660999999</v>
      </c>
      <c r="S18" s="76">
        <v>3.9714726444999999</v>
      </c>
      <c r="T18" s="77">
        <v>0.640438022</v>
      </c>
      <c r="U18" s="8">
        <v>1.1499270139</v>
      </c>
      <c r="V18" s="76">
        <v>0.77236665930000004</v>
      </c>
      <c r="W18" s="77">
        <v>2.76362247E-2</v>
      </c>
      <c r="X18" s="8">
        <v>2.6763655632000001</v>
      </c>
      <c r="Y18" s="76">
        <v>3.0743922531000001</v>
      </c>
      <c r="Z18" s="77">
        <v>2.9558580818000002</v>
      </c>
      <c r="AA18" s="8">
        <v>3.2745027814999998</v>
      </c>
      <c r="AB18" s="76">
        <v>3.3944239765000002</v>
      </c>
      <c r="AC18" s="8"/>
      <c r="AD18" s="88" t="s">
        <v>361</v>
      </c>
      <c r="AE18" s="9">
        <v>0.14584372709999993</v>
      </c>
      <c r="AF18" s="9">
        <v>0.47989486620000044</v>
      </c>
      <c r="AG18" s="9">
        <v>-0.10523487889999972</v>
      </c>
      <c r="AH18" s="9">
        <v>-0.42133628070000029</v>
      </c>
      <c r="AI18" s="9">
        <v>2.9123982784</v>
      </c>
      <c r="AJ18" s="9">
        <v>-0.37756035459999993</v>
      </c>
      <c r="AK18" s="9">
        <v>0.39802668990000001</v>
      </c>
      <c r="AL18" s="89">
        <v>0.11992119500000031</v>
      </c>
    </row>
    <row r="19" spans="1:38" ht="12" customHeight="1" x14ac:dyDescent="0.2">
      <c r="A19" s="10" t="s">
        <v>72</v>
      </c>
      <c r="B19" s="77">
        <v>8.2030269767000004</v>
      </c>
      <c r="C19" s="8">
        <v>8.6387612605000008</v>
      </c>
      <c r="D19" s="76">
        <v>8.3083739852999994</v>
      </c>
      <c r="E19" s="77">
        <v>7.9563340069999997</v>
      </c>
      <c r="F19" s="8">
        <v>7.8308042819999999</v>
      </c>
      <c r="G19" s="76">
        <v>7.5338971563000001</v>
      </c>
      <c r="H19" s="77" t="s">
        <v>361</v>
      </c>
      <c r="I19" s="8" t="s">
        <v>361</v>
      </c>
      <c r="J19" s="76" t="s">
        <v>361</v>
      </c>
      <c r="K19" s="77">
        <v>9.2079953049000007</v>
      </c>
      <c r="L19" s="8">
        <v>9.5710533274999996</v>
      </c>
      <c r="M19" s="76">
        <v>7.9521622560000003</v>
      </c>
      <c r="N19" s="77">
        <v>6.6267535605000001</v>
      </c>
      <c r="O19" s="8">
        <v>7.5934086914999996</v>
      </c>
      <c r="P19" s="76">
        <v>6.6440966499999998</v>
      </c>
      <c r="Q19" s="77">
        <v>10.483054902999999</v>
      </c>
      <c r="R19" s="8">
        <v>0.82290715020000005</v>
      </c>
      <c r="S19" s="76">
        <v>9.9591424537000002</v>
      </c>
      <c r="T19" s="77">
        <v>5.8331467109000004</v>
      </c>
      <c r="U19" s="8">
        <v>7.0873985688000003</v>
      </c>
      <c r="V19" s="76">
        <v>6.6649746335</v>
      </c>
      <c r="W19" s="77">
        <v>7.1053656090999997</v>
      </c>
      <c r="X19" s="8">
        <v>3.0571335442000001</v>
      </c>
      <c r="Y19" s="76">
        <v>5.8386398683999996</v>
      </c>
      <c r="Z19" s="77">
        <v>6.1494567777000002</v>
      </c>
      <c r="AA19" s="8">
        <v>6.0501543250000003</v>
      </c>
      <c r="AB19" s="76">
        <v>5.9543978004999998</v>
      </c>
      <c r="AC19" s="8"/>
      <c r="AD19" s="88">
        <v>-0.33038727520000144</v>
      </c>
      <c r="AE19" s="9">
        <v>-0.29690712569999977</v>
      </c>
      <c r="AF19" s="9" t="s">
        <v>361</v>
      </c>
      <c r="AG19" s="9">
        <v>-1.6188910714999993</v>
      </c>
      <c r="AH19" s="9">
        <v>-0.94931204149999981</v>
      </c>
      <c r="AI19" s="9">
        <v>9.1362353034999995</v>
      </c>
      <c r="AJ19" s="9">
        <v>-0.42242393530000033</v>
      </c>
      <c r="AK19" s="9">
        <v>2.7815063241999995</v>
      </c>
      <c r="AL19" s="89">
        <v>-9.5756524500000495E-2</v>
      </c>
    </row>
    <row r="20" spans="1:38" ht="12" customHeight="1" x14ac:dyDescent="0.2">
      <c r="A20" s="10" t="s">
        <v>62</v>
      </c>
      <c r="B20" s="77">
        <v>2.9982842973000001</v>
      </c>
      <c r="C20" s="8">
        <v>2.3771347103</v>
      </c>
      <c r="D20" s="76">
        <v>2.4206494383999999</v>
      </c>
      <c r="E20" s="77">
        <v>3.1708326183</v>
      </c>
      <c r="F20" s="8">
        <v>1.7273459785</v>
      </c>
      <c r="G20" s="76">
        <v>2.0407838164999998</v>
      </c>
      <c r="H20" s="77">
        <v>2.5317638216999998</v>
      </c>
      <c r="I20" s="8">
        <v>2.4559303578999998</v>
      </c>
      <c r="J20" s="76">
        <v>2.2378869516000002</v>
      </c>
      <c r="K20" s="77" t="s">
        <v>361</v>
      </c>
      <c r="L20" s="8" t="s">
        <v>361</v>
      </c>
      <c r="M20" s="76" t="s">
        <v>361</v>
      </c>
      <c r="N20" s="77" t="s">
        <v>361</v>
      </c>
      <c r="O20" s="8" t="s">
        <v>361</v>
      </c>
      <c r="P20" s="76" t="s">
        <v>361</v>
      </c>
      <c r="Q20" s="77">
        <v>1.0259336043</v>
      </c>
      <c r="R20" s="8">
        <v>3.3086341658</v>
      </c>
      <c r="S20" s="76">
        <v>1.1173161064999999</v>
      </c>
      <c r="T20" s="77">
        <v>0.15937135829999999</v>
      </c>
      <c r="U20" s="8">
        <v>3.2012430699999997E-2</v>
      </c>
      <c r="V20" s="76">
        <v>7.5304968E-2</v>
      </c>
      <c r="W20" s="77">
        <v>1.4994974375000001</v>
      </c>
      <c r="X20" s="8">
        <v>1.7002129861999999</v>
      </c>
      <c r="Y20" s="76">
        <v>0.69904379419999996</v>
      </c>
      <c r="Z20" s="77">
        <v>2.3016099912999999</v>
      </c>
      <c r="AA20" s="8">
        <v>1.8388705535000001</v>
      </c>
      <c r="AB20" s="76">
        <v>1.8090598841000001</v>
      </c>
      <c r="AC20" s="8"/>
      <c r="AD20" s="88">
        <v>4.35147280999999E-2</v>
      </c>
      <c r="AE20" s="9">
        <v>0.3134378379999998</v>
      </c>
      <c r="AF20" s="9">
        <v>-0.21804340629999963</v>
      </c>
      <c r="AG20" s="9" t="s">
        <v>361</v>
      </c>
      <c r="AH20" s="9" t="s">
        <v>361</v>
      </c>
      <c r="AI20" s="9">
        <v>-2.1913180593000003</v>
      </c>
      <c r="AJ20" s="9">
        <v>4.3292537300000003E-2</v>
      </c>
      <c r="AK20" s="9">
        <v>-1.0011691919999999</v>
      </c>
      <c r="AL20" s="89">
        <v>-2.9810669399999989E-2</v>
      </c>
    </row>
    <row r="21" spans="1:38" ht="12" customHeight="1" x14ac:dyDescent="0.2">
      <c r="A21" s="10" t="s">
        <v>73</v>
      </c>
      <c r="B21" s="77">
        <v>21.373725069999999</v>
      </c>
      <c r="C21" s="8">
        <v>22.01603369</v>
      </c>
      <c r="D21" s="76">
        <v>22.595581251999999</v>
      </c>
      <c r="E21" s="77" t="s">
        <v>361</v>
      </c>
      <c r="F21" s="8" t="s">
        <v>361</v>
      </c>
      <c r="G21" s="76" t="s">
        <v>361</v>
      </c>
      <c r="H21" s="77">
        <v>13.01312974</v>
      </c>
      <c r="I21" s="8">
        <v>11.938867281</v>
      </c>
      <c r="J21" s="76">
        <v>16.683400208999998</v>
      </c>
      <c r="K21" s="77">
        <v>12.122616432999999</v>
      </c>
      <c r="L21" s="8">
        <v>14.975565597999999</v>
      </c>
      <c r="M21" s="76">
        <v>17.486638695</v>
      </c>
      <c r="N21" s="77">
        <v>26.072098078</v>
      </c>
      <c r="O21" s="8">
        <v>25.695990608999999</v>
      </c>
      <c r="P21" s="76">
        <v>28.726482661999999</v>
      </c>
      <c r="Q21" s="77">
        <v>7.7802706118999998</v>
      </c>
      <c r="R21" s="8">
        <v>12.844660984000001</v>
      </c>
      <c r="S21" s="76">
        <v>13.262947613</v>
      </c>
      <c r="T21" s="77">
        <v>13.060271007000001</v>
      </c>
      <c r="U21" s="8">
        <v>13.575112226</v>
      </c>
      <c r="V21" s="76">
        <v>12.876838963000001</v>
      </c>
      <c r="W21" s="77">
        <v>9.7178991719999992</v>
      </c>
      <c r="X21" s="8" t="s">
        <v>361</v>
      </c>
      <c r="Y21" s="76" t="s">
        <v>361</v>
      </c>
      <c r="Z21" s="77">
        <v>14.143093103</v>
      </c>
      <c r="AA21" s="8">
        <v>13.909140731999999</v>
      </c>
      <c r="AB21" s="76">
        <v>15.647547007</v>
      </c>
      <c r="AC21" s="8"/>
      <c r="AD21" s="88">
        <v>0.57954756199999835</v>
      </c>
      <c r="AE21" s="9" t="s">
        <v>361</v>
      </c>
      <c r="AF21" s="9">
        <v>4.7445329279999982</v>
      </c>
      <c r="AG21" s="9">
        <v>2.5110730970000006</v>
      </c>
      <c r="AH21" s="9">
        <v>3.0304920529999997</v>
      </c>
      <c r="AI21" s="9">
        <v>0.41828662899999891</v>
      </c>
      <c r="AJ21" s="9">
        <v>-0.69827326299999903</v>
      </c>
      <c r="AK21" s="9" t="s">
        <v>361</v>
      </c>
      <c r="AL21" s="89">
        <v>1.7384062750000009</v>
      </c>
    </row>
    <row r="22" spans="1:38" ht="12" customHeight="1" x14ac:dyDescent="0.2">
      <c r="A22" s="10" t="s">
        <v>74</v>
      </c>
      <c r="B22" s="77">
        <v>5.1671028696999999</v>
      </c>
      <c r="C22" s="8">
        <v>5.5504327986000002</v>
      </c>
      <c r="D22" s="76">
        <v>5.9508140739000002</v>
      </c>
      <c r="E22" s="77" t="s">
        <v>361</v>
      </c>
      <c r="F22" s="8" t="s">
        <v>361</v>
      </c>
      <c r="G22" s="76" t="s">
        <v>361</v>
      </c>
      <c r="H22" s="77">
        <v>8.7206315565000008</v>
      </c>
      <c r="I22" s="8">
        <v>6.7646371874</v>
      </c>
      <c r="J22" s="76">
        <v>7.4649870501000004</v>
      </c>
      <c r="K22" s="77">
        <v>5.3670559472999999</v>
      </c>
      <c r="L22" s="8">
        <v>4.1628229395999998</v>
      </c>
      <c r="M22" s="76">
        <v>8.9525889134999996</v>
      </c>
      <c r="N22" s="77">
        <v>13.682794702000001</v>
      </c>
      <c r="O22" s="8">
        <v>13.564459104000001</v>
      </c>
      <c r="P22" s="76">
        <v>15.058313821</v>
      </c>
      <c r="Q22" s="77">
        <v>6.8923897931999996</v>
      </c>
      <c r="R22" s="8">
        <v>8.4763689477999993</v>
      </c>
      <c r="S22" s="76">
        <v>9.0590646051999997</v>
      </c>
      <c r="T22" s="77">
        <v>3.2092460843000001</v>
      </c>
      <c r="U22" s="8">
        <v>2.7280939811999998</v>
      </c>
      <c r="V22" s="76">
        <v>2.5288232467</v>
      </c>
      <c r="W22" s="77">
        <v>10.584879959</v>
      </c>
      <c r="X22" s="8" t="s">
        <v>361</v>
      </c>
      <c r="Y22" s="76" t="s">
        <v>361</v>
      </c>
      <c r="Z22" s="77">
        <v>5.8701986335000003</v>
      </c>
      <c r="AA22" s="8">
        <v>5.1932523981000003</v>
      </c>
      <c r="AB22" s="76">
        <v>5.9141117568999997</v>
      </c>
      <c r="AC22" s="8"/>
      <c r="AD22" s="88">
        <v>0.40038127530000001</v>
      </c>
      <c r="AE22" s="9" t="s">
        <v>361</v>
      </c>
      <c r="AF22" s="9">
        <v>0.70034986270000044</v>
      </c>
      <c r="AG22" s="9">
        <v>4.7897659738999998</v>
      </c>
      <c r="AH22" s="9">
        <v>1.4938547169999996</v>
      </c>
      <c r="AI22" s="9">
        <v>0.5826956574000004</v>
      </c>
      <c r="AJ22" s="9">
        <v>-0.19927073449999977</v>
      </c>
      <c r="AK22" s="9" t="s">
        <v>361</v>
      </c>
      <c r="AL22" s="89">
        <v>0.72085935879999941</v>
      </c>
    </row>
    <row r="23" spans="1:38" ht="12" customHeight="1" x14ac:dyDescent="0.2">
      <c r="A23" s="10" t="s">
        <v>25</v>
      </c>
      <c r="B23" s="77">
        <v>15.613918338</v>
      </c>
      <c r="C23" s="8">
        <v>16.389700522999998</v>
      </c>
      <c r="D23" s="76">
        <v>15.389931401</v>
      </c>
      <c r="E23" s="77">
        <v>7.5886418524000003</v>
      </c>
      <c r="F23" s="8">
        <v>7.6717487670000004</v>
      </c>
      <c r="G23" s="76">
        <v>7.9621880424000002</v>
      </c>
      <c r="H23" s="77">
        <v>7.1621341237999996</v>
      </c>
      <c r="I23" s="8">
        <v>7.2828939817</v>
      </c>
      <c r="J23" s="76">
        <v>7.9898629984999996</v>
      </c>
      <c r="K23" s="77">
        <v>16.922202304999999</v>
      </c>
      <c r="L23" s="8">
        <v>21.742913605999998</v>
      </c>
      <c r="M23" s="76">
        <v>22.607419113999999</v>
      </c>
      <c r="N23" s="77">
        <v>33.088228022999999</v>
      </c>
      <c r="O23" s="8">
        <v>35.050564272000003</v>
      </c>
      <c r="P23" s="76">
        <v>37.887984302</v>
      </c>
      <c r="Q23" s="77">
        <v>7.2557156772000004</v>
      </c>
      <c r="R23" s="8">
        <v>6.2757271987000003</v>
      </c>
      <c r="S23" s="76">
        <v>34.801280763000001</v>
      </c>
      <c r="T23" s="77">
        <v>1.5362783250000001</v>
      </c>
      <c r="U23" s="8">
        <v>1.8178533695000001</v>
      </c>
      <c r="V23" s="76">
        <v>1.420610919</v>
      </c>
      <c r="W23" s="77">
        <v>21.840810823999998</v>
      </c>
      <c r="X23" s="8">
        <v>16.990275255</v>
      </c>
      <c r="Y23" s="76">
        <v>18.699295137</v>
      </c>
      <c r="Z23" s="77">
        <v>13.498187741000001</v>
      </c>
      <c r="AA23" s="8">
        <v>13.89986882</v>
      </c>
      <c r="AB23" s="76">
        <v>14.731363482000001</v>
      </c>
      <c r="AC23" s="8"/>
      <c r="AD23" s="88">
        <v>-0.99976912199999823</v>
      </c>
      <c r="AE23" s="9">
        <v>0.29043927539999981</v>
      </c>
      <c r="AF23" s="9">
        <v>0.70696901679999957</v>
      </c>
      <c r="AG23" s="9">
        <v>0.86450550800000059</v>
      </c>
      <c r="AH23" s="9">
        <v>2.837420029999997</v>
      </c>
      <c r="AI23" s="9">
        <v>28.525553564300001</v>
      </c>
      <c r="AJ23" s="9">
        <v>-0.39724245050000007</v>
      </c>
      <c r="AK23" s="9">
        <v>1.7090198819999998</v>
      </c>
      <c r="AL23" s="89">
        <v>0.83149466200000077</v>
      </c>
    </row>
    <row r="24" spans="1:38" ht="12" customHeight="1" x14ac:dyDescent="0.2">
      <c r="A24" s="10" t="s">
        <v>63</v>
      </c>
      <c r="B24" s="77" t="s">
        <v>361</v>
      </c>
      <c r="C24" s="8" t="s">
        <v>361</v>
      </c>
      <c r="D24" s="76" t="s">
        <v>361</v>
      </c>
      <c r="E24" s="77" t="s">
        <v>361</v>
      </c>
      <c r="F24" s="8" t="s">
        <v>361</v>
      </c>
      <c r="G24" s="76" t="s">
        <v>361</v>
      </c>
      <c r="H24" s="77" t="s">
        <v>361</v>
      </c>
      <c r="I24" s="8" t="s">
        <v>361</v>
      </c>
      <c r="J24" s="76" t="s">
        <v>361</v>
      </c>
      <c r="K24" s="77">
        <v>6.7542596899999996</v>
      </c>
      <c r="L24" s="8">
        <v>6.4423998333999997</v>
      </c>
      <c r="M24" s="76">
        <v>7.3590306463999999</v>
      </c>
      <c r="N24" s="77">
        <v>15.923261760999999</v>
      </c>
      <c r="O24" s="8">
        <v>38.811289144</v>
      </c>
      <c r="P24" s="76">
        <v>43.879375386</v>
      </c>
      <c r="Q24" s="77">
        <v>15.549469953999999</v>
      </c>
      <c r="R24" s="8">
        <v>4.3020627261</v>
      </c>
      <c r="S24" s="76" t="s">
        <v>361</v>
      </c>
      <c r="T24" s="77">
        <v>23.000339524000001</v>
      </c>
      <c r="U24" s="8">
        <v>22.608235044000001</v>
      </c>
      <c r="V24" s="76">
        <v>7.7644800000000006E-5</v>
      </c>
      <c r="W24" s="77" t="s">
        <v>361</v>
      </c>
      <c r="X24" s="8" t="s">
        <v>361</v>
      </c>
      <c r="Y24" s="76" t="s">
        <v>361</v>
      </c>
      <c r="Z24" s="77">
        <v>2.8601544537999999</v>
      </c>
      <c r="AA24" s="8">
        <v>4.5992758488999996</v>
      </c>
      <c r="AB24" s="76">
        <v>4.5344488274000003</v>
      </c>
      <c r="AC24" s="8"/>
      <c r="AD24" s="88" t="s">
        <v>361</v>
      </c>
      <c r="AE24" s="9" t="s">
        <v>361</v>
      </c>
      <c r="AF24" s="9" t="s">
        <v>361</v>
      </c>
      <c r="AG24" s="9">
        <v>0.91663081300000027</v>
      </c>
      <c r="AH24" s="9">
        <v>5.0680862419999997</v>
      </c>
      <c r="AI24" s="9" t="s">
        <v>361</v>
      </c>
      <c r="AJ24" s="9">
        <v>-22.6081573992</v>
      </c>
      <c r="AK24" s="9" t="s">
        <v>361</v>
      </c>
      <c r="AL24" s="89">
        <v>-6.4827021499999304E-2</v>
      </c>
    </row>
    <row r="25" spans="1:38" ht="12" customHeight="1" x14ac:dyDescent="0.2">
      <c r="A25" s="10" t="s">
        <v>64</v>
      </c>
      <c r="B25" s="77" t="s">
        <v>361</v>
      </c>
      <c r="C25" s="8" t="s">
        <v>361</v>
      </c>
      <c r="D25" s="76" t="s">
        <v>361</v>
      </c>
      <c r="E25" s="77">
        <v>6.8055334292999996</v>
      </c>
      <c r="F25" s="8">
        <v>6.2754138696000004</v>
      </c>
      <c r="G25" s="76">
        <v>6.5937627417</v>
      </c>
      <c r="H25" s="77">
        <v>9.5050901000000008E-6</v>
      </c>
      <c r="I25" s="8" t="s">
        <v>361</v>
      </c>
      <c r="J25" s="76" t="s">
        <v>361</v>
      </c>
      <c r="K25" s="77">
        <v>0.82661389220000003</v>
      </c>
      <c r="L25" s="8">
        <v>0.80071193620000003</v>
      </c>
      <c r="M25" s="76">
        <v>0.80211177420000002</v>
      </c>
      <c r="N25" s="77">
        <v>5.0729995755999999</v>
      </c>
      <c r="O25" s="8">
        <v>4.1907737499</v>
      </c>
      <c r="P25" s="76">
        <v>4.8922231882</v>
      </c>
      <c r="Q25" s="77">
        <v>1.2759308348</v>
      </c>
      <c r="R25" s="8">
        <v>2.4352901146999999</v>
      </c>
      <c r="S25" s="76">
        <v>2.9622821291000001</v>
      </c>
      <c r="T25" s="77">
        <v>1.5484875124999999</v>
      </c>
      <c r="U25" s="8">
        <v>1.4656233989</v>
      </c>
      <c r="V25" s="76">
        <v>1.3432106802999999</v>
      </c>
      <c r="W25" s="77">
        <v>3.8414357402000001</v>
      </c>
      <c r="X25" s="8">
        <v>1.4920530254</v>
      </c>
      <c r="Y25" s="76">
        <v>1.2589738384</v>
      </c>
      <c r="Z25" s="77">
        <v>2.1441077205000001</v>
      </c>
      <c r="AA25" s="8">
        <v>1.9236503076</v>
      </c>
      <c r="AB25" s="76">
        <v>2.0704034623999998</v>
      </c>
      <c r="AC25" s="8"/>
      <c r="AD25" s="88" t="s">
        <v>361</v>
      </c>
      <c r="AE25" s="9">
        <v>0.31834887209999962</v>
      </c>
      <c r="AF25" s="9" t="s">
        <v>361</v>
      </c>
      <c r="AG25" s="9">
        <v>1.3998379999999866E-3</v>
      </c>
      <c r="AH25" s="9">
        <v>0.70144943830000006</v>
      </c>
      <c r="AI25" s="9">
        <v>0.52699201440000021</v>
      </c>
      <c r="AJ25" s="9">
        <v>-0.12241271860000014</v>
      </c>
      <c r="AK25" s="9">
        <v>-0.23307918699999997</v>
      </c>
      <c r="AL25" s="89">
        <v>0.14675315479999984</v>
      </c>
    </row>
    <row r="26" spans="1:38" ht="12" customHeight="1" x14ac:dyDescent="0.2">
      <c r="A26" s="18" t="s">
        <v>2039</v>
      </c>
      <c r="B26" s="107" t="s">
        <v>361</v>
      </c>
      <c r="C26" s="51" t="s">
        <v>361</v>
      </c>
      <c r="D26" s="100">
        <v>17.849558165000001</v>
      </c>
      <c r="E26" s="107" t="s">
        <v>361</v>
      </c>
      <c r="F26" s="51" t="s">
        <v>361</v>
      </c>
      <c r="G26" s="100">
        <v>8.0695106483999997</v>
      </c>
      <c r="H26" s="107" t="s">
        <v>361</v>
      </c>
      <c r="I26" s="51" t="s">
        <v>361</v>
      </c>
      <c r="J26" s="100">
        <v>4.9999181739000003</v>
      </c>
      <c r="K26" s="107" t="s">
        <v>361</v>
      </c>
      <c r="L26" s="51" t="s">
        <v>361</v>
      </c>
      <c r="M26" s="100" t="s">
        <v>361</v>
      </c>
      <c r="N26" s="107" t="s">
        <v>361</v>
      </c>
      <c r="O26" s="51" t="s">
        <v>361</v>
      </c>
      <c r="P26" s="100">
        <v>4.4884756395999998</v>
      </c>
      <c r="Q26" s="107" t="s">
        <v>361</v>
      </c>
      <c r="R26" s="51" t="s">
        <v>361</v>
      </c>
      <c r="S26" s="100">
        <v>2.6137400612000001</v>
      </c>
      <c r="T26" s="107" t="s">
        <v>361</v>
      </c>
      <c r="U26" s="51" t="s">
        <v>361</v>
      </c>
      <c r="V26" s="100">
        <v>3.9122156054000001</v>
      </c>
      <c r="W26" s="107" t="s">
        <v>361</v>
      </c>
      <c r="X26" s="51" t="s">
        <v>361</v>
      </c>
      <c r="Y26" s="100" t="s">
        <v>361</v>
      </c>
      <c r="Z26" s="107" t="s">
        <v>361</v>
      </c>
      <c r="AA26" s="51" t="s">
        <v>361</v>
      </c>
      <c r="AB26" s="100">
        <v>9.3566039351000008</v>
      </c>
      <c r="AC26" s="8"/>
      <c r="AD26" s="94" t="s">
        <v>361</v>
      </c>
      <c r="AE26" s="41" t="s">
        <v>361</v>
      </c>
      <c r="AF26" s="41" t="s">
        <v>361</v>
      </c>
      <c r="AG26" s="41" t="s">
        <v>361</v>
      </c>
      <c r="AH26" s="41" t="s">
        <v>361</v>
      </c>
      <c r="AI26" s="41" t="s">
        <v>361</v>
      </c>
      <c r="AJ26" s="41" t="s">
        <v>361</v>
      </c>
      <c r="AK26" s="41" t="s">
        <v>361</v>
      </c>
      <c r="AL26" s="95" t="s">
        <v>361</v>
      </c>
    </row>
    <row r="27" spans="1:38" ht="12" customHeight="1" x14ac:dyDescent="0.25">
      <c r="A27" s="684" t="s">
        <v>39</v>
      </c>
      <c r="B27" s="225">
        <v>647.96479553509982</v>
      </c>
      <c r="C27" s="226">
        <v>659.99320000779994</v>
      </c>
      <c r="D27" s="226">
        <v>679.96449160030011</v>
      </c>
      <c r="E27" s="225">
        <v>578.39811539009986</v>
      </c>
      <c r="F27" s="226">
        <v>605.11854841560023</v>
      </c>
      <c r="G27" s="227">
        <v>652.63331582909996</v>
      </c>
      <c r="H27" s="226">
        <v>662.99350586919013</v>
      </c>
      <c r="I27" s="226">
        <v>651.87556282569994</v>
      </c>
      <c r="J27" s="226">
        <v>712.61099854770009</v>
      </c>
      <c r="K27" s="225">
        <v>654.6605236744</v>
      </c>
      <c r="L27" s="226">
        <v>659.79601702439982</v>
      </c>
      <c r="M27" s="227">
        <v>741.25927467309987</v>
      </c>
      <c r="N27" s="226">
        <v>765.11895744219999</v>
      </c>
      <c r="O27" s="226">
        <v>837.83230337010013</v>
      </c>
      <c r="P27" s="226">
        <v>857.38089731719992</v>
      </c>
      <c r="Q27" s="225">
        <v>639.69312600299997</v>
      </c>
      <c r="R27" s="226">
        <v>732.49131847189994</v>
      </c>
      <c r="S27" s="227">
        <v>783.8453316893</v>
      </c>
      <c r="T27" s="226">
        <v>638.8325257324999</v>
      </c>
      <c r="U27" s="226">
        <v>687.69491923850001</v>
      </c>
      <c r="V27" s="226">
        <v>665.37200680309979</v>
      </c>
      <c r="W27" s="225">
        <v>838.46978587729996</v>
      </c>
      <c r="X27" s="226">
        <v>705.41369992099999</v>
      </c>
      <c r="Y27" s="227">
        <v>744.02851386069995</v>
      </c>
      <c r="Z27" s="226">
        <v>652.30813047179981</v>
      </c>
      <c r="AA27" s="226">
        <v>665.64110682910007</v>
      </c>
      <c r="AB27" s="227">
        <v>705.03894307919984</v>
      </c>
      <c r="AC27" s="8"/>
      <c r="AD27" s="9"/>
      <c r="AE27" s="9"/>
      <c r="AF27" s="9"/>
      <c r="AG27" s="9"/>
      <c r="AH27" s="9"/>
      <c r="AI27" s="9"/>
      <c r="AJ27" s="9"/>
      <c r="AK27" s="9"/>
      <c r="AL27" s="9"/>
    </row>
    <row r="28" spans="1:38" ht="12" customHeight="1" x14ac:dyDescent="0.2">
      <c r="A28" s="10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9"/>
      <c r="AE28" s="9"/>
      <c r="AF28" s="9"/>
      <c r="AG28" s="9"/>
      <c r="AH28" s="9"/>
      <c r="AI28" s="9"/>
      <c r="AJ28" s="9"/>
      <c r="AK28" s="9"/>
      <c r="AL28" s="9"/>
    </row>
    <row r="29" spans="1:38" s="3" customFormat="1" ht="12" customHeight="1" x14ac:dyDescent="0.2">
      <c r="A29" s="10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9"/>
      <c r="AE29" s="9"/>
      <c r="AF29" s="9"/>
      <c r="AG29" s="9"/>
      <c r="AH29" s="9"/>
      <c r="AI29" s="9"/>
      <c r="AJ29" s="9"/>
      <c r="AK29" s="9"/>
      <c r="AL29" s="9"/>
    </row>
    <row r="30" spans="1:38" s="14" customFormat="1" ht="14.4" x14ac:dyDescent="0.3">
      <c r="B30" s="941" t="s">
        <v>474</v>
      </c>
      <c r="C30" s="942"/>
      <c r="D30" s="942"/>
      <c r="E30" s="942"/>
      <c r="F30" s="942"/>
      <c r="G30" s="942"/>
      <c r="H30" s="942"/>
      <c r="I30" s="942"/>
      <c r="J30" s="942"/>
      <c r="K30" s="942"/>
      <c r="L30" s="942"/>
      <c r="M30" s="942"/>
      <c r="N30" s="942"/>
      <c r="O30" s="942"/>
      <c r="P30" s="942"/>
      <c r="Q30" s="942"/>
      <c r="R30" s="942"/>
      <c r="S30" s="942"/>
      <c r="T30" s="942"/>
      <c r="U30" s="942"/>
      <c r="V30" s="942"/>
      <c r="W30" s="942"/>
      <c r="X30" s="942"/>
      <c r="Y30" s="942"/>
      <c r="Z30" s="942"/>
      <c r="AA30" s="942"/>
      <c r="AB30" s="943"/>
      <c r="AC30" s="15"/>
      <c r="AD30" s="880" t="s">
        <v>2663</v>
      </c>
      <c r="AE30" s="864"/>
      <c r="AF30" s="947"/>
      <c r="AG30" s="947"/>
      <c r="AH30" s="947"/>
      <c r="AI30" s="947"/>
      <c r="AJ30" s="947"/>
      <c r="AK30" s="947"/>
      <c r="AL30" s="948"/>
    </row>
    <row r="31" spans="1:38" s="14" customFormat="1" ht="12" customHeight="1" x14ac:dyDescent="0.25">
      <c r="B31" s="583" t="s">
        <v>2</v>
      </c>
      <c r="C31" s="584" t="s">
        <v>749</v>
      </c>
      <c r="D31" s="585" t="s">
        <v>749</v>
      </c>
      <c r="E31" s="112" t="s">
        <v>3</v>
      </c>
      <c r="F31" s="112" t="s">
        <v>749</v>
      </c>
      <c r="G31" s="112" t="s">
        <v>749</v>
      </c>
      <c r="H31" s="583" t="s">
        <v>10</v>
      </c>
      <c r="I31" s="584" t="s">
        <v>749</v>
      </c>
      <c r="J31" s="585" t="s">
        <v>749</v>
      </c>
      <c r="K31" s="112" t="s">
        <v>4</v>
      </c>
      <c r="L31" s="112" t="s">
        <v>749</v>
      </c>
      <c r="M31" s="112" t="s">
        <v>749</v>
      </c>
      <c r="N31" s="583" t="s">
        <v>5</v>
      </c>
      <c r="O31" s="584" t="s">
        <v>749</v>
      </c>
      <c r="P31" s="585" t="s">
        <v>749</v>
      </c>
      <c r="Q31" s="112" t="s">
        <v>6</v>
      </c>
      <c r="R31" s="112" t="s">
        <v>749</v>
      </c>
      <c r="S31" s="112" t="s">
        <v>749</v>
      </c>
      <c r="T31" s="583" t="s">
        <v>7</v>
      </c>
      <c r="U31" s="584" t="s">
        <v>749</v>
      </c>
      <c r="V31" s="585" t="s">
        <v>749</v>
      </c>
      <c r="W31" s="112" t="s">
        <v>8</v>
      </c>
      <c r="X31" s="112" t="s">
        <v>749</v>
      </c>
      <c r="Y31" s="112" t="s">
        <v>749</v>
      </c>
      <c r="Z31" s="583" t="s">
        <v>9</v>
      </c>
      <c r="AA31" s="584" t="s">
        <v>749</v>
      </c>
      <c r="AB31" s="585" t="s">
        <v>749</v>
      </c>
      <c r="AC31" s="15"/>
      <c r="AD31" s="110" t="s">
        <v>2</v>
      </c>
      <c r="AE31" s="109" t="s">
        <v>3</v>
      </c>
      <c r="AF31" s="109" t="s">
        <v>10</v>
      </c>
      <c r="AG31" s="109" t="s">
        <v>4</v>
      </c>
      <c r="AH31" s="109" t="s">
        <v>5</v>
      </c>
      <c r="AI31" s="109" t="s">
        <v>6</v>
      </c>
      <c r="AJ31" s="109" t="s">
        <v>7</v>
      </c>
      <c r="AK31" s="109" t="s">
        <v>8</v>
      </c>
      <c r="AL31" s="111" t="s">
        <v>9</v>
      </c>
    </row>
    <row r="32" spans="1:38" s="14" customFormat="1" ht="12" customHeight="1" x14ac:dyDescent="0.3">
      <c r="B32" s="188" t="s">
        <v>29</v>
      </c>
      <c r="C32" s="16" t="s">
        <v>30</v>
      </c>
      <c r="D32" s="104" t="s">
        <v>31</v>
      </c>
      <c r="E32" s="16" t="s">
        <v>29</v>
      </c>
      <c r="F32" s="16" t="s">
        <v>30</v>
      </c>
      <c r="G32" s="16" t="s">
        <v>31</v>
      </c>
      <c r="H32" s="188" t="s">
        <v>29</v>
      </c>
      <c r="I32" s="16" t="s">
        <v>30</v>
      </c>
      <c r="J32" s="104" t="s">
        <v>31</v>
      </c>
      <c r="K32" s="16" t="s">
        <v>29</v>
      </c>
      <c r="L32" s="16" t="s">
        <v>30</v>
      </c>
      <c r="M32" s="16" t="s">
        <v>31</v>
      </c>
      <c r="N32" s="188" t="s">
        <v>29</v>
      </c>
      <c r="O32" s="16" t="s">
        <v>30</v>
      </c>
      <c r="P32" s="104" t="s">
        <v>31</v>
      </c>
      <c r="Q32" s="16" t="s">
        <v>29</v>
      </c>
      <c r="R32" s="16" t="s">
        <v>30</v>
      </c>
      <c r="S32" s="16" t="s">
        <v>31</v>
      </c>
      <c r="T32" s="188" t="s">
        <v>29</v>
      </c>
      <c r="U32" s="16" t="s">
        <v>30</v>
      </c>
      <c r="V32" s="104" t="s">
        <v>31</v>
      </c>
      <c r="W32" s="16" t="s">
        <v>29</v>
      </c>
      <c r="X32" s="16" t="s">
        <v>30</v>
      </c>
      <c r="Y32" s="16" t="s">
        <v>31</v>
      </c>
      <c r="Z32" s="188" t="s">
        <v>29</v>
      </c>
      <c r="AA32" s="16" t="s">
        <v>30</v>
      </c>
      <c r="AB32" s="104" t="s">
        <v>31</v>
      </c>
      <c r="AC32" s="15"/>
      <c r="AD32" s="874" t="s">
        <v>28</v>
      </c>
      <c r="AE32" s="932"/>
      <c r="AF32" s="936"/>
      <c r="AG32" s="936"/>
      <c r="AH32" s="936"/>
      <c r="AI32" s="936"/>
      <c r="AJ32" s="936"/>
      <c r="AK32" s="936"/>
      <c r="AL32" s="937"/>
    </row>
    <row r="33" spans="1:38" s="3" customFormat="1" ht="12" customHeight="1" x14ac:dyDescent="0.2">
      <c r="A33" s="136" t="s">
        <v>65</v>
      </c>
      <c r="B33" s="101">
        <v>21.972915005733139</v>
      </c>
      <c r="C33" s="17">
        <v>21.561630148358834</v>
      </c>
      <c r="D33" s="84">
        <v>21.338773286310229</v>
      </c>
      <c r="E33" s="101">
        <v>22.160882971333756</v>
      </c>
      <c r="F33" s="17">
        <v>21.579355624100973</v>
      </c>
      <c r="G33" s="84">
        <v>20.537779052808737</v>
      </c>
      <c r="H33" s="101">
        <v>24.985568584541099</v>
      </c>
      <c r="I33" s="17">
        <v>25.303521748076946</v>
      </c>
      <c r="J33" s="84">
        <v>25.731456868291104</v>
      </c>
      <c r="K33" s="101">
        <v>21.99002829160958</v>
      </c>
      <c r="L33" s="17">
        <v>23.368763358918255</v>
      </c>
      <c r="M33" s="84">
        <v>22.915204209068392</v>
      </c>
      <c r="N33" s="101">
        <v>20.603562705725906</v>
      </c>
      <c r="O33" s="17">
        <v>19.340304582219183</v>
      </c>
      <c r="P33" s="84">
        <v>19.597025245809533</v>
      </c>
      <c r="Q33" s="101">
        <v>27.774105582489373</v>
      </c>
      <c r="R33" s="17">
        <v>23.40882336840664</v>
      </c>
      <c r="S33" s="84">
        <v>22.959376770433426</v>
      </c>
      <c r="T33" s="101">
        <v>16.178232858681461</v>
      </c>
      <c r="U33" s="17">
        <v>17.440144154737496</v>
      </c>
      <c r="V33" s="84">
        <v>16.015437489172044</v>
      </c>
      <c r="W33" s="101">
        <v>19.493360056973881</v>
      </c>
      <c r="X33" s="17">
        <v>24.730916585478482</v>
      </c>
      <c r="Y33" s="84">
        <v>21.3840367346174</v>
      </c>
      <c r="Z33" s="101">
        <v>22.490812216902526</v>
      </c>
      <c r="AA33" s="17">
        <v>22.316309250735404</v>
      </c>
      <c r="AB33" s="84">
        <v>22.068990129885833</v>
      </c>
      <c r="AC33" s="8"/>
      <c r="AD33" s="88">
        <v>-0.22285686204860511</v>
      </c>
      <c r="AE33" s="9">
        <v>-1.0415765712922358</v>
      </c>
      <c r="AF33" s="9">
        <v>0.42793512021415836</v>
      </c>
      <c r="AG33" s="9">
        <v>-0.45355914984986256</v>
      </c>
      <c r="AH33" s="9">
        <v>0.25672066359035028</v>
      </c>
      <c r="AI33" s="9">
        <v>-0.44944659797321407</v>
      </c>
      <c r="AJ33" s="9">
        <v>-1.4247066655654521</v>
      </c>
      <c r="AK33" s="9">
        <v>-3.3468798508610824</v>
      </c>
      <c r="AL33" s="89">
        <v>-0.24731912084957131</v>
      </c>
    </row>
    <row r="34" spans="1:38" ht="12" customHeight="1" x14ac:dyDescent="0.2">
      <c r="A34" s="137" t="s">
        <v>66</v>
      </c>
      <c r="B34" s="101">
        <v>21.581710911395469</v>
      </c>
      <c r="C34" s="17">
        <v>21.412726552081114</v>
      </c>
      <c r="D34" s="84">
        <v>21.397188894023095</v>
      </c>
      <c r="E34" s="101">
        <v>23.71717845371597</v>
      </c>
      <c r="F34" s="17">
        <v>24.196057943251336</v>
      </c>
      <c r="G34" s="84">
        <v>21.646562584769114</v>
      </c>
      <c r="H34" s="101">
        <v>30.683954629887072</v>
      </c>
      <c r="I34" s="17">
        <v>29.739307913255157</v>
      </c>
      <c r="J34" s="84">
        <v>28.967230197217145</v>
      </c>
      <c r="K34" s="101">
        <v>26.062922172600842</v>
      </c>
      <c r="L34" s="17">
        <v>25.344135360825632</v>
      </c>
      <c r="M34" s="84">
        <v>25.429336659986959</v>
      </c>
      <c r="N34" s="101">
        <v>24.848780782478862</v>
      </c>
      <c r="O34" s="17">
        <v>23.721283260453077</v>
      </c>
      <c r="P34" s="84">
        <v>23.769280814126169</v>
      </c>
      <c r="Q34" s="101">
        <v>21.94109721281291</v>
      </c>
      <c r="R34" s="17">
        <v>21.776442642728632</v>
      </c>
      <c r="S34" s="84">
        <v>22.933320963025629</v>
      </c>
      <c r="T34" s="101">
        <v>14.306253873064259</v>
      </c>
      <c r="U34" s="17">
        <v>16.160434101078092</v>
      </c>
      <c r="V34" s="84">
        <v>15.764823394657926</v>
      </c>
      <c r="W34" s="101">
        <v>27.586763440495517</v>
      </c>
      <c r="X34" s="17">
        <v>30.09887320784642</v>
      </c>
      <c r="Y34" s="84">
        <v>28.417838945831861</v>
      </c>
      <c r="Z34" s="101">
        <v>24.791158703331714</v>
      </c>
      <c r="AA34" s="17">
        <v>24.51897141651483</v>
      </c>
      <c r="AB34" s="84">
        <v>23.858078026918925</v>
      </c>
      <c r="AD34" s="88">
        <v>-1.5537658058018877E-2</v>
      </c>
      <c r="AE34" s="9">
        <v>-2.549495358482222</v>
      </c>
      <c r="AF34" s="9">
        <v>-0.77207771603801234</v>
      </c>
      <c r="AG34" s="9">
        <v>8.520129916132646E-2</v>
      </c>
      <c r="AH34" s="9">
        <v>4.7997553673091886E-2</v>
      </c>
      <c r="AI34" s="9">
        <v>1.1568783202969968</v>
      </c>
      <c r="AJ34" s="9">
        <v>-0.39561070642016638</v>
      </c>
      <c r="AK34" s="9">
        <v>-1.6810342620145597</v>
      </c>
      <c r="AL34" s="89">
        <v>-0.66089338959590549</v>
      </c>
    </row>
    <row r="35" spans="1:38" ht="12" customHeight="1" x14ac:dyDescent="0.2">
      <c r="A35" s="137" t="s">
        <v>67</v>
      </c>
      <c r="B35" s="101">
        <v>4.2000409050812069</v>
      </c>
      <c r="C35" s="17">
        <v>4.2541209205895125</v>
      </c>
      <c r="D35" s="84">
        <v>4.2954425696936065</v>
      </c>
      <c r="E35" s="101">
        <v>3.8930505967871651</v>
      </c>
      <c r="F35" s="17">
        <v>4.4312578320742011</v>
      </c>
      <c r="G35" s="84">
        <v>5.4584346030119715</v>
      </c>
      <c r="H35" s="101">
        <v>0.20577705992932857</v>
      </c>
      <c r="I35" s="17">
        <v>0.1788445658625995</v>
      </c>
      <c r="J35" s="84">
        <v>0.14616740212020149</v>
      </c>
      <c r="K35" s="101">
        <v>3.2346200394285454</v>
      </c>
      <c r="L35" s="17">
        <v>3.73238411426926</v>
      </c>
      <c r="M35" s="84">
        <v>3.4243642040356597</v>
      </c>
      <c r="N35" s="101">
        <v>4.5621351114721156</v>
      </c>
      <c r="O35" s="17">
        <v>4.3997447361153537</v>
      </c>
      <c r="P35" s="84">
        <v>4.5370194746254739</v>
      </c>
      <c r="Q35" s="101">
        <v>3.7547974526597238E-3</v>
      </c>
      <c r="R35" s="17">
        <v>3.4689467109328986E-3</v>
      </c>
      <c r="S35" s="84" t="s">
        <v>361</v>
      </c>
      <c r="T35" s="101">
        <v>3.3764528453318006</v>
      </c>
      <c r="U35" s="17">
        <v>2.0031173781614875</v>
      </c>
      <c r="V35" s="84">
        <v>2.4066375267179931</v>
      </c>
      <c r="W35" s="101">
        <v>1.5746213358404857</v>
      </c>
      <c r="X35" s="17">
        <v>2.3107502244180247</v>
      </c>
      <c r="Y35" s="84">
        <v>2.3560780420953087</v>
      </c>
      <c r="Z35" s="101">
        <v>3.0259471258964057</v>
      </c>
      <c r="AA35" s="17">
        <v>3.1329973631502734</v>
      </c>
      <c r="AB35" s="84">
        <v>3.3389320185900102</v>
      </c>
      <c r="AD35" s="88">
        <v>4.1321649104093972E-2</v>
      </c>
      <c r="AE35" s="9">
        <v>1.0271767709377704</v>
      </c>
      <c r="AF35" s="9">
        <v>-3.2677163742398013E-2</v>
      </c>
      <c r="AG35" s="9">
        <v>-0.30801991023360031</v>
      </c>
      <c r="AH35" s="9">
        <v>0.13727473851012029</v>
      </c>
      <c r="AI35" s="9" t="s">
        <v>361</v>
      </c>
      <c r="AJ35" s="9">
        <v>0.40352014855650564</v>
      </c>
      <c r="AK35" s="9">
        <v>4.5327817677283999E-2</v>
      </c>
      <c r="AL35" s="89">
        <v>0.20593465543973677</v>
      </c>
    </row>
    <row r="36" spans="1:38" ht="12" customHeight="1" x14ac:dyDescent="0.2">
      <c r="A36" s="137" t="s">
        <v>68</v>
      </c>
      <c r="B36" s="101">
        <v>3.8859144844754221</v>
      </c>
      <c r="C36" s="17">
        <v>3.8342608359754204</v>
      </c>
      <c r="D36" s="84">
        <v>3.6461737314621057</v>
      </c>
      <c r="E36" s="101">
        <v>5.7509121049894327</v>
      </c>
      <c r="F36" s="17">
        <v>5.5864353395729598</v>
      </c>
      <c r="G36" s="84">
        <v>0.9582158225029368</v>
      </c>
      <c r="H36" s="101">
        <v>3.7643023278608214</v>
      </c>
      <c r="I36" s="17">
        <v>3.5803602592233652</v>
      </c>
      <c r="J36" s="84">
        <v>3.4870713784438823</v>
      </c>
      <c r="K36" s="101">
        <v>2.4396450973334516</v>
      </c>
      <c r="L36" s="17">
        <v>2.4818814917754235</v>
      </c>
      <c r="M36" s="84">
        <v>2.2741436973499156</v>
      </c>
      <c r="N36" s="101">
        <v>3.4965926215494445</v>
      </c>
      <c r="O36" s="17">
        <v>3.1104055595822957</v>
      </c>
      <c r="P36" s="84">
        <v>3.0444653932315169</v>
      </c>
      <c r="Q36" s="101">
        <v>1.9729821762913253</v>
      </c>
      <c r="R36" s="17">
        <v>3.2644296789597118</v>
      </c>
      <c r="S36" s="84">
        <v>3.9086772844549209</v>
      </c>
      <c r="T36" s="101">
        <v>3.4031545429018188</v>
      </c>
      <c r="U36" s="17">
        <v>3.4697648052165722</v>
      </c>
      <c r="V36" s="84">
        <v>4.343157702387634</v>
      </c>
      <c r="W36" s="101">
        <v>5.128844985392603</v>
      </c>
      <c r="X36" s="17">
        <v>4.669607615033418</v>
      </c>
      <c r="Y36" s="84">
        <v>6.4184884888619953</v>
      </c>
      <c r="Z36" s="101">
        <v>4.0492510194370324</v>
      </c>
      <c r="AA36" s="17">
        <v>3.9480709584162219</v>
      </c>
      <c r="AB36" s="84">
        <v>2.9744484434307679</v>
      </c>
      <c r="AD36" s="88">
        <v>-0.18808710451331478</v>
      </c>
      <c r="AE36" s="9">
        <v>-4.6282195170700229</v>
      </c>
      <c r="AF36" s="9">
        <v>-9.3288880779482941E-2</v>
      </c>
      <c r="AG36" s="9">
        <v>-0.20773779442550788</v>
      </c>
      <c r="AH36" s="9">
        <v>-6.5940166350778817E-2</v>
      </c>
      <c r="AI36" s="9">
        <v>0.6442476054952091</v>
      </c>
      <c r="AJ36" s="9">
        <v>0.87339289717106183</v>
      </c>
      <c r="AK36" s="9">
        <v>1.7488808738285773</v>
      </c>
      <c r="AL36" s="89">
        <v>-0.97362251498545405</v>
      </c>
    </row>
    <row r="37" spans="1:38" ht="12" customHeight="1" x14ac:dyDescent="0.2">
      <c r="A37" s="137" t="s">
        <v>69</v>
      </c>
      <c r="B37" s="101">
        <v>9.6768324890581887</v>
      </c>
      <c r="C37" s="17">
        <v>9.9374944678558634</v>
      </c>
      <c r="D37" s="84">
        <v>9.63890108272399</v>
      </c>
      <c r="E37" s="101">
        <v>7.6652547711186525</v>
      </c>
      <c r="F37" s="17">
        <v>7.7626899069598903</v>
      </c>
      <c r="G37" s="84">
        <v>14.305958701539669</v>
      </c>
      <c r="H37" s="101">
        <v>10.60604928155567</v>
      </c>
      <c r="I37" s="17">
        <v>11.137873360565491</v>
      </c>
      <c r="J37" s="84">
        <v>12.147232432759843</v>
      </c>
      <c r="K37" s="101">
        <v>7.1775396462380963</v>
      </c>
      <c r="L37" s="17">
        <v>6.0580731334608595</v>
      </c>
      <c r="M37" s="84">
        <v>5.8386031875400688</v>
      </c>
      <c r="N37" s="101">
        <v>9.2011850451788462</v>
      </c>
      <c r="O37" s="17">
        <v>8.9833003699253151</v>
      </c>
      <c r="P37" s="84">
        <v>9.0439842459322364</v>
      </c>
      <c r="Q37" s="101">
        <v>14.953743564152571</v>
      </c>
      <c r="R37" s="17">
        <v>13.925094053372451</v>
      </c>
      <c r="S37" s="84">
        <v>10.420253565454127</v>
      </c>
      <c r="T37" s="101">
        <v>11.815242335298027</v>
      </c>
      <c r="U37" s="17">
        <v>11.72935183952195</v>
      </c>
      <c r="V37" s="84">
        <v>9.9769704314664214</v>
      </c>
      <c r="W37" s="101">
        <v>9.1863486946531019</v>
      </c>
      <c r="X37" s="17">
        <v>7.8542134011864002</v>
      </c>
      <c r="Y37" s="84">
        <v>8.4159396845002377</v>
      </c>
      <c r="Z37" s="101">
        <v>9.4384761584175383</v>
      </c>
      <c r="AA37" s="17">
        <v>9.5164328487398517</v>
      </c>
      <c r="AB37" s="84">
        <v>10.869218514273133</v>
      </c>
      <c r="AD37" s="88">
        <v>-0.29859338513187339</v>
      </c>
      <c r="AE37" s="9">
        <v>6.5432687945797792</v>
      </c>
      <c r="AF37" s="9">
        <v>1.0093590721943517</v>
      </c>
      <c r="AG37" s="9">
        <v>-0.21946994592079072</v>
      </c>
      <c r="AH37" s="9">
        <v>6.0683876006921267E-2</v>
      </c>
      <c r="AI37" s="9">
        <v>-3.5048404879183241</v>
      </c>
      <c r="AJ37" s="9">
        <v>-1.7523814080555287</v>
      </c>
      <c r="AK37" s="9">
        <v>0.56172628331383745</v>
      </c>
      <c r="AL37" s="89">
        <v>1.3527856655332808</v>
      </c>
    </row>
    <row r="38" spans="1:38" ht="12" customHeight="1" x14ac:dyDescent="0.2">
      <c r="A38" s="137" t="s">
        <v>70</v>
      </c>
      <c r="B38" s="101">
        <v>6.0423926998483255</v>
      </c>
      <c r="C38" s="17">
        <v>6.0334427005504594</v>
      </c>
      <c r="D38" s="84">
        <v>6.0157964880973713</v>
      </c>
      <c r="E38" s="101">
        <v>13.469995545966391</v>
      </c>
      <c r="F38" s="17">
        <v>13.116985127265638</v>
      </c>
      <c r="G38" s="84">
        <v>13.112882260275221</v>
      </c>
      <c r="H38" s="101">
        <v>5.7820537141978425</v>
      </c>
      <c r="I38" s="17">
        <v>6.5407931133630486</v>
      </c>
      <c r="J38" s="84">
        <v>6.2222165559281644</v>
      </c>
      <c r="K38" s="101">
        <v>9.1389928555943545</v>
      </c>
      <c r="L38" s="17">
        <v>6.4869244408332341</v>
      </c>
      <c r="M38" s="84">
        <v>7.5645240077068099</v>
      </c>
      <c r="N38" s="101">
        <v>7.899001281975897</v>
      </c>
      <c r="O38" s="17">
        <v>7.1069444403717617</v>
      </c>
      <c r="P38" s="84">
        <v>7.1806512402646838</v>
      </c>
      <c r="Q38" s="101">
        <v>9.1006292912278344</v>
      </c>
      <c r="R38" s="17">
        <v>9.4640426867611271</v>
      </c>
      <c r="S38" s="84">
        <v>8.6370966569506162</v>
      </c>
      <c r="T38" s="101">
        <v>4.5877974410264084</v>
      </c>
      <c r="U38" s="17">
        <v>4.8290590168636527</v>
      </c>
      <c r="V38" s="84">
        <v>5.1371241794840055</v>
      </c>
      <c r="W38" s="101">
        <v>12.66501411483657</v>
      </c>
      <c r="X38" s="17">
        <v>10.72867977833088</v>
      </c>
      <c r="Y38" s="84">
        <v>12.651230484376729</v>
      </c>
      <c r="Z38" s="101">
        <v>7.9912447403188622</v>
      </c>
      <c r="AA38" s="17">
        <v>7.8615560717519504</v>
      </c>
      <c r="AB38" s="84">
        <v>7.9236961314524788</v>
      </c>
      <c r="AD38" s="88">
        <v>-1.7646212453088062E-2</v>
      </c>
      <c r="AE38" s="9">
        <v>-4.1028669904168424E-3</v>
      </c>
      <c r="AF38" s="9">
        <v>-0.31857655743488422</v>
      </c>
      <c r="AG38" s="9">
        <v>1.0775995668735758</v>
      </c>
      <c r="AH38" s="9">
        <v>7.370679989292217E-2</v>
      </c>
      <c r="AI38" s="9">
        <v>-0.82694602981051091</v>
      </c>
      <c r="AJ38" s="9">
        <v>0.30806516262035277</v>
      </c>
      <c r="AK38" s="9">
        <v>1.9225507060458487</v>
      </c>
      <c r="AL38" s="89">
        <v>6.2140059700528383E-2</v>
      </c>
    </row>
    <row r="39" spans="1:38" ht="12" customHeight="1" x14ac:dyDescent="0.2">
      <c r="A39" s="137" t="s">
        <v>16</v>
      </c>
      <c r="B39" s="101">
        <v>7.2370896030353542</v>
      </c>
      <c r="C39" s="17">
        <v>7.1012885734953191</v>
      </c>
      <c r="D39" s="84">
        <v>7.1630877318856907</v>
      </c>
      <c r="E39" s="101">
        <v>2.8360872135512452</v>
      </c>
      <c r="F39" s="17">
        <v>2.6626160218004364</v>
      </c>
      <c r="G39" s="84">
        <v>2.541258660221847</v>
      </c>
      <c r="H39" s="101">
        <v>3.7977600429117695</v>
      </c>
      <c r="I39" s="17">
        <v>3.6664739306067018</v>
      </c>
      <c r="J39" s="84">
        <v>3.5563262282856321</v>
      </c>
      <c r="K39" s="101">
        <v>9.5266110418502397</v>
      </c>
      <c r="L39" s="17">
        <v>9.6559736380833545</v>
      </c>
      <c r="M39" s="84">
        <v>8.3527524989559367</v>
      </c>
      <c r="N39" s="101">
        <v>4.2232700894018889</v>
      </c>
      <c r="O39" s="17">
        <v>6.0263340526387568</v>
      </c>
      <c r="P39" s="84">
        <v>4.3692113799382755</v>
      </c>
      <c r="Q39" s="101">
        <v>0.50237006531236805</v>
      </c>
      <c r="R39" s="17">
        <v>1.4619293732162919</v>
      </c>
      <c r="S39" s="84">
        <v>1.0960888067399435</v>
      </c>
      <c r="T39" s="101">
        <v>2.6921598217435676</v>
      </c>
      <c r="U39" s="17">
        <v>2.0489604498754819</v>
      </c>
      <c r="V39" s="84">
        <v>2.3255694397704127</v>
      </c>
      <c r="W39" s="101">
        <v>2.637930460053183</v>
      </c>
      <c r="X39" s="17">
        <v>3.0115866689829178</v>
      </c>
      <c r="Y39" s="84">
        <v>2.9720917014667161</v>
      </c>
      <c r="Z39" s="101">
        <v>5.0520731665822298</v>
      </c>
      <c r="AA39" s="17">
        <v>5.1310050026355842</v>
      </c>
      <c r="AB39" s="84">
        <v>4.8091286720868665</v>
      </c>
      <c r="AD39" s="88">
        <v>6.1799158390371645E-2</v>
      </c>
      <c r="AE39" s="9">
        <v>-0.12135736157858945</v>
      </c>
      <c r="AF39" s="9">
        <v>-0.11014770232106974</v>
      </c>
      <c r="AG39" s="9">
        <v>-1.3032211391274178</v>
      </c>
      <c r="AH39" s="9">
        <v>-1.6571226727004813</v>
      </c>
      <c r="AI39" s="9">
        <v>-0.36584056647634844</v>
      </c>
      <c r="AJ39" s="9">
        <v>0.27660898989493088</v>
      </c>
      <c r="AK39" s="9">
        <v>-3.949496751620174E-2</v>
      </c>
      <c r="AL39" s="89">
        <v>-0.32187633054871778</v>
      </c>
    </row>
    <row r="40" spans="1:38" ht="12" customHeight="1" x14ac:dyDescent="0.2">
      <c r="A40" s="137" t="s">
        <v>17</v>
      </c>
      <c r="B40" s="101">
        <v>3.5972817714195338</v>
      </c>
      <c r="C40" s="17">
        <v>3.8523899550327969</v>
      </c>
      <c r="D40" s="84">
        <v>3.887956214857784</v>
      </c>
      <c r="E40" s="101">
        <v>3.6198387722752199</v>
      </c>
      <c r="F40" s="17">
        <v>4.2100461586748521</v>
      </c>
      <c r="G40" s="84">
        <v>4.5967328121900257</v>
      </c>
      <c r="H40" s="101">
        <v>1.8127527230064995</v>
      </c>
      <c r="I40" s="17">
        <v>1.9180111653216083</v>
      </c>
      <c r="J40" s="84">
        <v>1.7247940541261897</v>
      </c>
      <c r="K40" s="101">
        <v>1.483512645285195</v>
      </c>
      <c r="L40" s="17">
        <v>1.4681542193580375</v>
      </c>
      <c r="M40" s="84">
        <v>2.3815185030615891</v>
      </c>
      <c r="N40" s="101">
        <v>0.6055377862402529</v>
      </c>
      <c r="O40" s="17">
        <v>1.0626302142908906</v>
      </c>
      <c r="P40" s="84">
        <v>1.2102663737282959</v>
      </c>
      <c r="Q40" s="101" t="s">
        <v>361</v>
      </c>
      <c r="R40" s="17" t="s">
        <v>361</v>
      </c>
      <c r="S40" s="84">
        <v>1.0187941009726384E-5</v>
      </c>
      <c r="T40" s="101">
        <v>2.4799047732948005</v>
      </c>
      <c r="U40" s="17">
        <v>2.7907600187379078</v>
      </c>
      <c r="V40" s="84">
        <v>3.0878983430212266</v>
      </c>
      <c r="W40" s="101">
        <v>0.90723742947288277</v>
      </c>
      <c r="X40" s="17">
        <v>0.75174001193822504</v>
      </c>
      <c r="Y40" s="84">
        <v>1.0691120875629876</v>
      </c>
      <c r="Z40" s="101">
        <v>2.5292277940897514</v>
      </c>
      <c r="AA40" s="17">
        <v>2.8173950296334276</v>
      </c>
      <c r="AB40" s="84">
        <v>2.953653671391697</v>
      </c>
      <c r="AD40" s="88">
        <v>3.5566259824987068E-2</v>
      </c>
      <c r="AE40" s="9">
        <v>0.38668665351517362</v>
      </c>
      <c r="AF40" s="9">
        <v>-0.19321711119541862</v>
      </c>
      <c r="AG40" s="9">
        <v>0.9133642837035516</v>
      </c>
      <c r="AH40" s="9">
        <v>0.14763615943740538</v>
      </c>
      <c r="AI40" s="9" t="s">
        <v>361</v>
      </c>
      <c r="AJ40" s="9">
        <v>0.29713832428331877</v>
      </c>
      <c r="AK40" s="9">
        <v>0.31737207562476255</v>
      </c>
      <c r="AL40" s="89">
        <v>0.13625864175826941</v>
      </c>
    </row>
    <row r="41" spans="1:38" ht="12" customHeight="1" x14ac:dyDescent="0.2">
      <c r="A41" s="137" t="s">
        <v>59</v>
      </c>
      <c r="B41" s="101">
        <v>4.4427260151112036E-2</v>
      </c>
      <c r="C41" s="17">
        <v>3.5270299814793384E-2</v>
      </c>
      <c r="D41" s="84">
        <v>2.3811522469201912E-2</v>
      </c>
      <c r="E41" s="101">
        <v>5.1938643160582811E-2</v>
      </c>
      <c r="F41" s="17">
        <v>4.2484923371318067E-2</v>
      </c>
      <c r="G41" s="84">
        <v>6.5012302974601144E-2</v>
      </c>
      <c r="H41" s="101">
        <v>4.3138934826373695E-2</v>
      </c>
      <c r="I41" s="17">
        <v>6.2386192410274349E-2</v>
      </c>
      <c r="J41" s="84">
        <v>4.9256699070791075E-2</v>
      </c>
      <c r="K41" s="101">
        <v>3.2825409846597005E-6</v>
      </c>
      <c r="L41" s="17" t="s">
        <v>361</v>
      </c>
      <c r="M41" s="84">
        <v>3.9892693839198067E-3</v>
      </c>
      <c r="N41" s="101">
        <v>6.8686610871186118E-2</v>
      </c>
      <c r="O41" s="17">
        <v>8.755518361482395E-2</v>
      </c>
      <c r="P41" s="84">
        <v>9.94918484152338E-2</v>
      </c>
      <c r="Q41" s="101" t="s">
        <v>361</v>
      </c>
      <c r="R41" s="17" t="s">
        <v>361</v>
      </c>
      <c r="S41" s="84">
        <v>3.9194033258818447E-5</v>
      </c>
      <c r="T41" s="101">
        <v>1.7378712577713687E-2</v>
      </c>
      <c r="U41" s="17">
        <v>1.6256916893292801E-2</v>
      </c>
      <c r="V41" s="84">
        <v>1.2284781334990664E-2</v>
      </c>
      <c r="W41" s="101">
        <v>3.3876121690277101E-3</v>
      </c>
      <c r="X41" s="17" t="s">
        <v>361</v>
      </c>
      <c r="Y41" s="84" t="s">
        <v>361</v>
      </c>
      <c r="Z41" s="101">
        <v>4.3155066148937084E-2</v>
      </c>
      <c r="AA41" s="17">
        <v>4.5163393368550513E-2</v>
      </c>
      <c r="AB41" s="84">
        <v>4.4259759317287289E-2</v>
      </c>
      <c r="AD41" s="88">
        <v>-1.1458777345591472E-2</v>
      </c>
      <c r="AE41" s="9">
        <v>2.2527379603283076E-2</v>
      </c>
      <c r="AF41" s="9">
        <v>-1.3129493339483274E-2</v>
      </c>
      <c r="AG41" s="9" t="s">
        <v>361</v>
      </c>
      <c r="AH41" s="9">
        <v>1.1936664800409849E-2</v>
      </c>
      <c r="AI41" s="9" t="s">
        <v>361</v>
      </c>
      <c r="AJ41" s="9">
        <v>-3.9721355583021371E-3</v>
      </c>
      <c r="AK41" s="9" t="s">
        <v>361</v>
      </c>
      <c r="AL41" s="89">
        <v>-9.0363405126322321E-4</v>
      </c>
    </row>
    <row r="42" spans="1:38" ht="12" customHeight="1" x14ac:dyDescent="0.2">
      <c r="A42" s="137" t="s">
        <v>60</v>
      </c>
      <c r="B42" s="101">
        <v>2.3955104794206648</v>
      </c>
      <c r="C42" s="17">
        <v>2.4753697495378622</v>
      </c>
      <c r="D42" s="84">
        <v>2.3028699981299274</v>
      </c>
      <c r="E42" s="101">
        <v>3.1124691142636696</v>
      </c>
      <c r="F42" s="17">
        <v>2.8782627416732121</v>
      </c>
      <c r="G42" s="84">
        <v>2.6288612893143699</v>
      </c>
      <c r="H42" s="101">
        <v>3.6160659938244062</v>
      </c>
      <c r="I42" s="17">
        <v>3.2592922888384064</v>
      </c>
      <c r="J42" s="84">
        <v>2.2406274906703141</v>
      </c>
      <c r="K42" s="101">
        <v>2.0230621725386166</v>
      </c>
      <c r="L42" s="17">
        <v>1.8329532979816037</v>
      </c>
      <c r="M42" s="84">
        <v>1.9929744936432716</v>
      </c>
      <c r="N42" s="101">
        <v>2.433545167309044</v>
      </c>
      <c r="O42" s="17">
        <v>2.3119911287835988</v>
      </c>
      <c r="P42" s="84">
        <v>2.1706349127014368</v>
      </c>
      <c r="Q42" s="101">
        <v>3.9901457435514631</v>
      </c>
      <c r="R42" s="17">
        <v>3.6255729318952725</v>
      </c>
      <c r="S42" s="84">
        <v>3.4533462777232624</v>
      </c>
      <c r="T42" s="101">
        <v>2.0110556850982215</v>
      </c>
      <c r="U42" s="17">
        <v>1.9465392319348376</v>
      </c>
      <c r="V42" s="84">
        <v>1.859073571254181</v>
      </c>
      <c r="W42" s="101">
        <v>3.2913630864020784</v>
      </c>
      <c r="X42" s="17">
        <v>3.565345166788882</v>
      </c>
      <c r="Y42" s="84">
        <v>4.0268617915642713</v>
      </c>
      <c r="Z42" s="101">
        <v>2.842292347573542</v>
      </c>
      <c r="AA42" s="17">
        <v>2.7168339341523069</v>
      </c>
      <c r="AB42" s="84">
        <v>2.3712047643759742</v>
      </c>
      <c r="AD42" s="88">
        <v>-0.17249975140793472</v>
      </c>
      <c r="AE42" s="9">
        <v>-0.24940145235884215</v>
      </c>
      <c r="AF42" s="9">
        <v>-1.0186647981680923</v>
      </c>
      <c r="AG42" s="9">
        <v>0.16002119566166795</v>
      </c>
      <c r="AH42" s="9">
        <v>-0.14135621608216198</v>
      </c>
      <c r="AI42" s="9">
        <v>-0.17222665417201011</v>
      </c>
      <c r="AJ42" s="9">
        <v>-8.7465660680656532E-2</v>
      </c>
      <c r="AK42" s="9">
        <v>0.46151662477538924</v>
      </c>
      <c r="AL42" s="89">
        <v>-0.34562916977633273</v>
      </c>
    </row>
    <row r="43" spans="1:38" ht="12" customHeight="1" x14ac:dyDescent="0.2">
      <c r="A43" s="137" t="s">
        <v>61</v>
      </c>
      <c r="B43" s="101">
        <v>11.131477533811925</v>
      </c>
      <c r="C43" s="17">
        <v>11.172819529069166</v>
      </c>
      <c r="D43" s="84">
        <v>9.6254844930157084</v>
      </c>
      <c r="E43" s="101">
        <v>8.9577833217965619</v>
      </c>
      <c r="F43" s="17">
        <v>9.2936079360396242</v>
      </c>
      <c r="G43" s="84">
        <v>8.8621922707889293</v>
      </c>
      <c r="H43" s="101">
        <v>8.7697088359522546</v>
      </c>
      <c r="I43" s="17">
        <v>9.0101572296098951</v>
      </c>
      <c r="J43" s="84">
        <v>9.0005188900696904</v>
      </c>
      <c r="K43" s="101">
        <v>8.7541302133719991</v>
      </c>
      <c r="L43" s="17">
        <v>10.4838984492448</v>
      </c>
      <c r="M43" s="84">
        <v>10.74155891946366</v>
      </c>
      <c r="N43" s="101">
        <v>8.3230900658752454</v>
      </c>
      <c r="O43" s="17">
        <v>8.1511867963668685</v>
      </c>
      <c r="P43" s="84">
        <v>7.7423712652932126</v>
      </c>
      <c r="Q43" s="101">
        <v>11.325821001969034</v>
      </c>
      <c r="R43" s="17">
        <v>17.674265382432171</v>
      </c>
      <c r="S43" s="84">
        <v>16.673092913412066</v>
      </c>
      <c r="T43" s="101">
        <v>31.464069619737305</v>
      </c>
      <c r="U43" s="17">
        <v>30.227437175220363</v>
      </c>
      <c r="V43" s="84">
        <v>34.623222058419593</v>
      </c>
      <c r="W43" s="101">
        <v>11.011176118218614</v>
      </c>
      <c r="X43" s="17">
        <v>8.6044091069960054</v>
      </c>
      <c r="Y43" s="84">
        <v>8.3139656347339077</v>
      </c>
      <c r="Z43" s="101">
        <v>10.093127833525644</v>
      </c>
      <c r="AA43" s="17">
        <v>10.38024287504525</v>
      </c>
      <c r="AB43" s="84">
        <v>9.7942256799909817</v>
      </c>
      <c r="AD43" s="88">
        <v>-1.5473350360534575</v>
      </c>
      <c r="AE43" s="9">
        <v>-0.43141566525069486</v>
      </c>
      <c r="AF43" s="9">
        <v>-9.6383395402046546E-3</v>
      </c>
      <c r="AG43" s="9">
        <v>0.25766047021886074</v>
      </c>
      <c r="AH43" s="9">
        <v>-0.40881553107365587</v>
      </c>
      <c r="AI43" s="9">
        <v>-1.0011724690201049</v>
      </c>
      <c r="AJ43" s="9">
        <v>4.3957848831992301</v>
      </c>
      <c r="AK43" s="9">
        <v>-0.29044347226209766</v>
      </c>
      <c r="AL43" s="89">
        <v>-0.58601719505426786</v>
      </c>
    </row>
    <row r="44" spans="1:38" ht="12" customHeight="1" x14ac:dyDescent="0.2">
      <c r="A44" s="137" t="s">
        <v>71</v>
      </c>
      <c r="B44" s="101" t="s">
        <v>361</v>
      </c>
      <c r="C44" s="17" t="s">
        <v>361</v>
      </c>
      <c r="D44" s="84" t="s">
        <v>361</v>
      </c>
      <c r="E44" s="101">
        <v>0.35219060309802441</v>
      </c>
      <c r="F44" s="17">
        <v>0.35578590220661244</v>
      </c>
      <c r="G44" s="84">
        <v>0.35222998247946652</v>
      </c>
      <c r="H44" s="101">
        <v>1.192599909773481</v>
      </c>
      <c r="I44" s="17">
        <v>1.2398251358689167</v>
      </c>
      <c r="J44" s="84">
        <v>1.2014987091343474</v>
      </c>
      <c r="K44" s="101">
        <v>0.34797164342736447</v>
      </c>
      <c r="L44" s="17">
        <v>0.34241843316802717</v>
      </c>
      <c r="M44" s="84">
        <v>0.29059040180643148</v>
      </c>
      <c r="N44" s="101">
        <v>0.60382637211665369</v>
      </c>
      <c r="O44" s="17">
        <v>0.79002775755664634</v>
      </c>
      <c r="P44" s="84">
        <v>0.7228725875621006</v>
      </c>
      <c r="Q44" s="101">
        <v>0.57802596091718195</v>
      </c>
      <c r="R44" s="17">
        <v>0.14458524482029453</v>
      </c>
      <c r="S44" s="84">
        <v>0.50666534377909755</v>
      </c>
      <c r="T44" s="101">
        <v>0.10025131723931233</v>
      </c>
      <c r="U44" s="17">
        <v>0.16721470258546331</v>
      </c>
      <c r="V44" s="84">
        <v>0.11608042589753292</v>
      </c>
      <c r="W44" s="101">
        <v>3.2960310753575839E-3</v>
      </c>
      <c r="X44" s="17">
        <v>0.37940368375319744</v>
      </c>
      <c r="Y44" s="84">
        <v>0.41320892893569938</v>
      </c>
      <c r="Z44" s="101">
        <v>0.45313831665137982</v>
      </c>
      <c r="AA44" s="17">
        <v>0.49193217604884359</v>
      </c>
      <c r="AB44" s="84">
        <v>0.48145198358478353</v>
      </c>
      <c r="AD44" s="88" t="s">
        <v>361</v>
      </c>
      <c r="AE44" s="9">
        <v>-3.5559197271459175E-3</v>
      </c>
      <c r="AF44" s="9">
        <v>-3.8326426734569319E-2</v>
      </c>
      <c r="AG44" s="9">
        <v>-5.1828031361595694E-2</v>
      </c>
      <c r="AH44" s="9">
        <v>-6.7155169994545738E-2</v>
      </c>
      <c r="AI44" s="9">
        <v>0.362080098958803</v>
      </c>
      <c r="AJ44" s="9">
        <v>-5.1134276687930386E-2</v>
      </c>
      <c r="AK44" s="9">
        <v>3.3805245182501942E-2</v>
      </c>
      <c r="AL44" s="89">
        <v>-1.0480192464060067E-2</v>
      </c>
    </row>
    <row r="45" spans="1:38" ht="12" customHeight="1" x14ac:dyDescent="0.2">
      <c r="A45" s="137" t="s">
        <v>72</v>
      </c>
      <c r="B45" s="101">
        <v>1.2659680021544701</v>
      </c>
      <c r="C45" s="17">
        <v>1.3089167070809071</v>
      </c>
      <c r="D45" s="84">
        <v>1.2218835083205883</v>
      </c>
      <c r="E45" s="101">
        <v>1.3755809009913285</v>
      </c>
      <c r="F45" s="17">
        <v>1.2940942402945053</v>
      </c>
      <c r="G45" s="84">
        <v>1.1543843952754693</v>
      </c>
      <c r="H45" s="101" t="s">
        <v>361</v>
      </c>
      <c r="I45" s="17" t="s">
        <v>361</v>
      </c>
      <c r="J45" s="84" t="s">
        <v>361</v>
      </c>
      <c r="K45" s="101">
        <v>1.4065297924515854</v>
      </c>
      <c r="L45" s="17">
        <v>1.4506079273809946</v>
      </c>
      <c r="M45" s="84">
        <v>1.0727909285866211</v>
      </c>
      <c r="N45" s="101">
        <v>0.86610761582137508</v>
      </c>
      <c r="O45" s="17">
        <v>0.90631605644187285</v>
      </c>
      <c r="P45" s="84">
        <v>0.77492940078205697</v>
      </c>
      <c r="Q45" s="101">
        <v>1.6387631001291763</v>
      </c>
      <c r="R45" s="17">
        <v>0.11234360455175398</v>
      </c>
      <c r="S45" s="84">
        <v>1.2705494376341577</v>
      </c>
      <c r="T45" s="101">
        <v>0.91309482155930954</v>
      </c>
      <c r="U45" s="17">
        <v>1.0306021421022036</v>
      </c>
      <c r="V45" s="84">
        <v>1.0016914696371246</v>
      </c>
      <c r="W45" s="101">
        <v>0.84742059031567596</v>
      </c>
      <c r="X45" s="17">
        <v>0.43338165172328974</v>
      </c>
      <c r="Y45" s="84">
        <v>0.78473334820244989</v>
      </c>
      <c r="Z45" s="101">
        <v>0.9427226935301628</v>
      </c>
      <c r="AA45" s="17">
        <v>0.9089213786421616</v>
      </c>
      <c r="AB45" s="84">
        <v>0.84454878116301701</v>
      </c>
      <c r="AD45" s="88">
        <v>-8.7033198760318786E-2</v>
      </c>
      <c r="AE45" s="9">
        <v>-0.13970984501903594</v>
      </c>
      <c r="AF45" s="9" t="s">
        <v>361</v>
      </c>
      <c r="AG45" s="9">
        <v>-0.37781699879437358</v>
      </c>
      <c r="AH45" s="9">
        <v>-0.13138665565981589</v>
      </c>
      <c r="AI45" s="9">
        <v>1.1582058330824037</v>
      </c>
      <c r="AJ45" s="9">
        <v>-2.8910672465078946E-2</v>
      </c>
      <c r="AK45" s="9">
        <v>0.35135169647916015</v>
      </c>
      <c r="AL45" s="89">
        <v>-6.4372597479144589E-2</v>
      </c>
    </row>
    <row r="46" spans="1:38" ht="12" customHeight="1" x14ac:dyDescent="0.2">
      <c r="A46" s="137" t="s">
        <v>62</v>
      </c>
      <c r="B46" s="101">
        <v>0.46272333280451888</v>
      </c>
      <c r="C46" s="17">
        <v>0.36017563669927305</v>
      </c>
      <c r="D46" s="84">
        <v>0.35599644809436864</v>
      </c>
      <c r="E46" s="101">
        <v>0.54820936201727344</v>
      </c>
      <c r="F46" s="17">
        <v>0.28545579754954808</v>
      </c>
      <c r="G46" s="84">
        <v>0.31269991387237178</v>
      </c>
      <c r="H46" s="101">
        <v>0.38186857024803522</v>
      </c>
      <c r="I46" s="17">
        <v>0.37674833939996499</v>
      </c>
      <c r="J46" s="84">
        <v>0.31404047315587463</v>
      </c>
      <c r="K46" s="101" t="s">
        <v>361</v>
      </c>
      <c r="L46" s="17" t="s">
        <v>361</v>
      </c>
      <c r="M46" s="84" t="s">
        <v>361</v>
      </c>
      <c r="N46" s="101" t="s">
        <v>361</v>
      </c>
      <c r="O46" s="17" t="s">
        <v>361</v>
      </c>
      <c r="P46" s="84" t="s">
        <v>361</v>
      </c>
      <c r="Q46" s="101">
        <v>0.16037902591049394</v>
      </c>
      <c r="R46" s="17">
        <v>0.45169602456208857</v>
      </c>
      <c r="S46" s="84">
        <v>0.14254293051564423</v>
      </c>
      <c r="T46" s="101">
        <v>2.4947283032788783E-2</v>
      </c>
      <c r="U46" s="17">
        <v>4.6550337663462862E-3</v>
      </c>
      <c r="V46" s="84">
        <v>1.1317724104717953E-2</v>
      </c>
      <c r="W46" s="101">
        <v>0.17883738481179257</v>
      </c>
      <c r="X46" s="17">
        <v>0.2410235279511028</v>
      </c>
      <c r="Y46" s="84">
        <v>9.3953898429607469E-2</v>
      </c>
      <c r="Z46" s="101">
        <v>0.35284091731852202</v>
      </c>
      <c r="AA46" s="17">
        <v>0.27625555793268047</v>
      </c>
      <c r="AB46" s="84">
        <v>0.25659006525215178</v>
      </c>
      <c r="AD46" s="88">
        <v>-4.1791886049044047E-3</v>
      </c>
      <c r="AE46" s="9">
        <v>2.7244116322823697E-2</v>
      </c>
      <c r="AF46" s="9">
        <v>-6.270786624409036E-2</v>
      </c>
      <c r="AG46" s="9" t="s">
        <v>361</v>
      </c>
      <c r="AH46" s="9" t="s">
        <v>361</v>
      </c>
      <c r="AI46" s="9">
        <v>-0.30915309404644431</v>
      </c>
      <c r="AJ46" s="9">
        <v>6.6626903383716664E-3</v>
      </c>
      <c r="AK46" s="9">
        <v>-0.14706962952149533</v>
      </c>
      <c r="AL46" s="89">
        <v>-1.9665492680528696E-2</v>
      </c>
    </row>
    <row r="47" spans="1:38" ht="12" customHeight="1" x14ac:dyDescent="0.2">
      <c r="A47" s="137" t="s">
        <v>73</v>
      </c>
      <c r="B47" s="101">
        <v>3.2985935682430449</v>
      </c>
      <c r="C47" s="17">
        <v>3.3357970490816888</v>
      </c>
      <c r="D47" s="84">
        <v>3.3230531198505933</v>
      </c>
      <c r="E47" s="101" t="s">
        <v>361</v>
      </c>
      <c r="F47" s="17" t="s">
        <v>361</v>
      </c>
      <c r="G47" s="84" t="s">
        <v>361</v>
      </c>
      <c r="H47" s="101">
        <v>1.9627838922705096</v>
      </c>
      <c r="I47" s="17">
        <v>1.8314641569394501</v>
      </c>
      <c r="J47" s="84">
        <v>2.3411651297833935</v>
      </c>
      <c r="K47" s="101">
        <v>1.8517408633347299</v>
      </c>
      <c r="L47" s="17">
        <v>2.2697265839127048</v>
      </c>
      <c r="M47" s="84">
        <v>2.3590448433460369</v>
      </c>
      <c r="N47" s="101">
        <v>3.4075875162156839</v>
      </c>
      <c r="O47" s="17">
        <v>3.0669610739094617</v>
      </c>
      <c r="P47" s="84">
        <v>3.3504925001113288</v>
      </c>
      <c r="Q47" s="101">
        <v>1.216250463798717</v>
      </c>
      <c r="R47" s="17">
        <v>1.7535581187222975</v>
      </c>
      <c r="S47" s="84">
        <v>1.6920363082875585</v>
      </c>
      <c r="T47" s="101">
        <v>2.0443966894179031</v>
      </c>
      <c r="U47" s="17">
        <v>1.9740021114351149</v>
      </c>
      <c r="V47" s="84">
        <v>1.9352841465136328</v>
      </c>
      <c r="W47" s="101">
        <v>1.1590040971878379</v>
      </c>
      <c r="X47" s="17" t="s">
        <v>361</v>
      </c>
      <c r="Y47" s="84" t="s">
        <v>361</v>
      </c>
      <c r="Z47" s="101">
        <v>2.1681614013871973</v>
      </c>
      <c r="AA47" s="17">
        <v>2.0895856024064781</v>
      </c>
      <c r="AB47" s="84">
        <v>2.2193876183151842</v>
      </c>
      <c r="AD47" s="88">
        <v>-1.2743929231095574E-2</v>
      </c>
      <c r="AE47" s="9" t="s">
        <v>361</v>
      </c>
      <c r="AF47" s="9">
        <v>0.50970097284394345</v>
      </c>
      <c r="AG47" s="9">
        <v>8.9318259433332159E-2</v>
      </c>
      <c r="AH47" s="9">
        <v>0.28353142620186711</v>
      </c>
      <c r="AI47" s="9">
        <v>-6.1521810434739033E-2</v>
      </c>
      <c r="AJ47" s="9">
        <v>-3.8717964921482162E-2</v>
      </c>
      <c r="AK47" s="9" t="s">
        <v>361</v>
      </c>
      <c r="AL47" s="89">
        <v>0.1298020159087061</v>
      </c>
    </row>
    <row r="48" spans="1:38" ht="12" customHeight="1" x14ac:dyDescent="0.2">
      <c r="A48" s="137" t="s">
        <v>74</v>
      </c>
      <c r="B48" s="101">
        <v>0.79743574115518456</v>
      </c>
      <c r="C48" s="17">
        <v>0.84098333112135149</v>
      </c>
      <c r="D48" s="84">
        <v>0.87516541634324563</v>
      </c>
      <c r="E48" s="101" t="s">
        <v>361</v>
      </c>
      <c r="F48" s="17" t="s">
        <v>361</v>
      </c>
      <c r="G48" s="84" t="s">
        <v>361</v>
      </c>
      <c r="H48" s="101">
        <v>1.3153419270777289</v>
      </c>
      <c r="I48" s="17">
        <v>1.0377190944353201</v>
      </c>
      <c r="J48" s="84">
        <v>1.0475542849203325</v>
      </c>
      <c r="K48" s="101">
        <v>0.81982275594936338</v>
      </c>
      <c r="L48" s="17">
        <v>0.63092574556206438</v>
      </c>
      <c r="M48" s="84">
        <v>1.2077540503554778</v>
      </c>
      <c r="N48" s="101">
        <v>1.7883225306221291</v>
      </c>
      <c r="O48" s="17">
        <v>1.6189945230612695</v>
      </c>
      <c r="P48" s="84">
        <v>1.7563155265201775</v>
      </c>
      <c r="Q48" s="101">
        <v>1.0774525335711793</v>
      </c>
      <c r="R48" s="17">
        <v>1.1571971891056851</v>
      </c>
      <c r="S48" s="84">
        <v>1.1557209361286118</v>
      </c>
      <c r="T48" s="101">
        <v>0.50236109700585541</v>
      </c>
      <c r="U48" s="17">
        <v>0.39670119770855355</v>
      </c>
      <c r="V48" s="84">
        <v>0.38006156268133207</v>
      </c>
      <c r="W48" s="101">
        <v>1.262404458369949</v>
      </c>
      <c r="X48" s="17" t="s">
        <v>361</v>
      </c>
      <c r="Y48" s="84" t="s">
        <v>361</v>
      </c>
      <c r="Z48" s="101">
        <v>0.89991192187873204</v>
      </c>
      <c r="AA48" s="17">
        <v>0.78018805401592206</v>
      </c>
      <c r="AB48" s="84">
        <v>0.8388347643706886</v>
      </c>
      <c r="AD48" s="88">
        <v>3.4182085221894143E-2</v>
      </c>
      <c r="AE48" s="9" t="s">
        <v>361</v>
      </c>
      <c r="AF48" s="9">
        <v>9.8351904850124683E-3</v>
      </c>
      <c r="AG48" s="9">
        <v>0.5768283047934134</v>
      </c>
      <c r="AH48" s="9">
        <v>0.13732100345890808</v>
      </c>
      <c r="AI48" s="9">
        <v>-1.4762529770733224E-3</v>
      </c>
      <c r="AJ48" s="9">
        <v>-1.6639635027221489E-2</v>
      </c>
      <c r="AK48" s="9" t="s">
        <v>361</v>
      </c>
      <c r="AL48" s="89">
        <v>5.864671035476654E-2</v>
      </c>
    </row>
    <row r="49" spans="1:38" ht="12" customHeight="1" x14ac:dyDescent="0.2">
      <c r="A49" s="137" t="s">
        <v>25</v>
      </c>
      <c r="B49" s="101">
        <v>2.409686212212466</v>
      </c>
      <c r="C49" s="17">
        <v>2.483313543655647</v>
      </c>
      <c r="D49" s="84">
        <v>2.2633433938263035</v>
      </c>
      <c r="E49" s="101">
        <v>1.3120101277096745</v>
      </c>
      <c r="F49" s="17">
        <v>1.267809223017071</v>
      </c>
      <c r="G49" s="84">
        <v>1.2200094370427448</v>
      </c>
      <c r="H49" s="101">
        <v>1.0802721384744758</v>
      </c>
      <c r="I49" s="17">
        <v>1.1172215062228552</v>
      </c>
      <c r="J49" s="84">
        <v>1.1212096101215565</v>
      </c>
      <c r="K49" s="101">
        <v>2.5848820408508968</v>
      </c>
      <c r="L49" s="17">
        <v>3.2953993423691621</v>
      </c>
      <c r="M49" s="84">
        <v>3.0498666102990777</v>
      </c>
      <c r="N49" s="101">
        <v>4.3245860922874355</v>
      </c>
      <c r="O49" s="17">
        <v>4.1834820800072361</v>
      </c>
      <c r="P49" s="84">
        <v>4.419037608670072</v>
      </c>
      <c r="Q49" s="101">
        <v>1.1342494365284104</v>
      </c>
      <c r="R49" s="17">
        <v>0.85676472067849518</v>
      </c>
      <c r="S49" s="84">
        <v>4.4398147639660248</v>
      </c>
      <c r="T49" s="101">
        <v>0.24048217069700206</v>
      </c>
      <c r="U49" s="17">
        <v>0.26434009015406862</v>
      </c>
      <c r="V49" s="84">
        <v>0.21350626483755791</v>
      </c>
      <c r="W49" s="101">
        <v>2.6048417238013801</v>
      </c>
      <c r="X49" s="17">
        <v>2.4085547611143303</v>
      </c>
      <c r="Y49" s="84">
        <v>2.5132498000608829</v>
      </c>
      <c r="Z49" s="101">
        <v>2.0692962589991124</v>
      </c>
      <c r="AA49" s="17">
        <v>2.0881926728074984</v>
      </c>
      <c r="AB49" s="84">
        <v>2.0894396865032698</v>
      </c>
      <c r="AD49" s="88">
        <v>-0.2199701498293436</v>
      </c>
      <c r="AE49" s="9">
        <v>-4.7799785974326214E-2</v>
      </c>
      <c r="AF49" s="9">
        <v>3.9881038987013007E-3</v>
      </c>
      <c r="AG49" s="9">
        <v>-0.24553273207008441</v>
      </c>
      <c r="AH49" s="9">
        <v>0.23555552866283591</v>
      </c>
      <c r="AI49" s="9">
        <v>3.5830500432875296</v>
      </c>
      <c r="AJ49" s="9">
        <v>-5.0833825316510706E-2</v>
      </c>
      <c r="AK49" s="9">
        <v>0.10469503894655263</v>
      </c>
      <c r="AL49" s="89">
        <v>1.247013695771404E-3</v>
      </c>
    </row>
    <row r="50" spans="1:38" ht="12" customHeight="1" x14ac:dyDescent="0.2">
      <c r="A50" s="137" t="s">
        <v>63</v>
      </c>
      <c r="B50" s="101" t="s">
        <v>361</v>
      </c>
      <c r="C50" s="17" t="s">
        <v>361</v>
      </c>
      <c r="D50" s="84" t="s">
        <v>361</v>
      </c>
      <c r="E50" s="101" t="s">
        <v>361</v>
      </c>
      <c r="F50" s="17" t="s">
        <v>361</v>
      </c>
      <c r="G50" s="84" t="s">
        <v>361</v>
      </c>
      <c r="H50" s="101" t="s">
        <v>361</v>
      </c>
      <c r="I50" s="17" t="s">
        <v>361</v>
      </c>
      <c r="J50" s="84" t="s">
        <v>361</v>
      </c>
      <c r="K50" s="101">
        <v>1.0317194096400533</v>
      </c>
      <c r="L50" s="17">
        <v>0.97642296515435834</v>
      </c>
      <c r="M50" s="84">
        <v>0.99277417468339679</v>
      </c>
      <c r="N50" s="101">
        <v>2.08114850718529</v>
      </c>
      <c r="O50" s="17">
        <v>4.6323457555748702</v>
      </c>
      <c r="P50" s="84">
        <v>5.1178391684840889</v>
      </c>
      <c r="Q50" s="101">
        <v>2.4307702118292069</v>
      </c>
      <c r="R50" s="17">
        <v>0.58731927841477027</v>
      </c>
      <c r="S50" s="84" t="s">
        <v>361</v>
      </c>
      <c r="T50" s="101">
        <v>3.6003707697298739</v>
      </c>
      <c r="U50" s="17">
        <v>3.2875384725881949</v>
      </c>
      <c r="V50" s="84">
        <v>1.166938182041329E-5</v>
      </c>
      <c r="W50" s="101" t="s">
        <v>361</v>
      </c>
      <c r="X50" s="17" t="s">
        <v>361</v>
      </c>
      <c r="Y50" s="84" t="s">
        <v>361</v>
      </c>
      <c r="Z50" s="101">
        <v>0.43846677976117115</v>
      </c>
      <c r="AA50" s="17">
        <v>0.69095429980420964</v>
      </c>
      <c r="AB50" s="84">
        <v>0.64314870432492233</v>
      </c>
      <c r="AD50" s="88" t="s">
        <v>361</v>
      </c>
      <c r="AE50" s="9" t="s">
        <v>361</v>
      </c>
      <c r="AF50" s="9" t="s">
        <v>361</v>
      </c>
      <c r="AG50" s="9">
        <v>1.6351209529038457E-2</v>
      </c>
      <c r="AH50" s="9">
        <v>0.48549341290921877</v>
      </c>
      <c r="AI50" s="9" t="s">
        <v>361</v>
      </c>
      <c r="AJ50" s="9">
        <v>-3.2875268032063745</v>
      </c>
      <c r="AK50" s="9" t="s">
        <v>361</v>
      </c>
      <c r="AL50" s="89">
        <v>-4.7805595479287311E-2</v>
      </c>
    </row>
    <row r="51" spans="1:38" ht="12" customHeight="1" x14ac:dyDescent="0.2">
      <c r="A51" s="138" t="s">
        <v>64</v>
      </c>
      <c r="B51" s="102" t="s">
        <v>361</v>
      </c>
      <c r="C51" s="86" t="s">
        <v>361</v>
      </c>
      <c r="D51" s="87" t="s">
        <v>361</v>
      </c>
      <c r="E51" s="102">
        <v>1.176617497225076</v>
      </c>
      <c r="F51" s="86">
        <v>1.0370552821477879</v>
      </c>
      <c r="G51" s="87">
        <v>1.0103319247996616</v>
      </c>
      <c r="H51" s="102">
        <v>1.4336626250265824E-6</v>
      </c>
      <c r="I51" s="86" t="s">
        <v>361</v>
      </c>
      <c r="J51" s="87" t="s">
        <v>361</v>
      </c>
      <c r="K51" s="102">
        <v>0.12626603595409738</v>
      </c>
      <c r="L51" s="86">
        <v>0.12135749770226167</v>
      </c>
      <c r="M51" s="87">
        <v>0.10820934072679718</v>
      </c>
      <c r="N51" s="102">
        <v>0.66303409767274446</v>
      </c>
      <c r="O51" s="86">
        <v>0.50019242908670558</v>
      </c>
      <c r="P51" s="87">
        <v>0.57060090836034272</v>
      </c>
      <c r="Q51" s="102">
        <v>0.19945983205610002</v>
      </c>
      <c r="R51" s="86">
        <v>0.33246675466139647</v>
      </c>
      <c r="S51" s="87">
        <v>0.37791666408420832</v>
      </c>
      <c r="T51" s="102">
        <v>0.24239334256258616</v>
      </c>
      <c r="U51" s="86">
        <v>0.21312116141892071</v>
      </c>
      <c r="V51" s="87">
        <v>0.20187363859109414</v>
      </c>
      <c r="W51" s="102">
        <v>0.45814837993007279</v>
      </c>
      <c r="X51" s="86">
        <v>0.2115146084584261</v>
      </c>
      <c r="Y51" s="87">
        <v>0.16921042875995346</v>
      </c>
      <c r="Z51" s="102">
        <v>0.32869553824957159</v>
      </c>
      <c r="AA51" s="86">
        <v>0.2889921141985432</v>
      </c>
      <c r="AB51" s="87">
        <v>0.29365802878315944</v>
      </c>
      <c r="AD51" s="94" t="s">
        <v>361</v>
      </c>
      <c r="AE51" s="41">
        <v>-2.6723357348126253E-2</v>
      </c>
      <c r="AF51" s="41" t="s">
        <v>361</v>
      </c>
      <c r="AG51" s="41">
        <v>-1.3148156975464495E-2</v>
      </c>
      <c r="AH51" s="41">
        <v>7.0408479273637137E-2</v>
      </c>
      <c r="AI51" s="41">
        <v>4.5449909422811852E-2</v>
      </c>
      <c r="AJ51" s="41">
        <v>-1.1247522827826567E-2</v>
      </c>
      <c r="AK51" s="41">
        <v>-4.2304179698472638E-2</v>
      </c>
      <c r="AL51" s="95">
        <v>4.6659145846162375E-3</v>
      </c>
    </row>
  </sheetData>
  <mergeCells count="7">
    <mergeCell ref="A4:A6"/>
    <mergeCell ref="AD4:AL4"/>
    <mergeCell ref="AD6:AL6"/>
    <mergeCell ref="AD30:AL30"/>
    <mergeCell ref="AD32:AL32"/>
    <mergeCell ref="B4:AB4"/>
    <mergeCell ref="B30:AB30"/>
  </mergeCells>
  <conditionalFormatting sqref="B4">
    <cfRule type="expression" dxfId="170" priority="39">
      <formula>(B1+1)&lt;=(9*rounds_bucket)</formula>
    </cfRule>
  </conditionalFormatting>
  <conditionalFormatting sqref="C32:D32">
    <cfRule type="expression" dxfId="169" priority="38">
      <formula>(C1+1)&lt;=(9*rounds_bucket)</formula>
    </cfRule>
  </conditionalFormatting>
  <conditionalFormatting sqref="B51:D51">
    <cfRule type="expression" dxfId="168" priority="37">
      <formula>(B1+1)&lt;=(9*rounds_bucket)</formula>
    </cfRule>
  </conditionalFormatting>
  <conditionalFormatting sqref="B1:AB1">
    <cfRule type="expression" dxfId="167" priority="36">
      <formula>(B1+1)&gt;(9*rounds_bucket)</formula>
    </cfRule>
  </conditionalFormatting>
  <conditionalFormatting sqref="B32">
    <cfRule type="expression" dxfId="166" priority="33">
      <formula>(B3+1)&lt;=(9*rounds_bucket)</formula>
    </cfRule>
  </conditionalFormatting>
  <conditionalFormatting sqref="F32:G32">
    <cfRule type="expression" dxfId="165" priority="32">
      <formula>(F1+1)&lt;=(9*rounds_bucket)</formula>
    </cfRule>
  </conditionalFormatting>
  <conditionalFormatting sqref="E51:G51">
    <cfRule type="expression" dxfId="164" priority="31">
      <formula>(E1+1)&lt;=(9*rounds_bucket)</formula>
    </cfRule>
  </conditionalFormatting>
  <conditionalFormatting sqref="E32">
    <cfRule type="expression" dxfId="163" priority="30">
      <formula>(E3+1)&lt;=(9*rounds_bucket)</formula>
    </cfRule>
  </conditionalFormatting>
  <conditionalFormatting sqref="I32:J32">
    <cfRule type="expression" dxfId="162" priority="29">
      <formula>(I1+1)&lt;=(9*rounds_bucket)</formula>
    </cfRule>
  </conditionalFormatting>
  <conditionalFormatting sqref="H51:J51">
    <cfRule type="expression" dxfId="161" priority="28">
      <formula>(H1+1)&lt;=(9*rounds_bucket)</formula>
    </cfRule>
  </conditionalFormatting>
  <conditionalFormatting sqref="H32">
    <cfRule type="expression" dxfId="160" priority="27">
      <formula>(H3+1)&lt;=(9*rounds_bucket)</formula>
    </cfRule>
  </conditionalFormatting>
  <conditionalFormatting sqref="L32:M32">
    <cfRule type="expression" dxfId="159" priority="26">
      <formula>(L1+1)&lt;=(9*rounds_bucket)</formula>
    </cfRule>
  </conditionalFormatting>
  <conditionalFormatting sqref="K51:M51">
    <cfRule type="expression" dxfId="158" priority="25">
      <formula>(K1+1)&lt;=(9*rounds_bucket)</formula>
    </cfRule>
  </conditionalFormatting>
  <conditionalFormatting sqref="K32">
    <cfRule type="expression" dxfId="157" priority="24">
      <formula>(K3+1)&lt;=(9*rounds_bucket)</formula>
    </cfRule>
  </conditionalFormatting>
  <conditionalFormatting sqref="O32:P32">
    <cfRule type="expression" dxfId="156" priority="23">
      <formula>(O1+1)&lt;=(9*rounds_bucket)</formula>
    </cfRule>
  </conditionalFormatting>
  <conditionalFormatting sqref="N51:P51">
    <cfRule type="expression" dxfId="155" priority="22">
      <formula>(N1+1)&lt;=(9*rounds_bucket)</formula>
    </cfRule>
  </conditionalFormatting>
  <conditionalFormatting sqref="N32">
    <cfRule type="expression" dxfId="154" priority="21">
      <formula>(N3+1)&lt;=(9*rounds_bucket)</formula>
    </cfRule>
  </conditionalFormatting>
  <conditionalFormatting sqref="R32:S32">
    <cfRule type="expression" dxfId="153" priority="20">
      <formula>(R1+1)&lt;=(9*rounds_bucket)</formula>
    </cfRule>
  </conditionalFormatting>
  <conditionalFormatting sqref="Q51:S51">
    <cfRule type="expression" dxfId="152" priority="19">
      <formula>(Q1+1)&lt;=(9*rounds_bucket)</formula>
    </cfRule>
  </conditionalFormatting>
  <conditionalFormatting sqref="Q32">
    <cfRule type="expression" dxfId="151" priority="18">
      <formula>(Q3+1)&lt;=(9*rounds_bucket)</formula>
    </cfRule>
  </conditionalFormatting>
  <conditionalFormatting sqref="U32:V32">
    <cfRule type="expression" dxfId="150" priority="17">
      <formula>(U1+1)&lt;=(9*rounds_bucket)</formula>
    </cfRule>
  </conditionalFormatting>
  <conditionalFormatting sqref="T51:V51">
    <cfRule type="expression" dxfId="149" priority="16">
      <formula>(T1+1)&lt;=(9*rounds_bucket)</formula>
    </cfRule>
  </conditionalFormatting>
  <conditionalFormatting sqref="T32">
    <cfRule type="expression" dxfId="148" priority="15">
      <formula>(T3+1)&lt;=(9*rounds_bucket)</formula>
    </cfRule>
  </conditionalFormatting>
  <conditionalFormatting sqref="X32:Y32">
    <cfRule type="expression" dxfId="147" priority="14">
      <formula>(X1+1)&lt;=(9*rounds_bucket)</formula>
    </cfRule>
  </conditionalFormatting>
  <conditionalFormatting sqref="W51:Y51">
    <cfRule type="expression" dxfId="146" priority="13">
      <formula>(W1+1)&lt;=(9*rounds_bucket)</formula>
    </cfRule>
  </conditionalFormatting>
  <conditionalFormatting sqref="W32">
    <cfRule type="expression" dxfId="145" priority="12">
      <formula>(W3+1)&lt;=(9*rounds_bucket)</formula>
    </cfRule>
  </conditionalFormatting>
  <conditionalFormatting sqref="AA32:AB32">
    <cfRule type="expression" dxfId="144" priority="11">
      <formula>(AA1+1)&lt;=(9*rounds_bucket)</formula>
    </cfRule>
  </conditionalFormatting>
  <conditionalFormatting sqref="Z51:AB51">
    <cfRule type="expression" dxfId="143" priority="10">
      <formula>(Z1+1)&lt;=(9*rounds_bucket)</formula>
    </cfRule>
  </conditionalFormatting>
  <conditionalFormatting sqref="Z32">
    <cfRule type="expression" dxfId="142" priority="9">
      <formula>(Z3+1)&lt;=(9*rounds_bucket)</formula>
    </cfRule>
  </conditionalFormatting>
  <pageMargins left="0.39370078740157483" right="0.39370078740157483" top="0.51181102362204722" bottom="0.39370078740157483" header="0.31496062992125984" footer="0.31496062992125984"/>
  <pageSetup paperSize="9" scale="35" pageOrder="overThenDown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AV147"/>
  <sheetViews>
    <sheetView showGridLines="0" zoomScale="80" zoomScaleNormal="80" workbookViewId="0">
      <pane xSplit="3" ySplit="7" topLeftCell="D8" activePane="bottomRight" state="frozen"/>
      <selection activeCell="A2" sqref="A2"/>
      <selection pane="topRight" activeCell="A2" sqref="A2"/>
      <selection pane="bottomLeft" activeCell="A2" sqref="A2"/>
      <selection pane="bottomRight" activeCell="D8" sqref="D8"/>
    </sheetView>
  </sheetViews>
  <sheetFormatPr defaultColWidth="9.109375" defaultRowHeight="11.4" x14ac:dyDescent="0.2"/>
  <cols>
    <col min="1" max="1" width="11" style="304" customWidth="1"/>
    <col min="2" max="2" width="36.88671875" style="304" bestFit="1" customWidth="1"/>
    <col min="3" max="3" width="12.6640625" style="335" bestFit="1" customWidth="1"/>
    <col min="4" max="4" width="10.44140625" style="384" bestFit="1" customWidth="1"/>
    <col min="5" max="5" width="11.33203125" style="338" bestFit="1" customWidth="1"/>
    <col min="6" max="6" width="14.88671875" style="338" bestFit="1" customWidth="1"/>
    <col min="7" max="7" width="12.44140625" style="338" bestFit="1" customWidth="1"/>
    <col min="8" max="8" width="13.6640625" style="338" bestFit="1" customWidth="1"/>
    <col min="9" max="9" width="12.5546875" style="338" bestFit="1" customWidth="1"/>
    <col min="10" max="10" width="13.88671875" style="338" bestFit="1" customWidth="1"/>
    <col min="11" max="11" width="11.33203125" style="338" bestFit="1" customWidth="1"/>
    <col min="12" max="12" width="8.6640625" style="338" bestFit="1" customWidth="1"/>
    <col min="13" max="13" width="12.109375" style="338" bestFit="1" customWidth="1"/>
    <col min="14" max="14" width="12" style="304" customWidth="1"/>
    <col min="15" max="15" width="8.6640625" style="338" bestFit="1" customWidth="1"/>
    <col min="16" max="16" width="11.109375" style="338" bestFit="1" customWidth="1"/>
    <col min="17" max="17" width="9" style="338" bestFit="1" customWidth="1"/>
    <col min="18" max="18" width="10.109375" style="338" bestFit="1" customWidth="1"/>
    <col min="19" max="19" width="12.109375" style="338" bestFit="1" customWidth="1"/>
    <col min="20" max="20" width="10.5546875" style="338" bestFit="1" customWidth="1"/>
    <col min="21" max="21" width="9.88671875" style="338" bestFit="1" customWidth="1"/>
    <col min="22" max="22" width="12.109375" style="338" bestFit="1" customWidth="1"/>
    <col min="23" max="23" width="8.6640625" style="338" bestFit="1" customWidth="1"/>
    <col min="24" max="24" width="7.44140625" style="338" bestFit="1" customWidth="1"/>
    <col min="25" max="25" width="8.44140625" style="338" customWidth="1"/>
    <col min="26" max="26" width="7.109375" style="338" customWidth="1"/>
    <col min="27" max="27" width="12.33203125" style="338" customWidth="1"/>
    <col min="28" max="28" width="9.44140625" style="338" customWidth="1"/>
    <col min="29" max="29" width="8.6640625" style="338" bestFit="1" customWidth="1"/>
    <col min="30" max="30" width="8" style="338" bestFit="1" customWidth="1"/>
    <col min="31" max="31" width="12.109375" style="338" bestFit="1" customWidth="1"/>
    <col min="32" max="32" width="8.109375" style="338" bestFit="1" customWidth="1"/>
    <col min="33" max="33" width="7.44140625" style="338" bestFit="1" customWidth="1"/>
    <col min="34" max="34" width="7.33203125" style="338" customWidth="1"/>
    <col min="35" max="35" width="12.33203125" style="338" customWidth="1"/>
    <col min="36" max="36" width="9.44140625" style="338" customWidth="1"/>
    <col min="37" max="37" width="10.6640625" style="338" bestFit="1" customWidth="1"/>
    <col min="38" max="48" width="9.109375" style="300"/>
    <col min="49" max="16384" width="9.109375" style="304"/>
  </cols>
  <sheetData>
    <row r="1" spans="1:48" ht="12" x14ac:dyDescent="0.25">
      <c r="A1" s="524" t="s">
        <v>576</v>
      </c>
      <c r="B1" s="302"/>
      <c r="C1" s="335" t="s">
        <v>577</v>
      </c>
      <c r="D1" s="337"/>
    </row>
    <row r="2" spans="1:48" x14ac:dyDescent="0.2">
      <c r="A2" s="525" t="s">
        <v>2625</v>
      </c>
      <c r="B2" s="340"/>
      <c r="C2" s="342"/>
      <c r="D2" s="344"/>
    </row>
    <row r="3" spans="1:48" x14ac:dyDescent="0.2">
      <c r="A3" s="526" t="s">
        <v>578</v>
      </c>
      <c r="B3" s="340"/>
      <c r="C3" s="342"/>
      <c r="D3" s="344"/>
    </row>
    <row r="5" spans="1:48" s="361" customFormat="1" ht="12" x14ac:dyDescent="0.25">
      <c r="A5" s="522" t="s">
        <v>753</v>
      </c>
      <c r="B5" s="523" t="s">
        <v>354</v>
      </c>
      <c r="C5" s="527" t="s">
        <v>581</v>
      </c>
      <c r="D5" s="528" t="s">
        <v>39</v>
      </c>
      <c r="E5" s="529" t="s">
        <v>76</v>
      </c>
      <c r="F5" s="530" t="s">
        <v>77</v>
      </c>
      <c r="G5" s="949" t="s">
        <v>11</v>
      </c>
      <c r="H5" s="950"/>
      <c r="I5" s="531" t="s">
        <v>12</v>
      </c>
      <c r="J5" s="532"/>
      <c r="K5" s="533" t="s">
        <v>14</v>
      </c>
      <c r="L5" s="534" t="s">
        <v>16</v>
      </c>
      <c r="M5" s="535"/>
      <c r="N5" s="304"/>
      <c r="O5" s="534" t="s">
        <v>17</v>
      </c>
      <c r="P5" s="535"/>
      <c r="Q5" s="534" t="s">
        <v>582</v>
      </c>
      <c r="R5" s="535"/>
      <c r="S5" s="534" t="s">
        <v>20</v>
      </c>
      <c r="T5" s="535"/>
      <c r="U5" s="534" t="s">
        <v>21</v>
      </c>
      <c r="V5" s="535"/>
      <c r="W5" s="534" t="s">
        <v>583</v>
      </c>
      <c r="X5" s="535"/>
      <c r="Y5" s="534" t="s">
        <v>584</v>
      </c>
      <c r="Z5" s="535"/>
      <c r="AA5" s="534" t="s">
        <v>585</v>
      </c>
      <c r="AB5" s="535"/>
      <c r="AC5" s="534" t="s">
        <v>586</v>
      </c>
      <c r="AD5" s="536"/>
      <c r="AE5" s="537" t="s">
        <v>587</v>
      </c>
      <c r="AF5" s="533" t="s">
        <v>70</v>
      </c>
      <c r="AG5" s="533" t="s">
        <v>25</v>
      </c>
      <c r="AH5" s="538" t="s">
        <v>588</v>
      </c>
      <c r="AI5" s="534" t="s">
        <v>2039</v>
      </c>
      <c r="AJ5" s="535"/>
      <c r="AK5" s="539" t="s">
        <v>2436</v>
      </c>
      <c r="AL5" s="360"/>
      <c r="AM5" s="360"/>
      <c r="AN5" s="360"/>
      <c r="AO5" s="360"/>
      <c r="AP5" s="360"/>
      <c r="AQ5" s="360"/>
      <c r="AR5" s="360"/>
      <c r="AS5" s="360"/>
      <c r="AT5" s="360"/>
      <c r="AU5" s="360"/>
      <c r="AV5" s="360"/>
    </row>
    <row r="6" spans="1:48" s="361" customFormat="1" ht="12" x14ac:dyDescent="0.25">
      <c r="A6" s="540"/>
      <c r="B6" s="541"/>
      <c r="C6" s="542" t="s">
        <v>590</v>
      </c>
      <c r="D6" s="537" t="s">
        <v>362</v>
      </c>
      <c r="E6" s="538" t="s">
        <v>362</v>
      </c>
      <c r="F6" s="539" t="s">
        <v>362</v>
      </c>
      <c r="G6" s="543" t="s">
        <v>76</v>
      </c>
      <c r="H6" s="544" t="s">
        <v>591</v>
      </c>
      <c r="I6" s="543" t="s">
        <v>76</v>
      </c>
      <c r="J6" s="544" t="s">
        <v>591</v>
      </c>
      <c r="K6" s="538" t="s">
        <v>592</v>
      </c>
      <c r="L6" s="543" t="s">
        <v>76</v>
      </c>
      <c r="M6" s="544" t="s">
        <v>591</v>
      </c>
      <c r="N6" s="545" t="s">
        <v>353</v>
      </c>
      <c r="O6" s="543" t="s">
        <v>76</v>
      </c>
      <c r="P6" s="544" t="s">
        <v>591</v>
      </c>
      <c r="Q6" s="543" t="s">
        <v>76</v>
      </c>
      <c r="R6" s="544" t="s">
        <v>591</v>
      </c>
      <c r="S6" s="543" t="s">
        <v>76</v>
      </c>
      <c r="T6" s="544" t="s">
        <v>591</v>
      </c>
      <c r="U6" s="543" t="s">
        <v>76</v>
      </c>
      <c r="V6" s="544" t="s">
        <v>591</v>
      </c>
      <c r="W6" s="543" t="s">
        <v>76</v>
      </c>
      <c r="X6" s="544" t="s">
        <v>591</v>
      </c>
      <c r="Y6" s="543" t="s">
        <v>76</v>
      </c>
      <c r="Z6" s="544" t="s">
        <v>591</v>
      </c>
      <c r="AA6" s="543" t="s">
        <v>76</v>
      </c>
      <c r="AB6" s="544" t="s">
        <v>591</v>
      </c>
      <c r="AC6" s="543" t="s">
        <v>76</v>
      </c>
      <c r="AD6" s="544" t="s">
        <v>591</v>
      </c>
      <c r="AE6" s="546"/>
      <c r="AF6" s="547"/>
      <c r="AG6" s="547"/>
      <c r="AH6" s="546"/>
      <c r="AI6" s="543" t="s">
        <v>76</v>
      </c>
      <c r="AJ6" s="544" t="s">
        <v>591</v>
      </c>
      <c r="AK6" s="544" t="s">
        <v>41</v>
      </c>
      <c r="AL6" s="360"/>
      <c r="AM6" s="360"/>
      <c r="AN6" s="360"/>
      <c r="AO6" s="360"/>
      <c r="AP6" s="360"/>
      <c r="AQ6" s="360"/>
      <c r="AR6" s="360"/>
      <c r="AS6" s="360"/>
      <c r="AT6" s="360"/>
      <c r="AU6" s="360"/>
      <c r="AV6" s="360"/>
    </row>
    <row r="7" spans="1:48" hidden="1" x14ac:dyDescent="0.2">
      <c r="A7" s="372" t="s">
        <v>593</v>
      </c>
      <c r="B7" s="373" t="s">
        <v>354</v>
      </c>
      <c r="C7" s="73" t="s">
        <v>594</v>
      </c>
      <c r="D7" s="376" t="s">
        <v>2401</v>
      </c>
      <c r="E7" s="338" t="s">
        <v>2402</v>
      </c>
      <c r="F7" s="377" t="s">
        <v>2403</v>
      </c>
      <c r="G7" s="376" t="s">
        <v>2404</v>
      </c>
      <c r="H7" s="377" t="s">
        <v>2405</v>
      </c>
      <c r="I7" s="376" t="s">
        <v>2406</v>
      </c>
      <c r="J7" s="377" t="s">
        <v>2407</v>
      </c>
      <c r="K7" s="338" t="s">
        <v>2408</v>
      </c>
      <c r="L7" s="376" t="s">
        <v>2409</v>
      </c>
      <c r="M7" s="377" t="s">
        <v>2410</v>
      </c>
      <c r="N7" s="304" t="s">
        <v>2435</v>
      </c>
      <c r="O7" s="376" t="s">
        <v>2412</v>
      </c>
      <c r="P7" s="377" t="s">
        <v>2413</v>
      </c>
      <c r="Q7" s="376" t="s">
        <v>2414</v>
      </c>
      <c r="R7" s="377" t="s">
        <v>2415</v>
      </c>
      <c r="S7" s="376" t="s">
        <v>2416</v>
      </c>
      <c r="T7" s="377" t="s">
        <v>2417</v>
      </c>
      <c r="U7" s="376" t="s">
        <v>2418</v>
      </c>
      <c r="V7" s="377" t="s">
        <v>2419</v>
      </c>
      <c r="W7" s="376" t="s">
        <v>2420</v>
      </c>
      <c r="X7" s="377" t="s">
        <v>2421</v>
      </c>
      <c r="Y7" s="376" t="s">
        <v>2422</v>
      </c>
      <c r="Z7" s="377" t="s">
        <v>2423</v>
      </c>
      <c r="AA7" s="376" t="s">
        <v>2424</v>
      </c>
      <c r="AB7" s="377" t="s">
        <v>2425</v>
      </c>
      <c r="AC7" s="376" t="s">
        <v>2426</v>
      </c>
      <c r="AD7" s="377" t="s">
        <v>2427</v>
      </c>
      <c r="AE7" s="338" t="s">
        <v>2428</v>
      </c>
      <c r="AF7" s="378" t="s">
        <v>2429</v>
      </c>
      <c r="AG7" s="378" t="s">
        <v>2430</v>
      </c>
      <c r="AH7" s="338" t="s">
        <v>2431</v>
      </c>
      <c r="AI7" s="376" t="s">
        <v>2432</v>
      </c>
      <c r="AJ7" s="377" t="s">
        <v>2433</v>
      </c>
      <c r="AK7" s="377" t="s">
        <v>620</v>
      </c>
    </row>
    <row r="8" spans="1:48" x14ac:dyDescent="0.2">
      <c r="A8" s="380">
        <v>1001</v>
      </c>
      <c r="B8" s="373" t="s">
        <v>119</v>
      </c>
      <c r="C8" s="73">
        <v>9230</v>
      </c>
      <c r="D8" s="376">
        <v>458.11463963</v>
      </c>
      <c r="E8" s="338">
        <v>382.96007092000002</v>
      </c>
      <c r="F8" s="377">
        <v>75.154568706000006</v>
      </c>
      <c r="G8" s="376">
        <v>0.40038053220000003</v>
      </c>
      <c r="H8" s="377">
        <v>5.12914789E-2</v>
      </c>
      <c r="I8" s="376">
        <v>1.8279433217000001</v>
      </c>
      <c r="J8" s="377">
        <v>0.18746606809999999</v>
      </c>
      <c r="K8" s="338">
        <v>5.1655930898999998</v>
      </c>
      <c r="L8" s="376">
        <v>1.5277582063999999</v>
      </c>
      <c r="M8" s="377">
        <v>0.28024808039999999</v>
      </c>
      <c r="N8" s="304">
        <v>1001</v>
      </c>
      <c r="O8" s="376">
        <v>2.6384407471000002</v>
      </c>
      <c r="P8" s="377">
        <v>0.54655768689999995</v>
      </c>
      <c r="Q8" s="376">
        <v>0.57679596710000003</v>
      </c>
      <c r="R8" s="377">
        <v>0.11934204180000001</v>
      </c>
      <c r="S8" s="376">
        <v>1.7773847223999999</v>
      </c>
      <c r="T8" s="377">
        <v>0.1707367494</v>
      </c>
      <c r="U8" s="376">
        <v>0</v>
      </c>
      <c r="V8" s="377">
        <v>0</v>
      </c>
      <c r="W8" s="376">
        <v>7.4472910411999997</v>
      </c>
      <c r="X8" s="377">
        <v>0.88968683420000005</v>
      </c>
      <c r="Y8" s="376">
        <v>0</v>
      </c>
      <c r="Z8" s="377">
        <v>0</v>
      </c>
      <c r="AA8" s="376">
        <v>0.60375083709999999</v>
      </c>
      <c r="AB8" s="377">
        <v>0.49841126180000001</v>
      </c>
      <c r="AC8" s="376">
        <v>266.62665342000003</v>
      </c>
      <c r="AD8" s="377">
        <v>55.215088975</v>
      </c>
      <c r="AE8" s="338">
        <v>2.1125761100000001E-2</v>
      </c>
      <c r="AF8" s="378">
        <v>33.835196023000002</v>
      </c>
      <c r="AG8" s="378">
        <v>4.1209802164999996</v>
      </c>
      <c r="AH8" s="338">
        <v>66.897748925000002</v>
      </c>
      <c r="AI8" s="376">
        <v>6.1004746334000002</v>
      </c>
      <c r="AJ8" s="377">
        <v>0.58829300559999997</v>
      </c>
      <c r="AK8" s="377">
        <v>9</v>
      </c>
    </row>
    <row r="9" spans="1:48" x14ac:dyDescent="0.2">
      <c r="A9" s="380">
        <v>1002</v>
      </c>
      <c r="B9" s="373" t="s">
        <v>121</v>
      </c>
      <c r="C9" s="73">
        <v>7046</v>
      </c>
      <c r="D9" s="376">
        <v>1146.6764530999999</v>
      </c>
      <c r="E9" s="338">
        <v>915.26317997000001</v>
      </c>
      <c r="F9" s="377">
        <v>231.41327308000001</v>
      </c>
      <c r="G9" s="376">
        <v>117.63352971</v>
      </c>
      <c r="H9" s="377">
        <v>2.6716778970999999</v>
      </c>
      <c r="I9" s="376">
        <v>66.991409258000004</v>
      </c>
      <c r="J9" s="377">
        <v>5.1879055687999998</v>
      </c>
      <c r="K9" s="338">
        <v>63.281583241</v>
      </c>
      <c r="L9" s="376">
        <v>24.380565138000001</v>
      </c>
      <c r="M9" s="377">
        <v>14.104978355</v>
      </c>
      <c r="N9" s="304">
        <v>1002</v>
      </c>
      <c r="O9" s="376">
        <v>360.59551961</v>
      </c>
      <c r="P9" s="377">
        <v>47.128532853999999</v>
      </c>
      <c r="Q9" s="376">
        <v>15.757534193</v>
      </c>
      <c r="R9" s="377">
        <v>3.2803003341000001</v>
      </c>
      <c r="S9" s="376">
        <v>12.901829246</v>
      </c>
      <c r="T9" s="377">
        <v>1.6638160554999999</v>
      </c>
      <c r="U9" s="376">
        <v>0</v>
      </c>
      <c r="V9" s="377">
        <v>0</v>
      </c>
      <c r="W9" s="376">
        <v>32.228361466999999</v>
      </c>
      <c r="X9" s="377">
        <v>5.4982094878999996</v>
      </c>
      <c r="Y9" s="376">
        <v>0</v>
      </c>
      <c r="Z9" s="377">
        <v>0</v>
      </c>
      <c r="AA9" s="376">
        <v>57.008470846000002</v>
      </c>
      <c r="AB9" s="377">
        <v>45.440468307000003</v>
      </c>
      <c r="AC9" s="376">
        <v>78.558250314000006</v>
      </c>
      <c r="AD9" s="377">
        <v>17.625043045999998</v>
      </c>
      <c r="AE9" s="338">
        <v>7.5283540082</v>
      </c>
      <c r="AF9" s="378">
        <v>75.572780222999995</v>
      </c>
      <c r="AG9" s="378">
        <v>18.109954749</v>
      </c>
      <c r="AH9" s="338">
        <v>72.509128986999997</v>
      </c>
      <c r="AI9" s="376">
        <v>6.33707347E-2</v>
      </c>
      <c r="AJ9" s="377">
        <v>0.95487943259999997</v>
      </c>
      <c r="AK9" s="377">
        <v>18</v>
      </c>
    </row>
    <row r="10" spans="1:48" x14ac:dyDescent="0.2">
      <c r="A10" s="380">
        <v>1003</v>
      </c>
      <c r="B10" s="373" t="s">
        <v>123</v>
      </c>
      <c r="C10" s="73">
        <v>35140</v>
      </c>
      <c r="D10" s="376">
        <v>407.17454214999998</v>
      </c>
      <c r="E10" s="338">
        <v>309.08508002999997</v>
      </c>
      <c r="F10" s="377">
        <v>98.089462115000003</v>
      </c>
      <c r="G10" s="376">
        <v>57.994408667000002</v>
      </c>
      <c r="H10" s="377">
        <v>2.307830391</v>
      </c>
      <c r="I10" s="376">
        <v>33.369843379000002</v>
      </c>
      <c r="J10" s="377">
        <v>3.0340129651000001</v>
      </c>
      <c r="K10" s="338">
        <v>26.149853813</v>
      </c>
      <c r="L10" s="376">
        <v>19.394003305999998</v>
      </c>
      <c r="M10" s="377">
        <v>6.9652697147999998</v>
      </c>
      <c r="N10" s="304">
        <v>1003</v>
      </c>
      <c r="O10" s="376">
        <v>9.8786338352000005</v>
      </c>
      <c r="P10" s="377">
        <v>2.0192173732000001</v>
      </c>
      <c r="Q10" s="376">
        <v>5.8018180908000003</v>
      </c>
      <c r="R10" s="377">
        <v>2.5456100498000001</v>
      </c>
      <c r="S10" s="376">
        <v>41.282328102000001</v>
      </c>
      <c r="T10" s="377">
        <v>2.1993510659000002</v>
      </c>
      <c r="U10" s="376">
        <v>0</v>
      </c>
      <c r="V10" s="377">
        <v>0</v>
      </c>
      <c r="W10" s="376">
        <v>58.021026429999999</v>
      </c>
      <c r="X10" s="377">
        <v>17.439646901</v>
      </c>
      <c r="Y10" s="376">
        <v>7.3383530200000005E-2</v>
      </c>
      <c r="Z10" s="377">
        <v>3.12592316E-2</v>
      </c>
      <c r="AA10" s="376">
        <v>11.803015774</v>
      </c>
      <c r="AB10" s="377">
        <v>15.793660470000001</v>
      </c>
      <c r="AC10" s="376">
        <v>20.876831352</v>
      </c>
      <c r="AD10" s="377">
        <v>5.1710587157000001</v>
      </c>
      <c r="AE10" s="338">
        <v>10.172287647999999</v>
      </c>
      <c r="AF10" s="378">
        <v>25.773723212</v>
      </c>
      <c r="AG10" s="378">
        <v>5.8011849172999996</v>
      </c>
      <c r="AH10" s="338">
        <v>22.82029369</v>
      </c>
      <c r="AI10" s="376">
        <v>0.17157993690000001</v>
      </c>
      <c r="AJ10" s="377">
        <v>0.28340958779999997</v>
      </c>
      <c r="AK10" s="377">
        <v>89</v>
      </c>
    </row>
    <row r="11" spans="1:48" x14ac:dyDescent="0.2">
      <c r="A11" s="380">
        <v>1004</v>
      </c>
      <c r="B11" s="373" t="s">
        <v>124</v>
      </c>
      <c r="C11" s="73">
        <v>24587</v>
      </c>
      <c r="D11" s="376">
        <v>370.08910328000002</v>
      </c>
      <c r="E11" s="338">
        <v>256.23042255000001</v>
      </c>
      <c r="F11" s="377">
        <v>113.85868072</v>
      </c>
      <c r="G11" s="376">
        <v>71.494394516</v>
      </c>
      <c r="H11" s="377">
        <v>3.7604668604999998</v>
      </c>
      <c r="I11" s="376">
        <v>17.775682310000001</v>
      </c>
      <c r="J11" s="377">
        <v>6.0353104649000002</v>
      </c>
      <c r="K11" s="338">
        <v>60.941918606999998</v>
      </c>
      <c r="L11" s="376">
        <v>8.8942838690000006</v>
      </c>
      <c r="M11" s="377">
        <v>1.7432317855999999</v>
      </c>
      <c r="N11" s="304">
        <v>1004</v>
      </c>
      <c r="O11" s="376">
        <v>19.010387854000001</v>
      </c>
      <c r="P11" s="377">
        <v>3.8628265273000002</v>
      </c>
      <c r="Q11" s="376">
        <v>21.58716291</v>
      </c>
      <c r="R11" s="377">
        <v>1.8658000284</v>
      </c>
      <c r="S11" s="376">
        <v>27.931408062999999</v>
      </c>
      <c r="T11" s="377">
        <v>1.2458380095999999</v>
      </c>
      <c r="U11" s="376">
        <v>0</v>
      </c>
      <c r="V11" s="377">
        <v>0</v>
      </c>
      <c r="W11" s="376">
        <v>1.14990523E-2</v>
      </c>
      <c r="X11" s="377">
        <v>2.3243339999999999E-3</v>
      </c>
      <c r="Y11" s="376">
        <v>0</v>
      </c>
      <c r="Z11" s="377">
        <v>0</v>
      </c>
      <c r="AA11" s="376">
        <v>31.796915844000001</v>
      </c>
      <c r="AB11" s="377">
        <v>31.562931696</v>
      </c>
      <c r="AC11" s="376">
        <v>0.67885909629999996</v>
      </c>
      <c r="AD11" s="377">
        <v>0.1924092976</v>
      </c>
      <c r="AE11" s="338">
        <v>6.2845678599999996E-2</v>
      </c>
      <c r="AF11" s="378">
        <v>36.871205377999999</v>
      </c>
      <c r="AG11" s="378">
        <v>8.7608982562000008</v>
      </c>
      <c r="AH11" s="338">
        <v>13.758980061999999</v>
      </c>
      <c r="AI11" s="376">
        <v>0.2662156343</v>
      </c>
      <c r="AJ11" s="377">
        <v>-2.4692858000000002E-2</v>
      </c>
      <c r="AK11" s="377">
        <v>15</v>
      </c>
    </row>
    <row r="12" spans="1:48" x14ac:dyDescent="0.2">
      <c r="A12" s="380">
        <v>1005</v>
      </c>
      <c r="B12" s="373" t="s">
        <v>126</v>
      </c>
      <c r="C12" s="73">
        <v>18935</v>
      </c>
      <c r="D12" s="376">
        <v>1295.5398431000001</v>
      </c>
      <c r="E12" s="338">
        <v>1030.6562564999999</v>
      </c>
      <c r="F12" s="377">
        <v>264.88358662000002</v>
      </c>
      <c r="G12" s="376">
        <v>122.78502665000001</v>
      </c>
      <c r="H12" s="377">
        <v>1.9197798429999999</v>
      </c>
      <c r="I12" s="376">
        <v>84.321951370999997</v>
      </c>
      <c r="J12" s="377">
        <v>5.5714307423999996</v>
      </c>
      <c r="K12" s="338">
        <v>61.568043357999997</v>
      </c>
      <c r="L12" s="376">
        <v>3.4923524591000001</v>
      </c>
      <c r="M12" s="377">
        <v>0.27423591850000001</v>
      </c>
      <c r="N12" s="304">
        <v>1005</v>
      </c>
      <c r="O12" s="376">
        <v>38.482792197999999</v>
      </c>
      <c r="P12" s="377">
        <v>1.5280131854000001</v>
      </c>
      <c r="Q12" s="376">
        <v>14.004130849999999</v>
      </c>
      <c r="R12" s="377">
        <v>3.8170753933000001</v>
      </c>
      <c r="S12" s="376">
        <v>7.9655161766000004</v>
      </c>
      <c r="T12" s="377">
        <v>0.42299040069999999</v>
      </c>
      <c r="U12" s="376">
        <v>0.3572183417</v>
      </c>
      <c r="V12" s="377">
        <v>7.2313942399999998E-2</v>
      </c>
      <c r="W12" s="376">
        <v>72.552331780000003</v>
      </c>
      <c r="X12" s="377">
        <v>11.737414689</v>
      </c>
      <c r="Y12" s="376">
        <v>0</v>
      </c>
      <c r="Z12" s="377">
        <v>0</v>
      </c>
      <c r="AA12" s="376">
        <v>31.270565248</v>
      </c>
      <c r="AB12" s="377">
        <v>28.312470650000002</v>
      </c>
      <c r="AC12" s="376">
        <v>466.08442532999999</v>
      </c>
      <c r="AD12" s="377">
        <v>94.637270470000004</v>
      </c>
      <c r="AE12" s="338">
        <v>80.230691883000006</v>
      </c>
      <c r="AF12" s="378">
        <v>56.012800607999999</v>
      </c>
      <c r="AG12" s="378">
        <v>27.668982328999999</v>
      </c>
      <c r="AH12" s="338">
        <v>78.182886683999996</v>
      </c>
      <c r="AI12" s="376">
        <v>1.0058634256000001</v>
      </c>
      <c r="AJ12" s="377">
        <v>1.2612692221999999</v>
      </c>
      <c r="AK12" s="377">
        <v>23</v>
      </c>
    </row>
    <row r="13" spans="1:48" x14ac:dyDescent="0.2">
      <c r="A13" s="380">
        <v>1006</v>
      </c>
      <c r="B13" s="373" t="s">
        <v>128</v>
      </c>
      <c r="C13" s="73">
        <v>126319</v>
      </c>
      <c r="D13" s="376">
        <v>1242.8089742</v>
      </c>
      <c r="E13" s="338">
        <v>958.01702301</v>
      </c>
      <c r="F13" s="377">
        <v>284.79195119000002</v>
      </c>
      <c r="G13" s="376">
        <v>108.34495345000001</v>
      </c>
      <c r="H13" s="377">
        <v>2.4202493244999999</v>
      </c>
      <c r="I13" s="376">
        <v>43.295986202999998</v>
      </c>
      <c r="J13" s="377">
        <v>3.9582043689000002</v>
      </c>
      <c r="K13" s="338">
        <v>32.954740006000002</v>
      </c>
      <c r="L13" s="376">
        <v>52.115269687000001</v>
      </c>
      <c r="M13" s="377">
        <v>4.8063250241000004</v>
      </c>
      <c r="N13" s="304">
        <v>1006</v>
      </c>
      <c r="O13" s="376">
        <v>14.295329969000001</v>
      </c>
      <c r="P13" s="377">
        <v>2.4294792616000001</v>
      </c>
      <c r="Q13" s="376">
        <v>1.3654202219</v>
      </c>
      <c r="R13" s="377">
        <v>1.8367035934</v>
      </c>
      <c r="S13" s="376">
        <v>15.447051731</v>
      </c>
      <c r="T13" s="377">
        <v>1.0928260926</v>
      </c>
      <c r="U13" s="376">
        <v>0</v>
      </c>
      <c r="V13" s="377">
        <v>0</v>
      </c>
      <c r="W13" s="376">
        <v>295.19883384000002</v>
      </c>
      <c r="X13" s="377">
        <v>79.858644673000001</v>
      </c>
      <c r="Y13" s="376">
        <v>1.1756886899999999E-2</v>
      </c>
      <c r="Z13" s="377">
        <v>1.9629074E-3</v>
      </c>
      <c r="AA13" s="376">
        <v>35.771432828999998</v>
      </c>
      <c r="AB13" s="377">
        <v>17.255381301</v>
      </c>
      <c r="AC13" s="376">
        <v>291.16379891000003</v>
      </c>
      <c r="AD13" s="377">
        <v>72.348494158999998</v>
      </c>
      <c r="AE13" s="338">
        <v>6.7448725209999996</v>
      </c>
      <c r="AF13" s="378">
        <v>68.814780373000005</v>
      </c>
      <c r="AG13" s="378">
        <v>29.499013802</v>
      </c>
      <c r="AH13" s="338">
        <v>60.624377963000001</v>
      </c>
      <c r="AI13" s="376">
        <v>0.24459779009999999</v>
      </c>
      <c r="AJ13" s="377">
        <v>0.90848731949999995</v>
      </c>
      <c r="AK13" s="377">
        <v>71</v>
      </c>
    </row>
    <row r="14" spans="1:48" x14ac:dyDescent="0.2">
      <c r="A14" s="380">
        <v>1007</v>
      </c>
      <c r="B14" s="373" t="s">
        <v>477</v>
      </c>
      <c r="C14" s="73">
        <v>33587</v>
      </c>
      <c r="D14" s="376">
        <v>382.24561093</v>
      </c>
      <c r="E14" s="338">
        <v>289.49012249999998</v>
      </c>
      <c r="F14" s="377">
        <v>92.755488428000007</v>
      </c>
      <c r="G14" s="376">
        <v>112.14831813000001</v>
      </c>
      <c r="H14" s="377">
        <v>2.7607394667</v>
      </c>
      <c r="I14" s="376">
        <v>38.372121595000003</v>
      </c>
      <c r="J14" s="377">
        <v>3.9965928804000002</v>
      </c>
      <c r="K14" s="338">
        <v>33.555709851000003</v>
      </c>
      <c r="L14" s="376">
        <v>50.359682245000002</v>
      </c>
      <c r="M14" s="377">
        <v>13.598878571</v>
      </c>
      <c r="N14" s="304">
        <v>1007</v>
      </c>
      <c r="O14" s="376">
        <v>3.5499700767000002</v>
      </c>
      <c r="P14" s="377">
        <v>0.51200608859999996</v>
      </c>
      <c r="Q14" s="376">
        <v>2.5822212205000001</v>
      </c>
      <c r="R14" s="377">
        <v>1.5438282639000001</v>
      </c>
      <c r="S14" s="376">
        <v>8.4752732531999992</v>
      </c>
      <c r="T14" s="377">
        <v>0.76101257710000003</v>
      </c>
      <c r="U14" s="376">
        <v>0</v>
      </c>
      <c r="V14" s="377">
        <v>0</v>
      </c>
      <c r="W14" s="376">
        <v>4.0474207858</v>
      </c>
      <c r="X14" s="377">
        <v>1.4251507059999999</v>
      </c>
      <c r="Y14" s="376">
        <v>0</v>
      </c>
      <c r="Z14" s="377">
        <v>0</v>
      </c>
      <c r="AA14" s="376">
        <v>11.863576639</v>
      </c>
      <c r="AB14" s="377">
        <v>20.686908670000001</v>
      </c>
      <c r="AC14" s="376">
        <v>18.505792279000001</v>
      </c>
      <c r="AD14" s="377">
        <v>6.7491930465000003</v>
      </c>
      <c r="AE14" s="338">
        <v>0.2366590777</v>
      </c>
      <c r="AF14" s="378">
        <v>26.037812481</v>
      </c>
      <c r="AG14" s="378">
        <v>8.0817298059000002</v>
      </c>
      <c r="AH14" s="338">
        <v>11.772047959</v>
      </c>
      <c r="AI14" s="376">
        <v>0.16610671809999999</v>
      </c>
      <c r="AJ14" s="377">
        <v>0.45685853920000002</v>
      </c>
      <c r="AK14" s="377">
        <v>54</v>
      </c>
    </row>
    <row r="15" spans="1:48" x14ac:dyDescent="0.2">
      <c r="A15" s="380">
        <v>1009</v>
      </c>
      <c r="B15" s="373" t="s">
        <v>132</v>
      </c>
      <c r="C15" s="73">
        <v>11234</v>
      </c>
      <c r="D15" s="376">
        <v>990.16225757999996</v>
      </c>
      <c r="E15" s="338">
        <v>775.56675063</v>
      </c>
      <c r="F15" s="377">
        <v>214.59550694000001</v>
      </c>
      <c r="G15" s="376">
        <v>116.84547246</v>
      </c>
      <c r="H15" s="377">
        <v>2.2668769549999999</v>
      </c>
      <c r="I15" s="376">
        <v>47.772258847000003</v>
      </c>
      <c r="J15" s="377">
        <v>4.5882469824000003</v>
      </c>
      <c r="K15" s="338">
        <v>34.640189305</v>
      </c>
      <c r="L15" s="376">
        <v>89.426206140000005</v>
      </c>
      <c r="M15" s="377">
        <v>14.267827820999999</v>
      </c>
      <c r="N15" s="304">
        <v>1009</v>
      </c>
      <c r="O15" s="376">
        <v>54.424491599</v>
      </c>
      <c r="P15" s="377">
        <v>11.122382484999999</v>
      </c>
      <c r="Q15" s="376">
        <v>9.5191379434000005</v>
      </c>
      <c r="R15" s="377">
        <v>3.6189409765999998</v>
      </c>
      <c r="S15" s="376">
        <v>6.6278319461999997</v>
      </c>
      <c r="T15" s="377">
        <v>0.30660090569999998</v>
      </c>
      <c r="U15" s="376">
        <v>0</v>
      </c>
      <c r="V15" s="377">
        <v>0</v>
      </c>
      <c r="W15" s="376">
        <v>226.69809892000001</v>
      </c>
      <c r="X15" s="377">
        <v>45.933271644999998</v>
      </c>
      <c r="Y15" s="376">
        <v>0</v>
      </c>
      <c r="Z15" s="377">
        <v>0</v>
      </c>
      <c r="AA15" s="376">
        <v>25.278203723000001</v>
      </c>
      <c r="AB15" s="377">
        <v>14.846264057999999</v>
      </c>
      <c r="AC15" s="376">
        <v>111.89097567</v>
      </c>
      <c r="AD15" s="377">
        <v>23.439793129000002</v>
      </c>
      <c r="AE15" s="338">
        <v>2.6157547433000001</v>
      </c>
      <c r="AF15" s="378">
        <v>56.167742959000002</v>
      </c>
      <c r="AG15" s="378">
        <v>15.117593159</v>
      </c>
      <c r="AH15" s="338">
        <v>70.670579248999999</v>
      </c>
      <c r="AI15" s="376">
        <v>0.35467603780000001</v>
      </c>
      <c r="AJ15" s="377">
        <v>1.7228399201</v>
      </c>
      <c r="AK15" s="377">
        <v>29</v>
      </c>
    </row>
    <row r="16" spans="1:48" x14ac:dyDescent="0.2">
      <c r="A16" s="380">
        <v>1010</v>
      </c>
      <c r="B16" s="373" t="s">
        <v>134</v>
      </c>
      <c r="C16" s="73">
        <v>17808</v>
      </c>
      <c r="D16" s="376">
        <v>206.18055344999999</v>
      </c>
      <c r="E16" s="338">
        <v>163.35084959</v>
      </c>
      <c r="F16" s="377">
        <v>42.829703856999998</v>
      </c>
      <c r="G16" s="376">
        <v>14.297316520000001</v>
      </c>
      <c r="H16" s="377">
        <v>0.91312411729999998</v>
      </c>
      <c r="I16" s="376">
        <v>74.023048517000007</v>
      </c>
      <c r="J16" s="377">
        <v>3.8085219579</v>
      </c>
      <c r="K16" s="338">
        <v>15.104810118</v>
      </c>
      <c r="L16" s="376">
        <v>3.1232983554999998</v>
      </c>
      <c r="M16" s="377">
        <v>0.21441048230000001</v>
      </c>
      <c r="N16" s="304">
        <v>1010</v>
      </c>
      <c r="O16" s="376">
        <v>4.1473454163000003</v>
      </c>
      <c r="P16" s="377">
        <v>0.95794653370000005</v>
      </c>
      <c r="Q16" s="376">
        <v>3.2358783572999998</v>
      </c>
      <c r="R16" s="377">
        <v>1.0245676016</v>
      </c>
      <c r="S16" s="376">
        <v>3.3480052176999999</v>
      </c>
      <c r="T16" s="377">
        <v>0.50594020269999995</v>
      </c>
      <c r="U16" s="376">
        <v>0</v>
      </c>
      <c r="V16" s="377">
        <v>0</v>
      </c>
      <c r="W16" s="376">
        <v>0</v>
      </c>
      <c r="X16" s="377">
        <v>0</v>
      </c>
      <c r="Y16" s="376">
        <v>0</v>
      </c>
      <c r="Z16" s="377">
        <v>0</v>
      </c>
      <c r="AA16" s="376">
        <v>45.598844434</v>
      </c>
      <c r="AB16" s="377">
        <v>12.658130922</v>
      </c>
      <c r="AC16" s="376">
        <v>8.3153599999999996E-5</v>
      </c>
      <c r="AD16" s="377">
        <v>2.46749E-5</v>
      </c>
      <c r="AE16" s="338">
        <v>2.3568290700000001E-2</v>
      </c>
      <c r="AF16" s="378">
        <v>14.110066894999999</v>
      </c>
      <c r="AG16" s="378">
        <v>1.3846507523</v>
      </c>
      <c r="AH16" s="338">
        <v>6.7273575552000002</v>
      </c>
      <c r="AI16" s="376">
        <v>0.77955458749999995</v>
      </c>
      <c r="AJ16" s="377">
        <v>0.1940587872</v>
      </c>
      <c r="AK16" s="377">
        <v>14</v>
      </c>
    </row>
    <row r="17" spans="1:37" x14ac:dyDescent="0.2">
      <c r="A17" s="380">
        <v>1011</v>
      </c>
      <c r="B17" s="373" t="s">
        <v>479</v>
      </c>
      <c r="C17" s="73">
        <v>301072</v>
      </c>
      <c r="D17" s="376">
        <v>494.66087546</v>
      </c>
      <c r="E17" s="338">
        <v>380.41961856</v>
      </c>
      <c r="F17" s="377">
        <v>114.2412569</v>
      </c>
      <c r="G17" s="376">
        <v>26.363014716999999</v>
      </c>
      <c r="H17" s="377">
        <v>0.97909399770000005</v>
      </c>
      <c r="I17" s="376">
        <v>80.603028907999999</v>
      </c>
      <c r="J17" s="377">
        <v>6.0539347125000003</v>
      </c>
      <c r="K17" s="338">
        <v>36.982389369000003</v>
      </c>
      <c r="L17" s="376">
        <v>33.567904445000003</v>
      </c>
      <c r="M17" s="377">
        <v>2.4111358554</v>
      </c>
      <c r="N17" s="304">
        <v>1011</v>
      </c>
      <c r="O17" s="376">
        <v>8.4780120484000001</v>
      </c>
      <c r="P17" s="377">
        <v>1.622646644</v>
      </c>
      <c r="Q17" s="376">
        <v>12.420208390000001</v>
      </c>
      <c r="R17" s="377">
        <v>1.3994019790000001</v>
      </c>
      <c r="S17" s="376">
        <v>159.18427517999999</v>
      </c>
      <c r="T17" s="377">
        <v>7.2155956210000003</v>
      </c>
      <c r="U17" s="376">
        <v>0</v>
      </c>
      <c r="V17" s="377">
        <v>0</v>
      </c>
      <c r="W17" s="376">
        <v>0.87818729549999996</v>
      </c>
      <c r="X17" s="377">
        <v>0.24852077719999999</v>
      </c>
      <c r="Y17" s="376">
        <v>1.12108014E-2</v>
      </c>
      <c r="Z17" s="377">
        <v>9.9220949999999993E-4</v>
      </c>
      <c r="AA17" s="376">
        <v>21.492938822999999</v>
      </c>
      <c r="AB17" s="377">
        <v>40.249031015</v>
      </c>
      <c r="AC17" s="376">
        <v>2.8730990800000002E-2</v>
      </c>
      <c r="AD17" s="377">
        <v>7.6412168000000004E-3</v>
      </c>
      <c r="AE17" s="338">
        <v>8.3864158100000002E-2</v>
      </c>
      <c r="AF17" s="378">
        <v>23.139207454000001</v>
      </c>
      <c r="AG17" s="378">
        <v>7.5990664268000003</v>
      </c>
      <c r="AH17" s="338">
        <v>23.09636034</v>
      </c>
      <c r="AI17" s="376">
        <v>0.32329021470000002</v>
      </c>
      <c r="AJ17" s="377">
        <v>0.22119186860000001</v>
      </c>
      <c r="AK17" s="377">
        <v>81</v>
      </c>
    </row>
    <row r="18" spans="1:37" x14ac:dyDescent="0.2">
      <c r="A18" s="380">
        <v>1012</v>
      </c>
      <c r="B18" s="373" t="s">
        <v>480</v>
      </c>
      <c r="C18" s="73">
        <v>510310</v>
      </c>
      <c r="D18" s="376">
        <v>445.14168030000002</v>
      </c>
      <c r="E18" s="338">
        <v>327.24055433000001</v>
      </c>
      <c r="F18" s="377">
        <v>117.90112597</v>
      </c>
      <c r="G18" s="376">
        <v>31.888737465999998</v>
      </c>
      <c r="H18" s="377">
        <v>1.9553176128</v>
      </c>
      <c r="I18" s="376">
        <v>16.971649063000001</v>
      </c>
      <c r="J18" s="377">
        <v>4.4962649296999997</v>
      </c>
      <c r="K18" s="338">
        <v>42.282543496000002</v>
      </c>
      <c r="L18" s="376">
        <v>0.70820360819999995</v>
      </c>
      <c r="M18" s="377">
        <v>0.1002390088</v>
      </c>
      <c r="N18" s="304">
        <v>1012</v>
      </c>
      <c r="O18" s="376">
        <v>2.1418290472999999</v>
      </c>
      <c r="P18" s="377">
        <v>0.19490458520000001</v>
      </c>
      <c r="Q18" s="376">
        <v>137.53267009999999</v>
      </c>
      <c r="R18" s="377">
        <v>4.2658889477999997</v>
      </c>
      <c r="S18" s="376">
        <v>2.3448177146</v>
      </c>
      <c r="T18" s="377">
        <v>0.52784725909999997</v>
      </c>
      <c r="U18" s="376">
        <v>0</v>
      </c>
      <c r="V18" s="377">
        <v>0</v>
      </c>
      <c r="W18" s="376">
        <v>0.1365590247</v>
      </c>
      <c r="X18" s="377">
        <v>2.5585910199999999E-2</v>
      </c>
      <c r="Y18" s="376">
        <v>8.2587130000000004E-4</v>
      </c>
      <c r="Z18" s="377">
        <v>8.4508599999999999E-5</v>
      </c>
      <c r="AA18" s="376">
        <v>70.625473753999998</v>
      </c>
      <c r="AB18" s="377">
        <v>35.311163354999998</v>
      </c>
      <c r="AC18" s="376">
        <v>9.1146009000000004E-3</v>
      </c>
      <c r="AD18" s="377">
        <v>1.9960099999999999E-3</v>
      </c>
      <c r="AE18" s="338">
        <v>0.15045307729999999</v>
      </c>
      <c r="AF18" s="378">
        <v>29.54460585</v>
      </c>
      <c r="AG18" s="378">
        <v>5.7764605625999996</v>
      </c>
      <c r="AH18" s="338">
        <v>57.498499715999998</v>
      </c>
      <c r="AI18" s="376">
        <v>0.32934831640000001</v>
      </c>
      <c r="AJ18" s="377">
        <v>0.3205969025</v>
      </c>
      <c r="AK18" s="377">
        <v>34</v>
      </c>
    </row>
    <row r="19" spans="1:37" x14ac:dyDescent="0.2">
      <c r="A19" s="380">
        <v>1013</v>
      </c>
      <c r="B19" s="373" t="s">
        <v>138</v>
      </c>
      <c r="C19" s="73">
        <v>159529</v>
      </c>
      <c r="D19" s="376">
        <v>720.38234181999997</v>
      </c>
      <c r="E19" s="338">
        <v>589.15936203000001</v>
      </c>
      <c r="F19" s="377">
        <v>131.22297979999999</v>
      </c>
      <c r="G19" s="376">
        <v>56.585195122999998</v>
      </c>
      <c r="H19" s="377">
        <v>2.5567905147999999</v>
      </c>
      <c r="I19" s="376">
        <v>75.780654111999993</v>
      </c>
      <c r="J19" s="377">
        <v>4.9876857316000001</v>
      </c>
      <c r="K19" s="338">
        <v>42.977725628999998</v>
      </c>
      <c r="L19" s="376">
        <v>167.52569238000001</v>
      </c>
      <c r="M19" s="377">
        <v>15.287339574000001</v>
      </c>
      <c r="N19" s="304">
        <v>1013</v>
      </c>
      <c r="O19" s="376">
        <v>18.662630884999999</v>
      </c>
      <c r="P19" s="377">
        <v>3.6933975919000002</v>
      </c>
      <c r="Q19" s="376">
        <v>11.717962867000001</v>
      </c>
      <c r="R19" s="377">
        <v>2.1795190789999999</v>
      </c>
      <c r="S19" s="376">
        <v>157.38299992</v>
      </c>
      <c r="T19" s="377">
        <v>8.5531625554000001</v>
      </c>
      <c r="U19" s="376">
        <v>0</v>
      </c>
      <c r="V19" s="377">
        <v>0</v>
      </c>
      <c r="W19" s="376">
        <v>12.298256323</v>
      </c>
      <c r="X19" s="377">
        <v>4.5349773604000001</v>
      </c>
      <c r="Y19" s="376">
        <v>1.9294679799999999E-2</v>
      </c>
      <c r="Z19" s="377">
        <v>2.7090526999999998E-3</v>
      </c>
      <c r="AA19" s="376">
        <v>33.644559426999997</v>
      </c>
      <c r="AB19" s="377">
        <v>26.741461856000001</v>
      </c>
      <c r="AC19" s="376">
        <v>4.3013351837</v>
      </c>
      <c r="AD19" s="377">
        <v>1.7107093124999999</v>
      </c>
      <c r="AE19" s="338">
        <v>3.5235675589</v>
      </c>
      <c r="AF19" s="378">
        <v>31.628994784</v>
      </c>
      <c r="AG19" s="378">
        <v>9.6615728248000003</v>
      </c>
      <c r="AH19" s="338">
        <v>23.237820461999998</v>
      </c>
      <c r="AI19" s="376">
        <v>0.38416195079999998</v>
      </c>
      <c r="AJ19" s="377">
        <v>0.802165091</v>
      </c>
      <c r="AK19" s="377">
        <v>103</v>
      </c>
    </row>
    <row r="20" spans="1:37" x14ac:dyDescent="0.2">
      <c r="A20" s="380">
        <v>1014</v>
      </c>
      <c r="B20" s="373" t="s">
        <v>140</v>
      </c>
      <c r="C20" s="73">
        <v>4580</v>
      </c>
      <c r="D20" s="376">
        <v>711.27557025999999</v>
      </c>
      <c r="E20" s="338">
        <v>547.73468775000003</v>
      </c>
      <c r="F20" s="377">
        <v>163.54088252</v>
      </c>
      <c r="G20" s="376">
        <v>173.02345690000001</v>
      </c>
      <c r="H20" s="377">
        <v>2.4979060701</v>
      </c>
      <c r="I20" s="376">
        <v>63.573612208999997</v>
      </c>
      <c r="J20" s="377">
        <v>5.8274573530999998</v>
      </c>
      <c r="K20" s="338">
        <v>52.209760733000003</v>
      </c>
      <c r="L20" s="376">
        <v>22.839247603</v>
      </c>
      <c r="M20" s="377">
        <v>11.395481315</v>
      </c>
      <c r="N20" s="304">
        <v>1014</v>
      </c>
      <c r="O20" s="376">
        <v>117.55405992999999</v>
      </c>
      <c r="P20" s="377">
        <v>26.026705263</v>
      </c>
      <c r="Q20" s="376">
        <v>19.491189706</v>
      </c>
      <c r="R20" s="377">
        <v>1.6041731306</v>
      </c>
      <c r="S20" s="376">
        <v>40.409943939999998</v>
      </c>
      <c r="T20" s="377">
        <v>3.2035381169999999</v>
      </c>
      <c r="U20" s="376">
        <v>0</v>
      </c>
      <c r="V20" s="377">
        <v>0</v>
      </c>
      <c r="W20" s="376">
        <v>11.987986036000001</v>
      </c>
      <c r="X20" s="377">
        <v>1.8989123864999999</v>
      </c>
      <c r="Y20" s="376">
        <v>0</v>
      </c>
      <c r="Z20" s="377">
        <v>0</v>
      </c>
      <c r="AA20" s="376">
        <v>19.693763652000001</v>
      </c>
      <c r="AB20" s="377">
        <v>31.509366802999999</v>
      </c>
      <c r="AC20" s="376">
        <v>0</v>
      </c>
      <c r="AD20" s="377">
        <v>0</v>
      </c>
      <c r="AE20" s="338">
        <v>3.8901161419000001</v>
      </c>
      <c r="AF20" s="378">
        <v>58.892714705000003</v>
      </c>
      <c r="AG20" s="378">
        <v>11.18612793</v>
      </c>
      <c r="AH20" s="338">
        <v>30.273326838999999</v>
      </c>
      <c r="AI20" s="376">
        <v>0.51540450630000001</v>
      </c>
      <c r="AJ20" s="377">
        <v>1.7713190006999999</v>
      </c>
      <c r="AK20" s="377">
        <v>20</v>
      </c>
    </row>
    <row r="21" spans="1:37" x14ac:dyDescent="0.2">
      <c r="A21" s="380">
        <v>1015</v>
      </c>
      <c r="B21" s="373" t="s">
        <v>142</v>
      </c>
      <c r="C21" s="73">
        <v>7774</v>
      </c>
      <c r="D21" s="376">
        <v>1071.6244185999999</v>
      </c>
      <c r="E21" s="338">
        <v>902.13141422000001</v>
      </c>
      <c r="F21" s="377">
        <v>169.49300436999999</v>
      </c>
      <c r="G21" s="376">
        <v>3.5127629436999999</v>
      </c>
      <c r="H21" s="377">
        <v>2.1925893077</v>
      </c>
      <c r="I21" s="376">
        <v>116.56833321000001</v>
      </c>
      <c r="J21" s="377">
        <v>7.1878723795999999</v>
      </c>
      <c r="K21" s="338">
        <v>49.652933015000002</v>
      </c>
      <c r="L21" s="376">
        <v>3.6561048164000001</v>
      </c>
      <c r="M21" s="377">
        <v>0.55329622869999995</v>
      </c>
      <c r="N21" s="304">
        <v>1015</v>
      </c>
      <c r="O21" s="376">
        <v>1.3280593531</v>
      </c>
      <c r="P21" s="377">
        <v>0.25361753970000001</v>
      </c>
      <c r="Q21" s="376">
        <v>1.0326707321999999</v>
      </c>
      <c r="R21" s="377">
        <v>1.8407947809</v>
      </c>
      <c r="S21" s="376">
        <v>41.231066849999998</v>
      </c>
      <c r="T21" s="377">
        <v>1.4964525613999999</v>
      </c>
      <c r="U21" s="376">
        <v>0</v>
      </c>
      <c r="V21" s="377">
        <v>0</v>
      </c>
      <c r="W21" s="376">
        <v>3.2326972523999999</v>
      </c>
      <c r="X21" s="377">
        <v>0.45465737839999998</v>
      </c>
      <c r="Y21" s="376">
        <v>0</v>
      </c>
      <c r="Z21" s="377">
        <v>0</v>
      </c>
      <c r="AA21" s="376">
        <v>682.63167032000001</v>
      </c>
      <c r="AB21" s="377">
        <v>47.015843666999999</v>
      </c>
      <c r="AC21" s="376">
        <v>8.8571380800000002E-2</v>
      </c>
      <c r="AD21" s="377">
        <v>9.6890845999999999E-3</v>
      </c>
      <c r="AE21" s="338">
        <v>2.4805462000000002E-3</v>
      </c>
      <c r="AF21" s="378">
        <v>23.501663964999999</v>
      </c>
      <c r="AG21" s="378">
        <v>9.7292452214999994</v>
      </c>
      <c r="AH21" s="338">
        <v>74.067751399000002</v>
      </c>
      <c r="AI21" s="376">
        <v>1.5422076000000001E-3</v>
      </c>
      <c r="AJ21" s="377">
        <v>0.3820524475</v>
      </c>
      <c r="AK21" s="377">
        <v>24</v>
      </c>
    </row>
    <row r="22" spans="1:37" x14ac:dyDescent="0.2">
      <c r="A22" s="380">
        <v>1016</v>
      </c>
      <c r="B22" s="373" t="s">
        <v>481</v>
      </c>
      <c r="C22" s="73">
        <v>16313</v>
      </c>
      <c r="D22" s="376">
        <v>777.54973242000005</v>
      </c>
      <c r="E22" s="338">
        <v>670.93645479999998</v>
      </c>
      <c r="F22" s="377">
        <v>106.61327762000001</v>
      </c>
      <c r="G22" s="376">
        <v>3.9561136351999999</v>
      </c>
      <c r="H22" s="377">
        <v>2.4177364944000002</v>
      </c>
      <c r="I22" s="376">
        <v>104.51862747</v>
      </c>
      <c r="J22" s="377">
        <v>11.81666542</v>
      </c>
      <c r="K22" s="338">
        <v>35.085167577999997</v>
      </c>
      <c r="L22" s="376">
        <v>3.2092850336000001</v>
      </c>
      <c r="M22" s="377">
        <v>0.74113133610000004</v>
      </c>
      <c r="N22" s="304">
        <v>1016</v>
      </c>
      <c r="O22" s="376">
        <v>1.4169617806999999</v>
      </c>
      <c r="P22" s="377">
        <v>0.38443809299999998</v>
      </c>
      <c r="Q22" s="376">
        <v>1.091633302</v>
      </c>
      <c r="R22" s="377">
        <v>2.9032580970000001</v>
      </c>
      <c r="S22" s="376">
        <v>67.459404441000004</v>
      </c>
      <c r="T22" s="377">
        <v>2.4919798207000001</v>
      </c>
      <c r="U22" s="376">
        <v>0</v>
      </c>
      <c r="V22" s="377">
        <v>0</v>
      </c>
      <c r="W22" s="376">
        <v>3.1832354416999999</v>
      </c>
      <c r="X22" s="377">
        <v>0.44770090359999998</v>
      </c>
      <c r="Y22" s="376">
        <v>0</v>
      </c>
      <c r="Z22" s="377">
        <v>0</v>
      </c>
      <c r="AA22" s="376">
        <v>459.38977163999999</v>
      </c>
      <c r="AB22" s="377">
        <v>34.444855025999999</v>
      </c>
      <c r="AC22" s="376">
        <v>2.11044539E-2</v>
      </c>
      <c r="AD22" s="377">
        <v>2.3086784999999999E-3</v>
      </c>
      <c r="AE22" s="338">
        <v>1.8280711000000002E-2</v>
      </c>
      <c r="AF22" s="378">
        <v>25.354417230999999</v>
      </c>
      <c r="AG22" s="378">
        <v>5.0017362169000004</v>
      </c>
      <c r="AH22" s="338">
        <v>11.864274278</v>
      </c>
      <c r="AI22" s="376">
        <v>6.9906472000000001E-3</v>
      </c>
      <c r="AJ22" s="377">
        <v>0.32265469279999998</v>
      </c>
      <c r="AK22" s="377">
        <v>34</v>
      </c>
    </row>
    <row r="23" spans="1:37" x14ac:dyDescent="0.2">
      <c r="A23" s="380">
        <v>1017</v>
      </c>
      <c r="B23" s="373" t="s">
        <v>145</v>
      </c>
      <c r="C23" s="73">
        <v>783</v>
      </c>
      <c r="D23" s="376">
        <v>5671.8136918</v>
      </c>
      <c r="E23" s="338">
        <v>5028.6325660000002</v>
      </c>
      <c r="F23" s="377">
        <v>643.18112578</v>
      </c>
      <c r="G23" s="376">
        <v>555.52869911000005</v>
      </c>
      <c r="H23" s="377">
        <v>25.213678696999999</v>
      </c>
      <c r="I23" s="376">
        <v>141.51009847</v>
      </c>
      <c r="J23" s="377">
        <v>21.118338262999998</v>
      </c>
      <c r="K23" s="338">
        <v>133.37194310000001</v>
      </c>
      <c r="L23" s="376">
        <v>21.261785551999999</v>
      </c>
      <c r="M23" s="377">
        <v>9.6933574240000002</v>
      </c>
      <c r="N23" s="304">
        <v>1017</v>
      </c>
      <c r="O23" s="376">
        <v>4.7208907636999999</v>
      </c>
      <c r="P23" s="377">
        <v>1.3886466513</v>
      </c>
      <c r="Q23" s="376">
        <v>18.399424023000002</v>
      </c>
      <c r="R23" s="377">
        <v>17.958428198</v>
      </c>
      <c r="S23" s="376">
        <v>3897.7423724</v>
      </c>
      <c r="T23" s="377">
        <v>262.53679868</v>
      </c>
      <c r="U23" s="376">
        <v>0</v>
      </c>
      <c r="V23" s="377">
        <v>0</v>
      </c>
      <c r="W23" s="376">
        <v>0</v>
      </c>
      <c r="X23" s="377">
        <v>0</v>
      </c>
      <c r="Y23" s="376">
        <v>0</v>
      </c>
      <c r="Z23" s="377">
        <v>0</v>
      </c>
      <c r="AA23" s="376">
        <v>269.61171172000002</v>
      </c>
      <c r="AB23" s="377">
        <v>104.84946845</v>
      </c>
      <c r="AC23" s="376">
        <v>0</v>
      </c>
      <c r="AD23" s="377">
        <v>0</v>
      </c>
      <c r="AE23" s="338">
        <v>3.6752087535000002</v>
      </c>
      <c r="AF23" s="378">
        <v>113.06141802</v>
      </c>
      <c r="AG23" s="378">
        <v>20.941010102</v>
      </c>
      <c r="AH23" s="338">
        <v>26.924314923000001</v>
      </c>
      <c r="AI23" s="376">
        <v>22.205766027999999</v>
      </c>
      <c r="AJ23" s="377">
        <v>0.1003324266</v>
      </c>
      <c r="AK23" s="377">
        <v>9</v>
      </c>
    </row>
    <row r="24" spans="1:37" x14ac:dyDescent="0.2">
      <c r="A24" s="380">
        <v>1018</v>
      </c>
      <c r="B24" s="373" t="s">
        <v>147</v>
      </c>
      <c r="C24" s="73">
        <v>27730</v>
      </c>
      <c r="D24" s="376">
        <v>364.38668373000002</v>
      </c>
      <c r="E24" s="338">
        <v>268.65122241</v>
      </c>
      <c r="F24" s="377">
        <v>95.735461315999999</v>
      </c>
      <c r="G24" s="376">
        <v>18.256512867000001</v>
      </c>
      <c r="H24" s="377">
        <v>1.6539279790000001</v>
      </c>
      <c r="I24" s="376">
        <v>9.0176303795999999</v>
      </c>
      <c r="J24" s="377">
        <v>2.2403696434999998</v>
      </c>
      <c r="K24" s="338">
        <v>24.001823731000002</v>
      </c>
      <c r="L24" s="376">
        <v>6.5003911637999998</v>
      </c>
      <c r="M24" s="377">
        <v>1.2687529740000001</v>
      </c>
      <c r="N24" s="304">
        <v>1018</v>
      </c>
      <c r="O24" s="376">
        <v>5.8901759844999999</v>
      </c>
      <c r="P24" s="377">
        <v>1.2341698988000001</v>
      </c>
      <c r="Q24" s="376">
        <v>54.662903563</v>
      </c>
      <c r="R24" s="377">
        <v>22.471750051000001</v>
      </c>
      <c r="S24" s="376">
        <v>116.84733639</v>
      </c>
      <c r="T24" s="377">
        <v>12.687549897</v>
      </c>
      <c r="U24" s="376">
        <v>2.8426858999999999E-2</v>
      </c>
      <c r="V24" s="377">
        <v>6.2405626000000001E-3</v>
      </c>
      <c r="W24" s="376">
        <v>8.0603070047000003</v>
      </c>
      <c r="X24" s="377">
        <v>1.1341594061</v>
      </c>
      <c r="Y24" s="376">
        <v>0</v>
      </c>
      <c r="Z24" s="377">
        <v>0</v>
      </c>
      <c r="AA24" s="376">
        <v>8.2541188009000006</v>
      </c>
      <c r="AB24" s="377">
        <v>9.3471796416000004</v>
      </c>
      <c r="AC24" s="376">
        <v>0</v>
      </c>
      <c r="AD24" s="377">
        <v>0</v>
      </c>
      <c r="AE24" s="338">
        <v>0.17322211139999999</v>
      </c>
      <c r="AF24" s="378">
        <v>14.870218467000001</v>
      </c>
      <c r="AG24" s="378">
        <v>32.692881026000002</v>
      </c>
      <c r="AH24" s="338">
        <v>12.730159655</v>
      </c>
      <c r="AI24" s="376">
        <v>8.8680401999999998E-3</v>
      </c>
      <c r="AJ24" s="377">
        <v>0.34760762519999999</v>
      </c>
      <c r="AK24" s="377">
        <v>45</v>
      </c>
    </row>
    <row r="25" spans="1:37" x14ac:dyDescent="0.2">
      <c r="A25" s="380">
        <v>1019</v>
      </c>
      <c r="B25" s="373" t="s">
        <v>483</v>
      </c>
      <c r="C25" s="73">
        <v>3263</v>
      </c>
      <c r="D25" s="376">
        <v>4081.4705432999999</v>
      </c>
      <c r="E25" s="338">
        <v>3365.1793152999999</v>
      </c>
      <c r="F25" s="377">
        <v>716.29122801999995</v>
      </c>
      <c r="G25" s="376">
        <v>3.5265679335</v>
      </c>
      <c r="H25" s="377">
        <v>1.6751806396</v>
      </c>
      <c r="I25" s="376">
        <v>697.42657015999998</v>
      </c>
      <c r="J25" s="377">
        <v>46.141567737000003</v>
      </c>
      <c r="K25" s="338">
        <v>116.88621788</v>
      </c>
      <c r="L25" s="376">
        <v>0.64478606530000004</v>
      </c>
      <c r="M25" s="377">
        <v>0.11623306009999999</v>
      </c>
      <c r="N25" s="304">
        <v>1019</v>
      </c>
      <c r="O25" s="376">
        <v>1.8003563911</v>
      </c>
      <c r="P25" s="377">
        <v>0.30067958109999998</v>
      </c>
      <c r="Q25" s="376">
        <v>150.33866449999999</v>
      </c>
      <c r="R25" s="377">
        <v>89.932145896999998</v>
      </c>
      <c r="S25" s="376">
        <v>12.429158305</v>
      </c>
      <c r="T25" s="377">
        <v>0.85590826720000002</v>
      </c>
      <c r="U25" s="376">
        <v>1319.0903266</v>
      </c>
      <c r="V25" s="377">
        <v>289.57911036000002</v>
      </c>
      <c r="W25" s="376">
        <v>0.2083275513</v>
      </c>
      <c r="X25" s="377">
        <v>0.24169102049999999</v>
      </c>
      <c r="Y25" s="376">
        <v>0</v>
      </c>
      <c r="Z25" s="377">
        <v>0</v>
      </c>
      <c r="AA25" s="376">
        <v>925.66591641000002</v>
      </c>
      <c r="AB25" s="377">
        <v>86.422472639999995</v>
      </c>
      <c r="AC25" s="376">
        <v>57.120684853999997</v>
      </c>
      <c r="AD25" s="377">
        <v>22.884238511</v>
      </c>
      <c r="AE25" s="338">
        <v>-4.4438473030000001</v>
      </c>
      <c r="AF25" s="378">
        <v>197.70553341999999</v>
      </c>
      <c r="AG25" s="378">
        <v>3.4728422872000002</v>
      </c>
      <c r="AH25" s="338">
        <v>60.019093011999999</v>
      </c>
      <c r="AI25" s="376">
        <v>1.3546121440000001</v>
      </c>
      <c r="AJ25" s="377">
        <v>7.5505454499999999E-2</v>
      </c>
      <c r="AK25" s="377">
        <v>9</v>
      </c>
    </row>
    <row r="26" spans="1:37" x14ac:dyDescent="0.2">
      <c r="A26" s="380">
        <v>1020</v>
      </c>
      <c r="B26" s="373" t="s">
        <v>485</v>
      </c>
      <c r="C26" s="73">
        <v>44128</v>
      </c>
      <c r="D26" s="376">
        <v>666.23134302000005</v>
      </c>
      <c r="E26" s="338">
        <v>495.92956269000001</v>
      </c>
      <c r="F26" s="377">
        <v>170.30178033000001</v>
      </c>
      <c r="G26" s="376">
        <v>95.778103197999997</v>
      </c>
      <c r="H26" s="377">
        <v>3.9690024145999998</v>
      </c>
      <c r="I26" s="376">
        <v>19.209340775000001</v>
      </c>
      <c r="J26" s="377">
        <v>7.1727690936000004</v>
      </c>
      <c r="K26" s="338">
        <v>56.714781735000003</v>
      </c>
      <c r="L26" s="376">
        <v>1.4875306242999999</v>
      </c>
      <c r="M26" s="377">
        <v>0.2701836527</v>
      </c>
      <c r="N26" s="304">
        <v>1020</v>
      </c>
      <c r="O26" s="376">
        <v>30.45283805</v>
      </c>
      <c r="P26" s="377">
        <v>11.936442201</v>
      </c>
      <c r="Q26" s="376">
        <v>188.78734248999999</v>
      </c>
      <c r="R26" s="377">
        <v>5.1139240662000001</v>
      </c>
      <c r="S26" s="376">
        <v>6.3863983270000002</v>
      </c>
      <c r="T26" s="377">
        <v>0.9302644819</v>
      </c>
      <c r="U26" s="376">
        <v>0</v>
      </c>
      <c r="V26" s="377">
        <v>0</v>
      </c>
      <c r="W26" s="376">
        <v>0.1116538765</v>
      </c>
      <c r="X26" s="377">
        <v>2.2138973700000002E-2</v>
      </c>
      <c r="Y26" s="376">
        <v>1.05881255E-2</v>
      </c>
      <c r="Z26" s="377">
        <v>1.0834459E-3</v>
      </c>
      <c r="AA26" s="376">
        <v>68.750821543000001</v>
      </c>
      <c r="AB26" s="377">
        <v>45.826332184000002</v>
      </c>
      <c r="AC26" s="376">
        <v>0</v>
      </c>
      <c r="AD26" s="377">
        <v>0</v>
      </c>
      <c r="AE26" s="338">
        <v>0.17521694900000001</v>
      </c>
      <c r="AF26" s="378">
        <v>43.571440506000002</v>
      </c>
      <c r="AG26" s="378">
        <v>9.5423488762000002</v>
      </c>
      <c r="AH26" s="338">
        <v>69.213623717999994</v>
      </c>
      <c r="AI26" s="376">
        <v>0.37396231600000002</v>
      </c>
      <c r="AJ26" s="377">
        <v>0.42321139800000002</v>
      </c>
      <c r="AK26" s="377">
        <v>29</v>
      </c>
    </row>
    <row r="27" spans="1:37" x14ac:dyDescent="0.2">
      <c r="A27" s="380">
        <v>2001</v>
      </c>
      <c r="B27" s="373" t="s">
        <v>149</v>
      </c>
      <c r="C27" s="73">
        <v>97125</v>
      </c>
      <c r="D27" s="376">
        <v>582.69185121999999</v>
      </c>
      <c r="E27" s="338">
        <v>481.09799563000001</v>
      </c>
      <c r="F27" s="377">
        <v>101.59385558</v>
      </c>
      <c r="G27" s="376">
        <v>111.68941820000001</v>
      </c>
      <c r="H27" s="377">
        <v>3.5204468227999999</v>
      </c>
      <c r="I27" s="376">
        <v>34.024005027000001</v>
      </c>
      <c r="J27" s="377">
        <v>3.4474529130999998</v>
      </c>
      <c r="K27" s="338">
        <v>40.202502660999997</v>
      </c>
      <c r="L27" s="376">
        <v>63.330286866000002</v>
      </c>
      <c r="M27" s="377">
        <v>14.285112044</v>
      </c>
      <c r="N27" s="304">
        <v>2001</v>
      </c>
      <c r="O27" s="376">
        <v>24.974552658</v>
      </c>
      <c r="P27" s="377">
        <v>4.5541894340000004</v>
      </c>
      <c r="Q27" s="376">
        <v>6.0075893682999997</v>
      </c>
      <c r="R27" s="377">
        <v>1.7029698541</v>
      </c>
      <c r="S27" s="376">
        <v>154.41674995</v>
      </c>
      <c r="T27" s="377">
        <v>8.5485606229000002</v>
      </c>
      <c r="U27" s="376">
        <v>0</v>
      </c>
      <c r="V27" s="377">
        <v>0</v>
      </c>
      <c r="W27" s="376">
        <v>0.85763701059999997</v>
      </c>
      <c r="X27" s="377">
        <v>0.2498400764</v>
      </c>
      <c r="Y27" s="376">
        <v>0</v>
      </c>
      <c r="Z27" s="377">
        <v>0</v>
      </c>
      <c r="AA27" s="376">
        <v>28.168413422</v>
      </c>
      <c r="AB27" s="377">
        <v>23.216049619</v>
      </c>
      <c r="AC27" s="376">
        <v>0.61089432560000001</v>
      </c>
      <c r="AD27" s="377">
        <v>0.1089091504</v>
      </c>
      <c r="AE27" s="338">
        <v>0.41067279870000001</v>
      </c>
      <c r="AF27" s="378">
        <v>39.139525401999997</v>
      </c>
      <c r="AG27" s="378">
        <v>4.3551092522000001</v>
      </c>
      <c r="AH27" s="338">
        <v>14.299515227000001</v>
      </c>
      <c r="AI27" s="376">
        <v>0.2018974721</v>
      </c>
      <c r="AJ27" s="377">
        <v>0.36955103119999999</v>
      </c>
      <c r="AK27" s="377">
        <v>42</v>
      </c>
    </row>
    <row r="28" spans="1:37" x14ac:dyDescent="0.2">
      <c r="A28" s="380">
        <v>2002</v>
      </c>
      <c r="B28" s="373" t="s">
        <v>151</v>
      </c>
      <c r="C28" s="73">
        <v>307651</v>
      </c>
      <c r="D28" s="376">
        <v>455.61793649999998</v>
      </c>
      <c r="E28" s="338">
        <v>363.89185158999999</v>
      </c>
      <c r="F28" s="377">
        <v>91.726084909999997</v>
      </c>
      <c r="G28" s="376">
        <v>112.72345395000001</v>
      </c>
      <c r="H28" s="377">
        <v>3.1739467157000001</v>
      </c>
      <c r="I28" s="376">
        <v>44.062878339000001</v>
      </c>
      <c r="J28" s="377">
        <v>4.3890646381999998</v>
      </c>
      <c r="K28" s="338">
        <v>34.397708923000003</v>
      </c>
      <c r="L28" s="376">
        <v>22.277824806999998</v>
      </c>
      <c r="M28" s="377">
        <v>5.0793917371999999</v>
      </c>
      <c r="N28" s="304">
        <v>2002</v>
      </c>
      <c r="O28" s="376">
        <v>16.299379368</v>
      </c>
      <c r="P28" s="377">
        <v>2.5526073730999999</v>
      </c>
      <c r="Q28" s="376">
        <v>5.6413804825999998</v>
      </c>
      <c r="R28" s="377">
        <v>1.6187182763000001</v>
      </c>
      <c r="S28" s="376">
        <v>9.9471696762999997</v>
      </c>
      <c r="T28" s="377">
        <v>0.7780885716</v>
      </c>
      <c r="U28" s="376">
        <v>0</v>
      </c>
      <c r="V28" s="377">
        <v>0</v>
      </c>
      <c r="W28" s="376">
        <v>76.543522018000004</v>
      </c>
      <c r="X28" s="377">
        <v>13.023548</v>
      </c>
      <c r="Y28" s="376">
        <v>2.5629571E-2</v>
      </c>
      <c r="Z28" s="377">
        <v>9.2208615000000001E-3</v>
      </c>
      <c r="AA28" s="376">
        <v>13.131575717</v>
      </c>
      <c r="AB28" s="377">
        <v>19.177949306999999</v>
      </c>
      <c r="AC28" s="376">
        <v>1.2179673769999999</v>
      </c>
      <c r="AD28" s="377">
        <v>0.28937631019999999</v>
      </c>
      <c r="AE28" s="338">
        <v>1.1161701553000001</v>
      </c>
      <c r="AF28" s="378">
        <v>45.336361330999999</v>
      </c>
      <c r="AG28" s="378">
        <v>5.5157615655000001</v>
      </c>
      <c r="AH28" s="338">
        <v>16.092940569</v>
      </c>
      <c r="AI28" s="376">
        <v>0.28540498209999998</v>
      </c>
      <c r="AJ28" s="377">
        <v>0.91089587760000001</v>
      </c>
      <c r="AK28" s="377">
        <v>149</v>
      </c>
    </row>
    <row r="29" spans="1:37" x14ac:dyDescent="0.2">
      <c r="A29" s="380">
        <v>2003</v>
      </c>
      <c r="B29" s="373" t="s">
        <v>153</v>
      </c>
      <c r="C29" s="73">
        <v>74668</v>
      </c>
      <c r="D29" s="376">
        <v>502.66218171999998</v>
      </c>
      <c r="E29" s="338">
        <v>394.44392963000001</v>
      </c>
      <c r="F29" s="377">
        <v>108.21825208999999</v>
      </c>
      <c r="G29" s="376">
        <v>157.10213543</v>
      </c>
      <c r="H29" s="377">
        <v>3.5895495118</v>
      </c>
      <c r="I29" s="376">
        <v>46.461731419000003</v>
      </c>
      <c r="J29" s="377">
        <v>5.2245769608000003</v>
      </c>
      <c r="K29" s="338">
        <v>51.303179913999998</v>
      </c>
      <c r="L29" s="376">
        <v>2.7647553094999999</v>
      </c>
      <c r="M29" s="377">
        <v>0.29039838309999999</v>
      </c>
      <c r="N29" s="304">
        <v>2003</v>
      </c>
      <c r="O29" s="376">
        <v>8.7055621768999991</v>
      </c>
      <c r="P29" s="377">
        <v>1.5820251554</v>
      </c>
      <c r="Q29" s="376">
        <v>61.687367836999996</v>
      </c>
      <c r="R29" s="377">
        <v>6.2650913504999997</v>
      </c>
      <c r="S29" s="376">
        <v>13.994257604</v>
      </c>
      <c r="T29" s="377">
        <v>1.1175169775</v>
      </c>
      <c r="U29" s="376">
        <v>0</v>
      </c>
      <c r="V29" s="377">
        <v>0</v>
      </c>
      <c r="W29" s="376">
        <v>13.422972489999999</v>
      </c>
      <c r="X29" s="377">
        <v>2.6462802018999998</v>
      </c>
      <c r="Y29" s="376">
        <v>0</v>
      </c>
      <c r="Z29" s="377">
        <v>0</v>
      </c>
      <c r="AA29" s="376">
        <v>20.928609748</v>
      </c>
      <c r="AB29" s="377">
        <v>30.588824200000001</v>
      </c>
      <c r="AC29" s="376">
        <v>4.7880591399999999E-2</v>
      </c>
      <c r="AD29" s="377">
        <v>1.0603715600000001E-2</v>
      </c>
      <c r="AE29" s="338">
        <v>3.4460511774000002</v>
      </c>
      <c r="AF29" s="378">
        <v>42.243077044000003</v>
      </c>
      <c r="AG29" s="378">
        <v>7.0743156600999999</v>
      </c>
      <c r="AH29" s="338">
        <v>21.578947979999999</v>
      </c>
      <c r="AI29" s="376">
        <v>0.2297448319</v>
      </c>
      <c r="AJ29" s="377">
        <v>0.35672605080000003</v>
      </c>
      <c r="AK29" s="377">
        <v>72</v>
      </c>
    </row>
    <row r="30" spans="1:37" x14ac:dyDescent="0.2">
      <c r="A30" s="380">
        <v>2004</v>
      </c>
      <c r="B30" s="373" t="s">
        <v>155</v>
      </c>
      <c r="C30" s="73">
        <v>27904</v>
      </c>
      <c r="D30" s="376">
        <v>646.28019443999995</v>
      </c>
      <c r="E30" s="338">
        <v>512.00383859999999</v>
      </c>
      <c r="F30" s="377">
        <v>134.27635584000001</v>
      </c>
      <c r="G30" s="376">
        <v>230.19507963000001</v>
      </c>
      <c r="H30" s="377">
        <v>6.4256795816999999</v>
      </c>
      <c r="I30" s="376">
        <v>23.637559548999999</v>
      </c>
      <c r="J30" s="377">
        <v>7.1202790869000001</v>
      </c>
      <c r="K30" s="338">
        <v>90.303486344000007</v>
      </c>
      <c r="L30" s="376">
        <v>16.020539197000002</v>
      </c>
      <c r="M30" s="377">
        <v>3.7129052650999999</v>
      </c>
      <c r="N30" s="304">
        <v>2004</v>
      </c>
      <c r="O30" s="376">
        <v>8.0515503354</v>
      </c>
      <c r="P30" s="377">
        <v>1.9121931997999999</v>
      </c>
      <c r="Q30" s="376">
        <v>98.526350985999997</v>
      </c>
      <c r="R30" s="377">
        <v>7.9543290530000004</v>
      </c>
      <c r="S30" s="376">
        <v>15.218952442999999</v>
      </c>
      <c r="T30" s="377">
        <v>2.2416230127999999</v>
      </c>
      <c r="U30" s="376">
        <v>0</v>
      </c>
      <c r="V30" s="377">
        <v>0</v>
      </c>
      <c r="W30" s="376">
        <v>0.11043346649999999</v>
      </c>
      <c r="X30" s="377">
        <v>2.6250423599999999E-2</v>
      </c>
      <c r="Y30" s="376">
        <v>0</v>
      </c>
      <c r="Z30" s="377">
        <v>0</v>
      </c>
      <c r="AA30" s="376">
        <v>24.376247926000001</v>
      </c>
      <c r="AB30" s="377">
        <v>40.052260328000003</v>
      </c>
      <c r="AC30" s="376">
        <v>0</v>
      </c>
      <c r="AD30" s="377">
        <v>0</v>
      </c>
      <c r="AE30" s="338">
        <v>1.16570272E-2</v>
      </c>
      <c r="AF30" s="378">
        <v>42.274454339000002</v>
      </c>
      <c r="AG30" s="378">
        <v>4.7341636689</v>
      </c>
      <c r="AH30" s="338">
        <v>22.976582592</v>
      </c>
      <c r="AI30" s="376">
        <v>8.7419417499999999E-2</v>
      </c>
      <c r="AJ30" s="377">
        <v>0.310197573</v>
      </c>
      <c r="AK30" s="377">
        <v>41</v>
      </c>
    </row>
    <row r="31" spans="1:37" x14ac:dyDescent="0.2">
      <c r="A31" s="380">
        <v>2005</v>
      </c>
      <c r="B31" s="373" t="s">
        <v>157</v>
      </c>
      <c r="C31" s="73">
        <v>169984</v>
      </c>
      <c r="D31" s="376">
        <v>399.08365065999999</v>
      </c>
      <c r="E31" s="338">
        <v>318.27564149</v>
      </c>
      <c r="F31" s="377">
        <v>80.808009166999994</v>
      </c>
      <c r="G31" s="376">
        <v>134.09532374</v>
      </c>
      <c r="H31" s="377">
        <v>4.3900282698000002</v>
      </c>
      <c r="I31" s="376">
        <v>37.639960451999997</v>
      </c>
      <c r="J31" s="377">
        <v>4.3560803146999998</v>
      </c>
      <c r="K31" s="338">
        <v>39.036611588</v>
      </c>
      <c r="L31" s="376">
        <v>15.470677466</v>
      </c>
      <c r="M31" s="377">
        <v>3.7240841265000002</v>
      </c>
      <c r="N31" s="304">
        <v>2005</v>
      </c>
      <c r="O31" s="376">
        <v>17.767288245</v>
      </c>
      <c r="P31" s="377">
        <v>3.0275596774000002</v>
      </c>
      <c r="Q31" s="376">
        <v>5.2095928855000002</v>
      </c>
      <c r="R31" s="377">
        <v>1.5051134464</v>
      </c>
      <c r="S31" s="376">
        <v>40.720360481999997</v>
      </c>
      <c r="T31" s="377">
        <v>1.1395844694999999</v>
      </c>
      <c r="U31" s="376">
        <v>1.1579165999999999E-3</v>
      </c>
      <c r="V31" s="377">
        <v>2.2088859999999999E-4</v>
      </c>
      <c r="W31" s="376">
        <v>0.1410723485</v>
      </c>
      <c r="X31" s="377">
        <v>4.4445511299999997E-2</v>
      </c>
      <c r="Y31" s="376">
        <v>1.1578657734</v>
      </c>
      <c r="Z31" s="377">
        <v>0.52143372359999995</v>
      </c>
      <c r="AA31" s="376">
        <v>17.718143490999999</v>
      </c>
      <c r="AB31" s="377">
        <v>21.711212456999998</v>
      </c>
      <c r="AC31" s="376">
        <v>2.4074195559999998</v>
      </c>
      <c r="AD31" s="377">
        <v>0.49096982779999998</v>
      </c>
      <c r="AE31" s="338">
        <v>0.40422658569999997</v>
      </c>
      <c r="AF31" s="378">
        <v>26.678507974999999</v>
      </c>
      <c r="AG31" s="378">
        <v>5.3536415489999998</v>
      </c>
      <c r="AH31" s="338">
        <v>13.614260892000001</v>
      </c>
      <c r="AI31" s="376">
        <v>0.33302927929999998</v>
      </c>
      <c r="AJ31" s="377">
        <v>0.42377772450000001</v>
      </c>
      <c r="AK31" s="377">
        <v>161</v>
      </c>
    </row>
    <row r="32" spans="1:37" x14ac:dyDescent="0.2">
      <c r="A32" s="380">
        <v>2006</v>
      </c>
      <c r="B32" s="373" t="s">
        <v>159</v>
      </c>
      <c r="C32" s="73">
        <v>49096</v>
      </c>
      <c r="D32" s="376">
        <v>295.84500014999998</v>
      </c>
      <c r="E32" s="338">
        <v>235.74874255</v>
      </c>
      <c r="F32" s="377">
        <v>60.096257598000001</v>
      </c>
      <c r="G32" s="376">
        <v>59.241737862999997</v>
      </c>
      <c r="H32" s="377">
        <v>1.6915804825</v>
      </c>
      <c r="I32" s="376">
        <v>49.557051651000002</v>
      </c>
      <c r="J32" s="377">
        <v>5.7884032312000002</v>
      </c>
      <c r="K32" s="338">
        <v>45.013480111</v>
      </c>
      <c r="L32" s="376">
        <v>9.1922178233</v>
      </c>
      <c r="M32" s="377">
        <v>0.1226335779</v>
      </c>
      <c r="N32" s="304">
        <v>2006</v>
      </c>
      <c r="O32" s="376">
        <v>8.7216044276000009</v>
      </c>
      <c r="P32" s="377">
        <v>1.1696443864999999</v>
      </c>
      <c r="Q32" s="376">
        <v>3.2649146201999999</v>
      </c>
      <c r="R32" s="377">
        <v>1.1989437377000001</v>
      </c>
      <c r="S32" s="376">
        <v>12.063112694000001</v>
      </c>
      <c r="T32" s="377">
        <v>0.92014348749999997</v>
      </c>
      <c r="U32" s="376">
        <v>0</v>
      </c>
      <c r="V32" s="377">
        <v>0</v>
      </c>
      <c r="W32" s="376">
        <v>3.0539960599999999E-2</v>
      </c>
      <c r="X32" s="377">
        <v>4.5808298000000001E-3</v>
      </c>
      <c r="Y32" s="376">
        <v>0.68744693150000002</v>
      </c>
      <c r="Z32" s="377">
        <v>0.24188840440000001</v>
      </c>
      <c r="AA32" s="376">
        <v>40.097897996999997</v>
      </c>
      <c r="AB32" s="377">
        <v>17.466450537</v>
      </c>
      <c r="AC32" s="376">
        <v>1.1783021E-3</v>
      </c>
      <c r="AD32" s="377">
        <v>3.4964730000000002E-4</v>
      </c>
      <c r="AE32" s="338">
        <v>3.4930132900000001E-2</v>
      </c>
      <c r="AF32" s="378">
        <v>16.385831092</v>
      </c>
      <c r="AG32" s="378">
        <v>3.1234185859000001</v>
      </c>
      <c r="AH32" s="338">
        <v>15.737997238</v>
      </c>
      <c r="AI32" s="376">
        <v>2.8491051015000002</v>
      </c>
      <c r="AJ32" s="377">
        <v>1.2379172995000001</v>
      </c>
      <c r="AK32" s="377">
        <v>58</v>
      </c>
    </row>
    <row r="33" spans="1:37" x14ac:dyDescent="0.2">
      <c r="A33" s="380">
        <v>2007</v>
      </c>
      <c r="B33" s="373" t="s">
        <v>161</v>
      </c>
      <c r="C33" s="73">
        <v>411357</v>
      </c>
      <c r="D33" s="376">
        <v>275.74664302999997</v>
      </c>
      <c r="E33" s="338">
        <v>213.68390443000001</v>
      </c>
      <c r="F33" s="377">
        <v>62.062738594000002</v>
      </c>
      <c r="G33" s="376">
        <v>98.227915276000004</v>
      </c>
      <c r="H33" s="377">
        <v>2.9053434172000001</v>
      </c>
      <c r="I33" s="376">
        <v>20.690818256</v>
      </c>
      <c r="J33" s="377">
        <v>3.3690808160999999</v>
      </c>
      <c r="K33" s="338">
        <v>30.243907366999998</v>
      </c>
      <c r="L33" s="376">
        <v>8.1067363085000004</v>
      </c>
      <c r="M33" s="377">
        <v>1.2818927412000001</v>
      </c>
      <c r="N33" s="304">
        <v>2007</v>
      </c>
      <c r="O33" s="376">
        <v>23.075523916000002</v>
      </c>
      <c r="P33" s="377">
        <v>3.6121621334</v>
      </c>
      <c r="Q33" s="376">
        <v>2.2396501288000001</v>
      </c>
      <c r="R33" s="377">
        <v>1.0145842692</v>
      </c>
      <c r="S33" s="376">
        <v>11.905011420999999</v>
      </c>
      <c r="T33" s="377">
        <v>0.99939800430000003</v>
      </c>
      <c r="U33" s="376">
        <v>0</v>
      </c>
      <c r="V33" s="377">
        <v>0</v>
      </c>
      <c r="W33" s="376">
        <v>2.7695548248000001</v>
      </c>
      <c r="X33" s="377">
        <v>0.49884308770000002</v>
      </c>
      <c r="Y33" s="376">
        <v>0.14956328720000001</v>
      </c>
      <c r="Z33" s="377">
        <v>6.2741870199999994E-2</v>
      </c>
      <c r="AA33" s="376">
        <v>11.987779550999999</v>
      </c>
      <c r="AB33" s="377">
        <v>17.028194136</v>
      </c>
      <c r="AC33" s="376">
        <v>0.2381649582</v>
      </c>
      <c r="AD33" s="377">
        <v>4.0024845000000003E-2</v>
      </c>
      <c r="AE33" s="338">
        <v>0.33118798020000001</v>
      </c>
      <c r="AF33" s="378">
        <v>21.505470300999999</v>
      </c>
      <c r="AG33" s="378">
        <v>3.6564276803000002</v>
      </c>
      <c r="AH33" s="338">
        <v>9.1203331927000004</v>
      </c>
      <c r="AI33" s="376">
        <v>0.2490721068</v>
      </c>
      <c r="AJ33" s="377">
        <v>0.43726114999999999</v>
      </c>
      <c r="AK33" s="377">
        <v>157</v>
      </c>
    </row>
    <row r="34" spans="1:37" x14ac:dyDescent="0.2">
      <c r="A34" s="380">
        <v>2008</v>
      </c>
      <c r="B34" s="373" t="s">
        <v>163</v>
      </c>
      <c r="C34" s="73">
        <v>28174</v>
      </c>
      <c r="D34" s="376">
        <v>1075.6427564999999</v>
      </c>
      <c r="E34" s="338">
        <v>857.66166833</v>
      </c>
      <c r="F34" s="377">
        <v>217.98108814</v>
      </c>
      <c r="G34" s="376">
        <v>313.91750064000001</v>
      </c>
      <c r="H34" s="377">
        <v>5.9558506894000001</v>
      </c>
      <c r="I34" s="376">
        <v>30.344861711</v>
      </c>
      <c r="J34" s="377">
        <v>8.3146291336000004</v>
      </c>
      <c r="K34" s="338">
        <v>168.90673792999999</v>
      </c>
      <c r="L34" s="376">
        <v>161.11430608000001</v>
      </c>
      <c r="M34" s="377">
        <v>30.939298079</v>
      </c>
      <c r="N34" s="304">
        <v>2008</v>
      </c>
      <c r="O34" s="376">
        <v>8.4487011169000006</v>
      </c>
      <c r="P34" s="377">
        <v>1.7662275618000001</v>
      </c>
      <c r="Q34" s="376">
        <v>94.530675509999995</v>
      </c>
      <c r="R34" s="377">
        <v>2.6359788281999998</v>
      </c>
      <c r="S34" s="376">
        <v>24.275582524000001</v>
      </c>
      <c r="T34" s="377">
        <v>3.2819457177000002</v>
      </c>
      <c r="U34" s="376">
        <v>0</v>
      </c>
      <c r="V34" s="377">
        <v>0</v>
      </c>
      <c r="W34" s="376">
        <v>1.6016266000000001E-2</v>
      </c>
      <c r="X34" s="377">
        <v>3.170165E-3</v>
      </c>
      <c r="Y34" s="376">
        <v>0</v>
      </c>
      <c r="Z34" s="377">
        <v>0</v>
      </c>
      <c r="AA34" s="376">
        <v>31.394574414000001</v>
      </c>
      <c r="AB34" s="377">
        <v>58.206849013000003</v>
      </c>
      <c r="AC34" s="376">
        <v>0.1641855717</v>
      </c>
      <c r="AD34" s="377">
        <v>3.1396167699999998E-2</v>
      </c>
      <c r="AE34" s="338">
        <v>6.8005874999999993E-2</v>
      </c>
      <c r="AF34" s="378">
        <v>88.567519532999995</v>
      </c>
      <c r="AG34" s="378">
        <v>7.6197985368000003</v>
      </c>
      <c r="AH34" s="338">
        <v>34.951830372000003</v>
      </c>
      <c r="AI34" s="376">
        <v>5.4023457E-3</v>
      </c>
      <c r="AJ34" s="377">
        <v>0.1817126889</v>
      </c>
      <c r="AK34" s="377">
        <v>46</v>
      </c>
    </row>
    <row r="35" spans="1:37" x14ac:dyDescent="0.2">
      <c r="A35" s="380">
        <v>2009</v>
      </c>
      <c r="B35" s="373" t="s">
        <v>165</v>
      </c>
      <c r="C35" s="73">
        <v>71162</v>
      </c>
      <c r="D35" s="376">
        <v>493.00994952000002</v>
      </c>
      <c r="E35" s="338">
        <v>382.91574921</v>
      </c>
      <c r="F35" s="377">
        <v>110.09420031000001</v>
      </c>
      <c r="G35" s="376">
        <v>172.35034451000001</v>
      </c>
      <c r="H35" s="377">
        <v>6.9098540271999997</v>
      </c>
      <c r="I35" s="376">
        <v>52.072088520999998</v>
      </c>
      <c r="J35" s="377">
        <v>6.1027481536000003</v>
      </c>
      <c r="K35" s="338">
        <v>67.414469886999996</v>
      </c>
      <c r="L35" s="376">
        <v>3.2015624765999999</v>
      </c>
      <c r="M35" s="377">
        <v>1.4549446425999999</v>
      </c>
      <c r="N35" s="304">
        <v>2009</v>
      </c>
      <c r="O35" s="376">
        <v>9.0681947646999994</v>
      </c>
      <c r="P35" s="377">
        <v>1.4315821929999999</v>
      </c>
      <c r="Q35" s="376">
        <v>48.966639008000001</v>
      </c>
      <c r="R35" s="377">
        <v>4.6966212050999996</v>
      </c>
      <c r="S35" s="376">
        <v>4.5596964990000002</v>
      </c>
      <c r="T35" s="377">
        <v>0.43686250999999998</v>
      </c>
      <c r="U35" s="376">
        <v>0</v>
      </c>
      <c r="V35" s="377">
        <v>0</v>
      </c>
      <c r="W35" s="376">
        <v>9.3909271200000005E-2</v>
      </c>
      <c r="X35" s="377">
        <v>1.0856823599999999E-2</v>
      </c>
      <c r="Y35" s="376">
        <v>0.5804144255</v>
      </c>
      <c r="Z35" s="377">
        <v>0.1228853437</v>
      </c>
      <c r="AA35" s="376">
        <v>17.532758804</v>
      </c>
      <c r="AB35" s="377">
        <v>30.520055307</v>
      </c>
      <c r="AC35" s="376">
        <v>7.0216092899999999E-2</v>
      </c>
      <c r="AD35" s="377">
        <v>1.42679846E-2</v>
      </c>
      <c r="AE35" s="338">
        <v>8.0429978599999993E-2</v>
      </c>
      <c r="AF35" s="378">
        <v>46.365212915000001</v>
      </c>
      <c r="AG35" s="378">
        <v>4.8561334436000001</v>
      </c>
      <c r="AH35" s="338">
        <v>12.70951546</v>
      </c>
      <c r="AI35" s="376">
        <v>0.82356175850000002</v>
      </c>
      <c r="AJ35" s="377">
        <v>0.56412351709999997</v>
      </c>
      <c r="AK35" s="377">
        <v>119</v>
      </c>
    </row>
    <row r="36" spans="1:37" x14ac:dyDescent="0.2">
      <c r="A36" s="380">
        <v>2010</v>
      </c>
      <c r="B36" s="373" t="s">
        <v>167</v>
      </c>
      <c r="C36" s="73">
        <v>275704</v>
      </c>
      <c r="D36" s="376">
        <v>520.90113713999995</v>
      </c>
      <c r="E36" s="338">
        <v>437.99588499999999</v>
      </c>
      <c r="F36" s="377">
        <v>82.905252141999995</v>
      </c>
      <c r="G36" s="376">
        <v>71.864746109999999</v>
      </c>
      <c r="H36" s="377">
        <v>1.9267895766000001</v>
      </c>
      <c r="I36" s="376">
        <v>25.43918949</v>
      </c>
      <c r="J36" s="377">
        <v>3.1957382767000002</v>
      </c>
      <c r="K36" s="338">
        <v>26.263336123999999</v>
      </c>
      <c r="L36" s="376">
        <v>72.481832150000002</v>
      </c>
      <c r="M36" s="377">
        <v>14.152914512000001</v>
      </c>
      <c r="N36" s="304">
        <v>2010</v>
      </c>
      <c r="O36" s="376">
        <v>25.653992138</v>
      </c>
      <c r="P36" s="377">
        <v>4.6407686319000003</v>
      </c>
      <c r="Q36" s="376">
        <v>5.1582352006000001</v>
      </c>
      <c r="R36" s="377">
        <v>0.96988568109999995</v>
      </c>
      <c r="S36" s="376">
        <v>192.21415232999999</v>
      </c>
      <c r="T36" s="377">
        <v>7.1671051291000003</v>
      </c>
      <c r="U36" s="376">
        <v>0</v>
      </c>
      <c r="V36" s="377">
        <v>0</v>
      </c>
      <c r="W36" s="376">
        <v>0.13496844620000001</v>
      </c>
      <c r="X36" s="377">
        <v>3.4075391099999998E-2</v>
      </c>
      <c r="Y36" s="376">
        <v>2.5038616499999999E-2</v>
      </c>
      <c r="Z36" s="377">
        <v>1.3636998399999999E-2</v>
      </c>
      <c r="AA36" s="376">
        <v>8.0769729953000002</v>
      </c>
      <c r="AB36" s="377">
        <v>15.06163097</v>
      </c>
      <c r="AC36" s="376">
        <v>0.31315759780000002</v>
      </c>
      <c r="AD36" s="377">
        <v>6.7645097700000004E-2</v>
      </c>
      <c r="AE36" s="338">
        <v>0.1918825539</v>
      </c>
      <c r="AF36" s="378">
        <v>24.631457892</v>
      </c>
      <c r="AG36" s="378">
        <v>4.8405636797999998</v>
      </c>
      <c r="AH36" s="338">
        <v>15.489829703</v>
      </c>
      <c r="AI36" s="376">
        <v>0.42079495169999998</v>
      </c>
      <c r="AJ36" s="377">
        <v>0.47079689940000002</v>
      </c>
      <c r="AK36" s="377">
        <v>93</v>
      </c>
    </row>
    <row r="37" spans="1:37" x14ac:dyDescent="0.2">
      <c r="A37" s="380">
        <v>2011</v>
      </c>
      <c r="B37" s="373" t="s">
        <v>169</v>
      </c>
      <c r="C37" s="73">
        <v>310266</v>
      </c>
      <c r="D37" s="376">
        <v>407.32366442</v>
      </c>
      <c r="E37" s="338">
        <v>318.62816866999998</v>
      </c>
      <c r="F37" s="377">
        <v>88.695495749000003</v>
      </c>
      <c r="G37" s="376">
        <v>161.30319675000001</v>
      </c>
      <c r="H37" s="377">
        <v>3.3490823407999999</v>
      </c>
      <c r="I37" s="376">
        <v>41.450063708000002</v>
      </c>
      <c r="J37" s="377">
        <v>5.0821624625000004</v>
      </c>
      <c r="K37" s="338">
        <v>45.428793093000003</v>
      </c>
      <c r="L37" s="376">
        <v>8.2921299250999994</v>
      </c>
      <c r="M37" s="377">
        <v>1.6591423886000001</v>
      </c>
      <c r="N37" s="304">
        <v>2011</v>
      </c>
      <c r="O37" s="376">
        <v>6.2270360539</v>
      </c>
      <c r="P37" s="377">
        <v>1.0006177238</v>
      </c>
      <c r="Q37" s="376">
        <v>22.972355872000001</v>
      </c>
      <c r="R37" s="377">
        <v>2.2799247462999999</v>
      </c>
      <c r="S37" s="376">
        <v>9.7881726426999993</v>
      </c>
      <c r="T37" s="377">
        <v>0.89060098450000003</v>
      </c>
      <c r="U37" s="376">
        <v>0.6143285034</v>
      </c>
      <c r="V37" s="377">
        <v>6.0541819699999999E-2</v>
      </c>
      <c r="W37" s="376">
        <v>1.42840543E-2</v>
      </c>
      <c r="X37" s="377">
        <v>6.0048921999999996E-3</v>
      </c>
      <c r="Y37" s="376">
        <v>0</v>
      </c>
      <c r="Z37" s="377">
        <v>0</v>
      </c>
      <c r="AA37" s="376">
        <v>19.103364355</v>
      </c>
      <c r="AB37" s="377">
        <v>27.34236237</v>
      </c>
      <c r="AC37" s="376">
        <v>0.1056364923</v>
      </c>
      <c r="AD37" s="377">
        <v>1.9051265500000001E-2</v>
      </c>
      <c r="AE37" s="338">
        <v>4.34643922E-2</v>
      </c>
      <c r="AF37" s="378">
        <v>32.221299422999998</v>
      </c>
      <c r="AG37" s="378">
        <v>4.8967009000999999</v>
      </c>
      <c r="AH37" s="338">
        <v>12.455913183</v>
      </c>
      <c r="AI37" s="376">
        <v>5.9013775900000003E-2</v>
      </c>
      <c r="AJ37" s="377">
        <v>0.65842029930000001</v>
      </c>
      <c r="AK37" s="377">
        <v>155</v>
      </c>
    </row>
    <row r="38" spans="1:37" x14ac:dyDescent="0.2">
      <c r="A38" s="380">
        <v>2012</v>
      </c>
      <c r="B38" s="373" t="s">
        <v>171</v>
      </c>
      <c r="C38" s="73">
        <v>40038</v>
      </c>
      <c r="D38" s="376">
        <v>306.24816148999997</v>
      </c>
      <c r="E38" s="338">
        <v>234.23434169999999</v>
      </c>
      <c r="F38" s="377">
        <v>72.013819789999999</v>
      </c>
      <c r="G38" s="376">
        <v>127.8863789</v>
      </c>
      <c r="H38" s="377">
        <v>2.0384586696999998</v>
      </c>
      <c r="I38" s="376">
        <v>24.745521291999999</v>
      </c>
      <c r="J38" s="377">
        <v>6.1332076652999996</v>
      </c>
      <c r="K38" s="338">
        <v>32.298953515999997</v>
      </c>
      <c r="L38" s="376">
        <v>2.2312383581000002</v>
      </c>
      <c r="M38" s="377">
        <v>0.32028687030000003</v>
      </c>
      <c r="N38" s="304">
        <v>2012</v>
      </c>
      <c r="O38" s="376">
        <v>20.565396528000001</v>
      </c>
      <c r="P38" s="377">
        <v>4.1033027617000002</v>
      </c>
      <c r="Q38" s="376">
        <v>4.1606384459000001</v>
      </c>
      <c r="R38" s="377">
        <v>1.0667657043000001</v>
      </c>
      <c r="S38" s="376">
        <v>4.6923814452999997</v>
      </c>
      <c r="T38" s="377">
        <v>0.64135074560000005</v>
      </c>
      <c r="U38" s="376">
        <v>0</v>
      </c>
      <c r="V38" s="377">
        <v>0</v>
      </c>
      <c r="W38" s="376">
        <v>9.4677595000000003E-2</v>
      </c>
      <c r="X38" s="377">
        <v>2.39615348E-2</v>
      </c>
      <c r="Y38" s="376">
        <v>0</v>
      </c>
      <c r="Z38" s="377">
        <v>0</v>
      </c>
      <c r="AA38" s="376">
        <v>12.894665155</v>
      </c>
      <c r="AB38" s="377">
        <v>16.881208490999999</v>
      </c>
      <c r="AC38" s="376">
        <v>2.4909080300000001E-2</v>
      </c>
      <c r="AD38" s="377">
        <v>5.7805414000000003E-3</v>
      </c>
      <c r="AE38" s="338">
        <v>0.39265821400000001</v>
      </c>
      <c r="AF38" s="378">
        <v>23.661094282000001</v>
      </c>
      <c r="AG38" s="378">
        <v>2.1396706575</v>
      </c>
      <c r="AH38" s="338">
        <v>18.914390463</v>
      </c>
      <c r="AI38" s="376">
        <v>1.55582805E-2</v>
      </c>
      <c r="AJ38" s="377">
        <v>0.31570629160000002</v>
      </c>
      <c r="AK38" s="377">
        <v>42</v>
      </c>
    </row>
    <row r="39" spans="1:37" x14ac:dyDescent="0.2">
      <c r="A39" s="380">
        <v>2013</v>
      </c>
      <c r="B39" s="373" t="s">
        <v>108</v>
      </c>
      <c r="C39" s="73">
        <v>84007</v>
      </c>
      <c r="D39" s="376">
        <v>404.02182200999999</v>
      </c>
      <c r="E39" s="338">
        <v>319.64238183999998</v>
      </c>
      <c r="F39" s="377">
        <v>84.379440165999995</v>
      </c>
      <c r="G39" s="376">
        <v>113.64315185</v>
      </c>
      <c r="H39" s="377">
        <v>3.0238034242</v>
      </c>
      <c r="I39" s="376">
        <v>90.910802109000002</v>
      </c>
      <c r="J39" s="377">
        <v>5.6720176508</v>
      </c>
      <c r="K39" s="338">
        <v>35.298354437999997</v>
      </c>
      <c r="L39" s="376">
        <v>1.5338119361</v>
      </c>
      <c r="M39" s="377">
        <v>0.36636374869999999</v>
      </c>
      <c r="N39" s="304">
        <v>2013</v>
      </c>
      <c r="O39" s="376">
        <v>5.5154567245999999</v>
      </c>
      <c r="P39" s="377">
        <v>0.93212769539999996</v>
      </c>
      <c r="Q39" s="376">
        <v>33.696483712000003</v>
      </c>
      <c r="R39" s="377">
        <v>3.2995164361999998</v>
      </c>
      <c r="S39" s="376">
        <v>20.572954744</v>
      </c>
      <c r="T39" s="377">
        <v>1.1024518402000001</v>
      </c>
      <c r="U39" s="376">
        <v>2.7445475000000001E-3</v>
      </c>
      <c r="V39" s="377">
        <v>7.3846770000000005E-4</v>
      </c>
      <c r="W39" s="376">
        <v>5.3439276000000003E-3</v>
      </c>
      <c r="X39" s="377">
        <v>1.2327012E-3</v>
      </c>
      <c r="Y39" s="376">
        <v>0</v>
      </c>
      <c r="Z39" s="377">
        <v>0</v>
      </c>
      <c r="AA39" s="376">
        <v>13.392562818</v>
      </c>
      <c r="AB39" s="377">
        <v>28.123705503</v>
      </c>
      <c r="AC39" s="376">
        <v>7.8845118399999997E-2</v>
      </c>
      <c r="AD39" s="377">
        <v>2.24034883E-2</v>
      </c>
      <c r="AE39" s="338">
        <v>3.0091656500000001E-2</v>
      </c>
      <c r="AF39" s="378">
        <v>32.302848247</v>
      </c>
      <c r="AG39" s="378">
        <v>2.4597308317</v>
      </c>
      <c r="AH39" s="338">
        <v>11.345420461</v>
      </c>
      <c r="AI39" s="376">
        <v>4.1349485999999998E-2</v>
      </c>
      <c r="AJ39" s="377">
        <v>0.64750844839999999</v>
      </c>
      <c r="AK39" s="377">
        <v>83</v>
      </c>
    </row>
    <row r="40" spans="1:37" x14ac:dyDescent="0.2">
      <c r="A40" s="380">
        <v>2014</v>
      </c>
      <c r="B40" s="373" t="s">
        <v>174</v>
      </c>
      <c r="C40" s="73">
        <v>18582</v>
      </c>
      <c r="D40" s="376">
        <v>317.43955911</v>
      </c>
      <c r="E40" s="338">
        <v>258.61359520000002</v>
      </c>
      <c r="F40" s="377">
        <v>58.825963905999998</v>
      </c>
      <c r="G40" s="376">
        <v>121.08802276999999</v>
      </c>
      <c r="H40" s="377">
        <v>2.5330433703000002</v>
      </c>
      <c r="I40" s="376">
        <v>14.004235753</v>
      </c>
      <c r="J40" s="377">
        <v>2.2172023638999998</v>
      </c>
      <c r="K40" s="338">
        <v>37.001098605000003</v>
      </c>
      <c r="L40" s="376">
        <v>9.0881748932999997</v>
      </c>
      <c r="M40" s="377">
        <v>1.0420866409</v>
      </c>
      <c r="N40" s="304">
        <v>2014</v>
      </c>
      <c r="O40" s="376">
        <v>20.57701372</v>
      </c>
      <c r="P40" s="377">
        <v>3.5113180528000001</v>
      </c>
      <c r="Q40" s="376">
        <v>7.6433299897999998</v>
      </c>
      <c r="R40" s="377">
        <v>1.2230236548</v>
      </c>
      <c r="S40" s="376">
        <v>23.562504732000001</v>
      </c>
      <c r="T40" s="377">
        <v>1.4284646524</v>
      </c>
      <c r="U40" s="376">
        <v>0</v>
      </c>
      <c r="V40" s="377">
        <v>0</v>
      </c>
      <c r="W40" s="376">
        <v>3.5923558426</v>
      </c>
      <c r="X40" s="377">
        <v>1.0859617163999999</v>
      </c>
      <c r="Y40" s="376">
        <v>2.9539485399999998</v>
      </c>
      <c r="Z40" s="377">
        <v>0.31174921859999999</v>
      </c>
      <c r="AA40" s="376">
        <v>6.3959477412999997</v>
      </c>
      <c r="AB40" s="377">
        <v>17.312382872000001</v>
      </c>
      <c r="AC40" s="376">
        <v>0.19546652889999999</v>
      </c>
      <c r="AD40" s="377">
        <v>4.4034478000000002E-2</v>
      </c>
      <c r="AE40" s="338">
        <v>0.29991031969999998</v>
      </c>
      <c r="AF40" s="378">
        <v>26.887535286999999</v>
      </c>
      <c r="AG40" s="378">
        <v>2.3921040763999999</v>
      </c>
      <c r="AH40" s="338">
        <v>10.164823512</v>
      </c>
      <c r="AI40" s="376">
        <v>0.66237834549999997</v>
      </c>
      <c r="AJ40" s="377">
        <v>0.2214414267</v>
      </c>
      <c r="AK40" s="377">
        <v>29</v>
      </c>
    </row>
    <row r="41" spans="1:37" x14ac:dyDescent="0.2">
      <c r="A41" s="380">
        <v>2015</v>
      </c>
      <c r="B41" s="373" t="s">
        <v>176</v>
      </c>
      <c r="C41" s="73">
        <v>214747</v>
      </c>
      <c r="D41" s="376">
        <v>443.47218371999998</v>
      </c>
      <c r="E41" s="338">
        <v>353.50851383999998</v>
      </c>
      <c r="F41" s="377">
        <v>89.963669870999993</v>
      </c>
      <c r="G41" s="376">
        <v>141.41802236999999</v>
      </c>
      <c r="H41" s="377">
        <v>3.5862805834000002</v>
      </c>
      <c r="I41" s="376">
        <v>21.440601486999999</v>
      </c>
      <c r="J41" s="377">
        <v>3.8578009703</v>
      </c>
      <c r="K41" s="338">
        <v>45.454061576000001</v>
      </c>
      <c r="L41" s="376">
        <v>17.435794548000001</v>
      </c>
      <c r="M41" s="377">
        <v>2.4709313146</v>
      </c>
      <c r="N41" s="304">
        <v>2015</v>
      </c>
      <c r="O41" s="376">
        <v>25.498854803</v>
      </c>
      <c r="P41" s="377">
        <v>4.6901440655000002</v>
      </c>
      <c r="Q41" s="376">
        <v>20.405589258999999</v>
      </c>
      <c r="R41" s="377">
        <v>3.0764788701999999</v>
      </c>
      <c r="S41" s="376">
        <v>60.071356557000001</v>
      </c>
      <c r="T41" s="377">
        <v>2.7870411600999998</v>
      </c>
      <c r="U41" s="376">
        <v>4.1173175999999999E-3</v>
      </c>
      <c r="V41" s="377">
        <v>5.7298869999999999E-4</v>
      </c>
      <c r="W41" s="376">
        <v>7.7584291900000005E-2</v>
      </c>
      <c r="X41" s="377">
        <v>2.67206696E-2</v>
      </c>
      <c r="Y41" s="376">
        <v>0.77990423539999998</v>
      </c>
      <c r="Z41" s="377">
        <v>8.2308300400000006E-2</v>
      </c>
      <c r="AA41" s="376">
        <v>10.376759015999999</v>
      </c>
      <c r="AB41" s="377">
        <v>24.543201999000001</v>
      </c>
      <c r="AC41" s="376">
        <v>0.47872700600000001</v>
      </c>
      <c r="AD41" s="377">
        <v>8.3184149799999996E-2</v>
      </c>
      <c r="AE41" s="338">
        <v>0.35927247810000001</v>
      </c>
      <c r="AF41" s="378">
        <v>33.024770052999997</v>
      </c>
      <c r="AG41" s="378">
        <v>4.3618606968</v>
      </c>
      <c r="AH41" s="338">
        <v>16.321280336000001</v>
      </c>
      <c r="AI41" s="376">
        <v>0.44445574469999999</v>
      </c>
      <c r="AJ41" s="377">
        <v>0.3145068647</v>
      </c>
      <c r="AK41" s="377">
        <v>94</v>
      </c>
    </row>
    <row r="42" spans="1:37" x14ac:dyDescent="0.2">
      <c r="A42" s="380">
        <v>2016</v>
      </c>
      <c r="B42" s="373" t="s">
        <v>178</v>
      </c>
      <c r="C42" s="73">
        <v>95264</v>
      </c>
      <c r="D42" s="376">
        <v>409.99933307999999</v>
      </c>
      <c r="E42" s="338">
        <v>327.58763683000001</v>
      </c>
      <c r="F42" s="377">
        <v>82.411696249000002</v>
      </c>
      <c r="G42" s="376">
        <v>137.92534207</v>
      </c>
      <c r="H42" s="377">
        <v>2.3752369189000002</v>
      </c>
      <c r="I42" s="376">
        <v>14.3108775</v>
      </c>
      <c r="J42" s="377">
        <v>2.9765340384000001</v>
      </c>
      <c r="K42" s="338">
        <v>33.825865221000001</v>
      </c>
      <c r="L42" s="376">
        <v>3.1115791217000002</v>
      </c>
      <c r="M42" s="377">
        <v>0.74433082569999998</v>
      </c>
      <c r="N42" s="304">
        <v>2016</v>
      </c>
      <c r="O42" s="376">
        <v>82.323255677999995</v>
      </c>
      <c r="P42" s="377">
        <v>13.635927023000001</v>
      </c>
      <c r="Q42" s="376">
        <v>6.3271148766999996</v>
      </c>
      <c r="R42" s="377">
        <v>1.2737550907999999</v>
      </c>
      <c r="S42" s="376">
        <v>9.8650945994000008</v>
      </c>
      <c r="T42" s="377">
        <v>0.63230963389999995</v>
      </c>
      <c r="U42" s="376">
        <v>0</v>
      </c>
      <c r="V42" s="377">
        <v>0</v>
      </c>
      <c r="W42" s="376">
        <v>0.1428205525</v>
      </c>
      <c r="X42" s="377">
        <v>3.2203686500000002E-2</v>
      </c>
      <c r="Y42" s="376">
        <v>0.2132128485</v>
      </c>
      <c r="Z42" s="377">
        <v>2.25017211E-2</v>
      </c>
      <c r="AA42" s="376">
        <v>17.088306896999999</v>
      </c>
      <c r="AB42" s="377">
        <v>21.055854259</v>
      </c>
      <c r="AC42" s="376">
        <v>0.24674168699999999</v>
      </c>
      <c r="AD42" s="377">
        <v>5.3255560700000003E-2</v>
      </c>
      <c r="AE42" s="338">
        <v>1.3895356750000001</v>
      </c>
      <c r="AF42" s="378">
        <v>37.227829368000002</v>
      </c>
      <c r="AG42" s="378">
        <v>4.4395327339000001</v>
      </c>
      <c r="AH42" s="338">
        <v>17.143277954999999</v>
      </c>
      <c r="AI42" s="376">
        <v>1.4022304316</v>
      </c>
      <c r="AJ42" s="377">
        <v>0.21480711059999999</v>
      </c>
      <c r="AK42" s="377">
        <v>46</v>
      </c>
    </row>
    <row r="43" spans="1:37" x14ac:dyDescent="0.2">
      <c r="A43" s="380">
        <v>2017</v>
      </c>
      <c r="B43" s="373" t="s">
        <v>180</v>
      </c>
      <c r="C43" s="73">
        <v>530892</v>
      </c>
      <c r="D43" s="376">
        <v>240.23315205</v>
      </c>
      <c r="E43" s="338">
        <v>180.57146614000001</v>
      </c>
      <c r="F43" s="377">
        <v>59.661685912999999</v>
      </c>
      <c r="G43" s="376">
        <v>78.305667829000001</v>
      </c>
      <c r="H43" s="377">
        <v>2.0068322562000001</v>
      </c>
      <c r="I43" s="376">
        <v>13.530259528</v>
      </c>
      <c r="J43" s="377">
        <v>2.2163505313999998</v>
      </c>
      <c r="K43" s="338">
        <v>25.653336504999999</v>
      </c>
      <c r="L43" s="376">
        <v>3.6387729885</v>
      </c>
      <c r="M43" s="377">
        <v>0.65223014079999997</v>
      </c>
      <c r="N43" s="304">
        <v>2017</v>
      </c>
      <c r="O43" s="376">
        <v>5.0716112092000003</v>
      </c>
      <c r="P43" s="377">
        <v>1.0172658413</v>
      </c>
      <c r="Q43" s="376">
        <v>7.7016182901999999</v>
      </c>
      <c r="R43" s="377">
        <v>2.3993982129</v>
      </c>
      <c r="S43" s="376">
        <v>26.814613804</v>
      </c>
      <c r="T43" s="377">
        <v>1.5672178140999999</v>
      </c>
      <c r="U43" s="376">
        <v>1.6007980000000001E-4</v>
      </c>
      <c r="V43" s="377">
        <v>3.5362699999999999E-5</v>
      </c>
      <c r="W43" s="376">
        <v>2.0101815757999999</v>
      </c>
      <c r="X43" s="377">
        <v>0.92557759910000004</v>
      </c>
      <c r="Y43" s="376">
        <v>6.494873E-3</v>
      </c>
      <c r="Z43" s="377">
        <v>6.4346100000000001E-4</v>
      </c>
      <c r="AA43" s="376">
        <v>15.378093609</v>
      </c>
      <c r="AB43" s="377">
        <v>17.982127655999999</v>
      </c>
      <c r="AC43" s="376">
        <v>7.58635805E-2</v>
      </c>
      <c r="AD43" s="377">
        <v>1.5714074599999999E-2</v>
      </c>
      <c r="AE43" s="338">
        <v>1.2724859288000001</v>
      </c>
      <c r="AF43" s="378">
        <v>18.169356830000002</v>
      </c>
      <c r="AG43" s="378">
        <v>3.0004756345999999</v>
      </c>
      <c r="AH43" s="338">
        <v>10.418065030999999</v>
      </c>
      <c r="AI43" s="376">
        <v>0.25469994150000003</v>
      </c>
      <c r="AJ43" s="377">
        <v>0.1480018615</v>
      </c>
      <c r="AK43" s="377">
        <v>86</v>
      </c>
    </row>
    <row r="44" spans="1:37" x14ac:dyDescent="0.2">
      <c r="A44" s="380">
        <v>2018</v>
      </c>
      <c r="B44" s="373" t="s">
        <v>182</v>
      </c>
      <c r="C44" s="73">
        <v>231889</v>
      </c>
      <c r="D44" s="376">
        <v>264.51506391999999</v>
      </c>
      <c r="E44" s="338">
        <v>199.71365815999999</v>
      </c>
      <c r="F44" s="377">
        <v>64.801405764999998</v>
      </c>
      <c r="G44" s="376">
        <v>97.432213339</v>
      </c>
      <c r="H44" s="377">
        <v>2.5392279728</v>
      </c>
      <c r="I44" s="376">
        <v>13.220286581</v>
      </c>
      <c r="J44" s="377">
        <v>2.7023019448999999</v>
      </c>
      <c r="K44" s="338">
        <v>29.401214091</v>
      </c>
      <c r="L44" s="376">
        <v>5.9220547103000003</v>
      </c>
      <c r="M44" s="377">
        <v>1.1140878487000001</v>
      </c>
      <c r="N44" s="304">
        <v>2018</v>
      </c>
      <c r="O44" s="376">
        <v>19.609938868</v>
      </c>
      <c r="P44" s="377">
        <v>3.3288211484999999</v>
      </c>
      <c r="Q44" s="376">
        <v>5.8750544788000001</v>
      </c>
      <c r="R44" s="377">
        <v>1.5607792343</v>
      </c>
      <c r="S44" s="376">
        <v>7.9670804883999997</v>
      </c>
      <c r="T44" s="377">
        <v>0.72147310070000004</v>
      </c>
      <c r="U44" s="376">
        <v>8.4984280000000001E-4</v>
      </c>
      <c r="V44" s="377">
        <v>1.8656639999999999E-4</v>
      </c>
      <c r="W44" s="376">
        <v>1.0470709352000001</v>
      </c>
      <c r="X44" s="377">
        <v>0.74527790059999999</v>
      </c>
      <c r="Y44" s="376">
        <v>4.1346587999999997E-3</v>
      </c>
      <c r="Z44" s="377">
        <v>3.3418600999999999E-3</v>
      </c>
      <c r="AA44" s="376">
        <v>15.285948569</v>
      </c>
      <c r="AB44" s="377">
        <v>18.145177373999999</v>
      </c>
      <c r="AC44" s="376">
        <v>0.20569663260000001</v>
      </c>
      <c r="AD44" s="377">
        <v>7.4627042899999996E-2</v>
      </c>
      <c r="AE44" s="338">
        <v>0.30817790740000001</v>
      </c>
      <c r="AF44" s="378">
        <v>20.791966609999999</v>
      </c>
      <c r="AG44" s="378">
        <v>3.2262082370999998</v>
      </c>
      <c r="AH44" s="338">
        <v>12.535395351</v>
      </c>
      <c r="AI44" s="376">
        <v>0.20563127689999999</v>
      </c>
      <c r="AJ44" s="377">
        <v>0.5408393507</v>
      </c>
      <c r="AK44" s="377">
        <v>83</v>
      </c>
    </row>
    <row r="45" spans="1:37" x14ac:dyDescent="0.2">
      <c r="A45" s="380">
        <v>2019</v>
      </c>
      <c r="B45" s="373" t="s">
        <v>184</v>
      </c>
      <c r="C45" s="73">
        <v>267549</v>
      </c>
      <c r="D45" s="376">
        <v>428.34856205</v>
      </c>
      <c r="E45" s="338">
        <v>343.08408466999998</v>
      </c>
      <c r="F45" s="377">
        <v>85.264477374999998</v>
      </c>
      <c r="G45" s="376">
        <v>101.22425176</v>
      </c>
      <c r="H45" s="377">
        <v>2.7680655752000001</v>
      </c>
      <c r="I45" s="376">
        <v>30.541825444000001</v>
      </c>
      <c r="J45" s="377">
        <v>3.1817006097</v>
      </c>
      <c r="K45" s="338">
        <v>40.037370901999999</v>
      </c>
      <c r="L45" s="376">
        <v>13.562366916</v>
      </c>
      <c r="M45" s="377">
        <v>2.9320481945000001</v>
      </c>
      <c r="N45" s="304">
        <v>2019</v>
      </c>
      <c r="O45" s="376">
        <v>27.651062989</v>
      </c>
      <c r="P45" s="377">
        <v>4.9913772626000004</v>
      </c>
      <c r="Q45" s="376">
        <v>15.160810725999999</v>
      </c>
      <c r="R45" s="377">
        <v>1.5138955848</v>
      </c>
      <c r="S45" s="376">
        <v>84.113213395000002</v>
      </c>
      <c r="T45" s="377">
        <v>4.2252642676000001</v>
      </c>
      <c r="U45" s="376">
        <v>3.6605666999999999E-3</v>
      </c>
      <c r="V45" s="377">
        <v>5.1934680000000001E-4</v>
      </c>
      <c r="W45" s="376">
        <v>0.1399633015</v>
      </c>
      <c r="X45" s="377">
        <v>2.6560667600000001E-2</v>
      </c>
      <c r="Y45" s="376">
        <v>2.0082972000000001E-3</v>
      </c>
      <c r="Z45" s="377">
        <v>2.055014E-4</v>
      </c>
      <c r="AA45" s="376">
        <v>15.690460642</v>
      </c>
      <c r="AB45" s="377">
        <v>21.331197537000001</v>
      </c>
      <c r="AC45" s="376">
        <v>7.4587881444999997</v>
      </c>
      <c r="AD45" s="377">
        <v>1.9187384889000001</v>
      </c>
      <c r="AE45" s="338">
        <v>0.38878042950000002</v>
      </c>
      <c r="AF45" s="378">
        <v>28.381691511</v>
      </c>
      <c r="AG45" s="378">
        <v>5.3573636245999996</v>
      </c>
      <c r="AH45" s="338">
        <v>15.031573662</v>
      </c>
      <c r="AI45" s="376">
        <v>0.354712323</v>
      </c>
      <c r="AJ45" s="377">
        <v>0.35908437389999998</v>
      </c>
      <c r="AK45" s="377">
        <v>120</v>
      </c>
    </row>
    <row r="46" spans="1:37" x14ac:dyDescent="0.2">
      <c r="A46" s="380">
        <v>2020</v>
      </c>
      <c r="B46" s="373" t="s">
        <v>186</v>
      </c>
      <c r="C46" s="73">
        <v>16340</v>
      </c>
      <c r="D46" s="376">
        <v>1895.970957</v>
      </c>
      <c r="E46" s="338">
        <v>1645.0676116</v>
      </c>
      <c r="F46" s="377">
        <v>250.90334539</v>
      </c>
      <c r="G46" s="376">
        <v>189.79290334000001</v>
      </c>
      <c r="H46" s="377">
        <v>6.6969278911999996</v>
      </c>
      <c r="I46" s="376">
        <v>63.273588275999998</v>
      </c>
      <c r="J46" s="377">
        <v>5.6611565005999998</v>
      </c>
      <c r="K46" s="338">
        <v>68.892055229999997</v>
      </c>
      <c r="L46" s="376">
        <v>29.790280846000002</v>
      </c>
      <c r="M46" s="377">
        <v>10.014741934</v>
      </c>
      <c r="N46" s="304">
        <v>2020</v>
      </c>
      <c r="O46" s="376">
        <v>17.979884942000002</v>
      </c>
      <c r="P46" s="377">
        <v>4.1229191487000003</v>
      </c>
      <c r="Q46" s="376">
        <v>72.794335391000004</v>
      </c>
      <c r="R46" s="377">
        <v>9.3603385140000004</v>
      </c>
      <c r="S46" s="376">
        <v>1159.4962777000001</v>
      </c>
      <c r="T46" s="377">
        <v>67.261330697000005</v>
      </c>
      <c r="U46" s="376">
        <v>0</v>
      </c>
      <c r="V46" s="377">
        <v>0</v>
      </c>
      <c r="W46" s="376">
        <v>2.2866707E-3</v>
      </c>
      <c r="X46" s="377">
        <v>4.0901160000000002E-4</v>
      </c>
      <c r="Y46" s="376">
        <v>0</v>
      </c>
      <c r="Z46" s="377">
        <v>0</v>
      </c>
      <c r="AA46" s="376">
        <v>22.129905390000001</v>
      </c>
      <c r="AB46" s="377">
        <v>48.950483689000002</v>
      </c>
      <c r="AC46" s="376">
        <v>1.6347885812</v>
      </c>
      <c r="AD46" s="377">
        <v>0.64990673030000001</v>
      </c>
      <c r="AE46" s="338">
        <v>9.0209005300000006E-2</v>
      </c>
      <c r="AF46" s="378">
        <v>69.397783684000004</v>
      </c>
      <c r="AG46" s="378">
        <v>10.414601702000001</v>
      </c>
      <c r="AH46" s="338">
        <v>37.275361343999997</v>
      </c>
      <c r="AI46" s="376">
        <v>2.6916318000000002E-3</v>
      </c>
      <c r="AJ46" s="377">
        <v>0.28578913220000002</v>
      </c>
      <c r="AK46" s="377">
        <v>26</v>
      </c>
    </row>
    <row r="47" spans="1:37" x14ac:dyDescent="0.2">
      <c r="A47" s="380">
        <v>2021</v>
      </c>
      <c r="B47" s="373" t="s">
        <v>486</v>
      </c>
      <c r="C47" s="73">
        <v>7303</v>
      </c>
      <c r="D47" s="376">
        <v>252.61432855999999</v>
      </c>
      <c r="E47" s="338">
        <v>206.49720336999999</v>
      </c>
      <c r="F47" s="377">
        <v>46.117125186999999</v>
      </c>
      <c r="G47" s="376">
        <v>64.997245996000004</v>
      </c>
      <c r="H47" s="377">
        <v>0.61882794559999998</v>
      </c>
      <c r="I47" s="376">
        <v>4.1904794632</v>
      </c>
      <c r="J47" s="377">
        <v>0.86236297930000005</v>
      </c>
      <c r="K47" s="338">
        <v>17.128118612000002</v>
      </c>
      <c r="L47" s="376">
        <v>41.839928462000003</v>
      </c>
      <c r="M47" s="377">
        <v>12.153623242</v>
      </c>
      <c r="N47" s="304">
        <v>2021</v>
      </c>
      <c r="O47" s="376">
        <v>21.185623508999999</v>
      </c>
      <c r="P47" s="377">
        <v>3.6805297843</v>
      </c>
      <c r="Q47" s="376">
        <v>3.4368228494999999</v>
      </c>
      <c r="R47" s="377">
        <v>0.86309137749999998</v>
      </c>
      <c r="S47" s="376">
        <v>30.447748043000001</v>
      </c>
      <c r="T47" s="377">
        <v>1.4120263447000001</v>
      </c>
      <c r="U47" s="376">
        <v>0</v>
      </c>
      <c r="V47" s="377">
        <v>0</v>
      </c>
      <c r="W47" s="376">
        <v>2.4265917999999999E-3</v>
      </c>
      <c r="X47" s="377">
        <v>2.6904009999999999E-4</v>
      </c>
      <c r="Y47" s="376">
        <v>0</v>
      </c>
      <c r="Z47" s="377">
        <v>0</v>
      </c>
      <c r="AA47" s="376">
        <v>1.2225578465</v>
      </c>
      <c r="AB47" s="377">
        <v>7.2837038683999999</v>
      </c>
      <c r="AC47" s="376">
        <v>0.41480377349999997</v>
      </c>
      <c r="AD47" s="377">
        <v>8.4381996599999995E-2</v>
      </c>
      <c r="AE47" s="338">
        <v>0.56141098710000004</v>
      </c>
      <c r="AF47" s="378">
        <v>28.630512370999998</v>
      </c>
      <c r="AG47" s="378">
        <v>4.5743355512999999</v>
      </c>
      <c r="AH47" s="338">
        <v>6.3805761682000002</v>
      </c>
      <c r="AI47" s="376">
        <v>0.64970495689999996</v>
      </c>
      <c r="AJ47" s="377">
        <v>-6.7831990000000002E-3</v>
      </c>
      <c r="AK47" s="377">
        <v>6</v>
      </c>
    </row>
    <row r="48" spans="1:37" x14ac:dyDescent="0.2">
      <c r="A48" s="380">
        <v>2022</v>
      </c>
      <c r="B48" s="373" t="s">
        <v>189</v>
      </c>
      <c r="C48" s="73">
        <v>324891</v>
      </c>
      <c r="D48" s="376">
        <v>351.70310072000001</v>
      </c>
      <c r="E48" s="338">
        <v>280.82754015</v>
      </c>
      <c r="F48" s="377">
        <v>70.875560573000001</v>
      </c>
      <c r="G48" s="376">
        <v>115.02412946</v>
      </c>
      <c r="H48" s="377">
        <v>2.5398951807999999</v>
      </c>
      <c r="I48" s="376">
        <v>25.756192286000001</v>
      </c>
      <c r="J48" s="377">
        <v>3.4597220750000002</v>
      </c>
      <c r="K48" s="338">
        <v>47.379087675999997</v>
      </c>
      <c r="L48" s="376">
        <v>4.6173921788000003</v>
      </c>
      <c r="M48" s="377">
        <v>1.0014973574999999</v>
      </c>
      <c r="N48" s="304">
        <v>2022</v>
      </c>
      <c r="O48" s="376">
        <v>18.065703071000002</v>
      </c>
      <c r="P48" s="377">
        <v>3.369734802</v>
      </c>
      <c r="Q48" s="376">
        <v>10.240526491000001</v>
      </c>
      <c r="R48" s="377">
        <v>1.1387634850999999</v>
      </c>
      <c r="S48" s="376">
        <v>14.152312842000001</v>
      </c>
      <c r="T48" s="377">
        <v>0.99005628629999998</v>
      </c>
      <c r="U48" s="376">
        <v>0.57301126199999997</v>
      </c>
      <c r="V48" s="377">
        <v>0.16211823049999999</v>
      </c>
      <c r="W48" s="376">
        <v>2.1157704597999998</v>
      </c>
      <c r="X48" s="377">
        <v>0.15113610659999999</v>
      </c>
      <c r="Y48" s="376">
        <v>3.0204847000000002E-3</v>
      </c>
      <c r="Z48" s="377">
        <v>2.6813020000000001E-4</v>
      </c>
      <c r="AA48" s="376">
        <v>16.886790435999998</v>
      </c>
      <c r="AB48" s="377">
        <v>19.778431561000001</v>
      </c>
      <c r="AC48" s="376">
        <v>5.870752532</v>
      </c>
      <c r="AD48" s="377">
        <v>1.5168377983000001</v>
      </c>
      <c r="AE48" s="338">
        <v>8.7725674688000002</v>
      </c>
      <c r="AF48" s="378">
        <v>27.725184055</v>
      </c>
      <c r="AG48" s="378">
        <v>3.5009300437999999</v>
      </c>
      <c r="AH48" s="338">
        <v>16.048929197</v>
      </c>
      <c r="AI48" s="376">
        <v>0.30368392970000002</v>
      </c>
      <c r="AJ48" s="377">
        <v>0.55865583429999999</v>
      </c>
      <c r="AK48" s="377">
        <v>131</v>
      </c>
    </row>
    <row r="49" spans="1:37" x14ac:dyDescent="0.2">
      <c r="A49" s="380">
        <v>2023</v>
      </c>
      <c r="B49" s="373" t="s">
        <v>191</v>
      </c>
      <c r="C49" s="73">
        <v>27115</v>
      </c>
      <c r="D49" s="376">
        <v>486.95977847</v>
      </c>
      <c r="E49" s="338">
        <v>396.74935549000003</v>
      </c>
      <c r="F49" s="377">
        <v>90.210422981999997</v>
      </c>
      <c r="G49" s="376">
        <v>171.30141940999999</v>
      </c>
      <c r="H49" s="377">
        <v>3.4095153630000001</v>
      </c>
      <c r="I49" s="376">
        <v>23.12538683</v>
      </c>
      <c r="J49" s="377">
        <v>3.5391483651</v>
      </c>
      <c r="K49" s="338">
        <v>43.055674777999997</v>
      </c>
      <c r="L49" s="376">
        <v>27.759776316</v>
      </c>
      <c r="M49" s="377">
        <v>4.3026274051</v>
      </c>
      <c r="N49" s="304">
        <v>2023</v>
      </c>
      <c r="O49" s="376">
        <v>49.409688602000003</v>
      </c>
      <c r="P49" s="377">
        <v>8.7154958842999992</v>
      </c>
      <c r="Q49" s="376">
        <v>13.394900598</v>
      </c>
      <c r="R49" s="377">
        <v>1.7314112893</v>
      </c>
      <c r="S49" s="376">
        <v>18.754944132999999</v>
      </c>
      <c r="T49" s="377">
        <v>0.74879107570000003</v>
      </c>
      <c r="U49" s="376">
        <v>0</v>
      </c>
      <c r="V49" s="377">
        <v>0</v>
      </c>
      <c r="W49" s="376">
        <v>9.8323851263000002</v>
      </c>
      <c r="X49" s="377">
        <v>1.5654442866</v>
      </c>
      <c r="Y49" s="376">
        <v>1.46468007E-2</v>
      </c>
      <c r="Z49" s="377">
        <v>1.4987535E-3</v>
      </c>
      <c r="AA49" s="376">
        <v>17.673451431</v>
      </c>
      <c r="AB49" s="377">
        <v>21.995606922</v>
      </c>
      <c r="AC49" s="376">
        <v>3.4729932791000002</v>
      </c>
      <c r="AD49" s="377">
        <v>0.75796319000000001</v>
      </c>
      <c r="AE49" s="338">
        <v>0.96686192640000002</v>
      </c>
      <c r="AF49" s="378">
        <v>39.734830420999998</v>
      </c>
      <c r="AG49" s="378">
        <v>4.5230432443000002</v>
      </c>
      <c r="AH49" s="338">
        <v>16.455603277000002</v>
      </c>
      <c r="AI49" s="376">
        <v>0.56714836960000004</v>
      </c>
      <c r="AJ49" s="377">
        <v>0.14952139759999999</v>
      </c>
      <c r="AK49" s="377">
        <v>37</v>
      </c>
    </row>
    <row r="50" spans="1:37" x14ac:dyDescent="0.2">
      <c r="A50" s="380">
        <v>2024</v>
      </c>
      <c r="B50" s="373" t="s">
        <v>193</v>
      </c>
      <c r="C50" s="73">
        <v>89172</v>
      </c>
      <c r="D50" s="376">
        <v>338.16811168999999</v>
      </c>
      <c r="E50" s="338">
        <v>269.52770321000003</v>
      </c>
      <c r="F50" s="377">
        <v>68.640408487000002</v>
      </c>
      <c r="G50" s="376">
        <v>101.1319294</v>
      </c>
      <c r="H50" s="377">
        <v>2.6133915120000002</v>
      </c>
      <c r="I50" s="376">
        <v>21.754492365000001</v>
      </c>
      <c r="J50" s="377">
        <v>2.8531649361000002</v>
      </c>
      <c r="K50" s="338">
        <v>37.698872297999998</v>
      </c>
      <c r="L50" s="376">
        <v>4.7739741505</v>
      </c>
      <c r="M50" s="377">
        <v>0.9015755352</v>
      </c>
      <c r="N50" s="304">
        <v>2024</v>
      </c>
      <c r="O50" s="376">
        <v>38.983934822999998</v>
      </c>
      <c r="P50" s="377">
        <v>7.0728481613999996</v>
      </c>
      <c r="Q50" s="376">
        <v>11.023376578000001</v>
      </c>
      <c r="R50" s="377">
        <v>1.4472073294000001</v>
      </c>
      <c r="S50" s="376">
        <v>14.934698099</v>
      </c>
      <c r="T50" s="377">
        <v>0.78733032479999998</v>
      </c>
      <c r="U50" s="376">
        <v>0</v>
      </c>
      <c r="V50" s="377">
        <v>0</v>
      </c>
      <c r="W50" s="376">
        <v>1.1574895153</v>
      </c>
      <c r="X50" s="377">
        <v>0.5159473188</v>
      </c>
      <c r="Y50" s="376">
        <v>9.5346299999999999E-4</v>
      </c>
      <c r="Z50" s="377">
        <v>2.13049E-5</v>
      </c>
      <c r="AA50" s="376">
        <v>25.841079495999999</v>
      </c>
      <c r="AB50" s="377">
        <v>18.278149888000002</v>
      </c>
      <c r="AC50" s="376">
        <v>0.4206411719</v>
      </c>
      <c r="AD50" s="377">
        <v>0.1422513071</v>
      </c>
      <c r="AE50" s="338">
        <v>1.3622455877999999</v>
      </c>
      <c r="AF50" s="378">
        <v>26.224601064000002</v>
      </c>
      <c r="AG50" s="378">
        <v>4.0854962039</v>
      </c>
      <c r="AH50" s="338">
        <v>12.252753069000001</v>
      </c>
      <c r="AI50" s="376">
        <v>1.5416884823999999</v>
      </c>
      <c r="AJ50" s="377">
        <v>0.36799831290000001</v>
      </c>
      <c r="AK50" s="377">
        <v>66</v>
      </c>
    </row>
    <row r="51" spans="1:37" x14ac:dyDescent="0.2">
      <c r="A51" s="380">
        <v>2025</v>
      </c>
      <c r="B51" s="373" t="s">
        <v>195</v>
      </c>
      <c r="C51" s="73">
        <v>303549</v>
      </c>
      <c r="D51" s="376">
        <v>561.83210714999996</v>
      </c>
      <c r="E51" s="338">
        <v>486.51557388999998</v>
      </c>
      <c r="F51" s="377">
        <v>75.316533265000004</v>
      </c>
      <c r="G51" s="376">
        <v>95.853649607999998</v>
      </c>
      <c r="H51" s="377">
        <v>2.4660125801000001</v>
      </c>
      <c r="I51" s="376">
        <v>23.113352601999999</v>
      </c>
      <c r="J51" s="377">
        <v>2.7597937048999999</v>
      </c>
      <c r="K51" s="338">
        <v>34.786777258999997</v>
      </c>
      <c r="L51" s="376">
        <v>46.771718573000001</v>
      </c>
      <c r="M51" s="377">
        <v>6.6420366823999997</v>
      </c>
      <c r="N51" s="304">
        <v>2025</v>
      </c>
      <c r="O51" s="376">
        <v>20.795735775000001</v>
      </c>
      <c r="P51" s="377">
        <v>3.6019868330000002</v>
      </c>
      <c r="Q51" s="376">
        <v>6.3168833347</v>
      </c>
      <c r="R51" s="377">
        <v>1.4816641028999999</v>
      </c>
      <c r="S51" s="376">
        <v>229.16864837</v>
      </c>
      <c r="T51" s="377">
        <v>6.8750137363999997</v>
      </c>
      <c r="U51" s="376">
        <v>0</v>
      </c>
      <c r="V51" s="377">
        <v>0</v>
      </c>
      <c r="W51" s="376">
        <v>0.39544242489999998</v>
      </c>
      <c r="X51" s="377">
        <v>0.1283453779</v>
      </c>
      <c r="Y51" s="376">
        <v>2.57440432E-2</v>
      </c>
      <c r="Z51" s="377">
        <v>1.2762182699999999E-2</v>
      </c>
      <c r="AA51" s="376">
        <v>16.054836610999999</v>
      </c>
      <c r="AB51" s="377">
        <v>16.86433426</v>
      </c>
      <c r="AC51" s="376">
        <v>2.4245900035000001</v>
      </c>
      <c r="AD51" s="377">
        <v>0.54745915830000003</v>
      </c>
      <c r="AE51" s="338">
        <v>0.91238068049999999</v>
      </c>
      <c r="AF51" s="378">
        <v>27.815805400999999</v>
      </c>
      <c r="AG51" s="378">
        <v>4.2631415660999998</v>
      </c>
      <c r="AH51" s="338">
        <v>11.232260643</v>
      </c>
      <c r="AI51" s="376">
        <v>0.3181098778</v>
      </c>
      <c r="AJ51" s="377">
        <v>0.20362175569999999</v>
      </c>
      <c r="AK51" s="377">
        <v>104</v>
      </c>
    </row>
    <row r="52" spans="1:37" x14ac:dyDescent="0.2">
      <c r="A52" s="380">
        <v>2026</v>
      </c>
      <c r="B52" s="373" t="s">
        <v>197</v>
      </c>
      <c r="C52" s="73">
        <v>75621</v>
      </c>
      <c r="D52" s="376">
        <v>511.20733351000001</v>
      </c>
      <c r="E52" s="338">
        <v>425.57769084</v>
      </c>
      <c r="F52" s="377">
        <v>85.629642665999995</v>
      </c>
      <c r="G52" s="376">
        <v>88.117886858999995</v>
      </c>
      <c r="H52" s="377">
        <v>2.1495750114000001</v>
      </c>
      <c r="I52" s="376">
        <v>29.397437381</v>
      </c>
      <c r="J52" s="377">
        <v>3.0484510658000001</v>
      </c>
      <c r="K52" s="338">
        <v>31.860080409999998</v>
      </c>
      <c r="L52" s="376">
        <v>29.203215934999999</v>
      </c>
      <c r="M52" s="377">
        <v>7.7304853875999999</v>
      </c>
      <c r="N52" s="304">
        <v>2026</v>
      </c>
      <c r="O52" s="376">
        <v>39.941005904000001</v>
      </c>
      <c r="P52" s="377">
        <v>6.5253274848</v>
      </c>
      <c r="Q52" s="376">
        <v>5.0819762441999998</v>
      </c>
      <c r="R52" s="377">
        <v>1.6077586757</v>
      </c>
      <c r="S52" s="376">
        <v>176.0451965</v>
      </c>
      <c r="T52" s="377">
        <v>10.606890307</v>
      </c>
      <c r="U52" s="376">
        <v>0</v>
      </c>
      <c r="V52" s="377">
        <v>0</v>
      </c>
      <c r="W52" s="376">
        <v>1.0372507899999999E-2</v>
      </c>
      <c r="X52" s="377">
        <v>1.5854751000000001E-3</v>
      </c>
      <c r="Y52" s="376">
        <v>0</v>
      </c>
      <c r="Z52" s="377">
        <v>0</v>
      </c>
      <c r="AA52" s="376">
        <v>16.288551931000001</v>
      </c>
      <c r="AB52" s="377">
        <v>17.201667568000001</v>
      </c>
      <c r="AC52" s="376">
        <v>0.2887276942</v>
      </c>
      <c r="AD52" s="377">
        <v>6.3200041499999998E-2</v>
      </c>
      <c r="AE52" s="338">
        <v>0.80598787090000001</v>
      </c>
      <c r="AF52" s="378">
        <v>25.337659901999999</v>
      </c>
      <c r="AG52" s="378">
        <v>4.4429704261999996</v>
      </c>
      <c r="AH52" s="338">
        <v>14.983588060000001</v>
      </c>
      <c r="AI52" s="376">
        <v>0.14247924910000001</v>
      </c>
      <c r="AJ52" s="377">
        <v>0.32525562070000003</v>
      </c>
      <c r="AK52" s="377">
        <v>42</v>
      </c>
    </row>
    <row r="53" spans="1:37" x14ac:dyDescent="0.2">
      <c r="A53" s="380">
        <v>2027</v>
      </c>
      <c r="B53" s="373" t="s">
        <v>199</v>
      </c>
      <c r="C53" s="73">
        <v>44987</v>
      </c>
      <c r="D53" s="376">
        <v>262.69059443999998</v>
      </c>
      <c r="E53" s="338">
        <v>205.69363618</v>
      </c>
      <c r="F53" s="377">
        <v>56.996958261000003</v>
      </c>
      <c r="G53" s="376">
        <v>102.77971582000001</v>
      </c>
      <c r="H53" s="377">
        <v>2.2330433778000001</v>
      </c>
      <c r="I53" s="376">
        <v>12.697723583</v>
      </c>
      <c r="J53" s="377">
        <v>3.2956256834</v>
      </c>
      <c r="K53" s="338">
        <v>30.557960024</v>
      </c>
      <c r="L53" s="376">
        <v>8.5340302462000004</v>
      </c>
      <c r="M53" s="377">
        <v>1.7174415408000001</v>
      </c>
      <c r="N53" s="304">
        <v>2027</v>
      </c>
      <c r="O53" s="376">
        <v>24.583160929000002</v>
      </c>
      <c r="P53" s="377">
        <v>4.6229613754000001</v>
      </c>
      <c r="Q53" s="376">
        <v>3.3012180259999999</v>
      </c>
      <c r="R53" s="377">
        <v>1.0222841325000001</v>
      </c>
      <c r="S53" s="376">
        <v>6.8983393305999998</v>
      </c>
      <c r="T53" s="377">
        <v>0.8008918263</v>
      </c>
      <c r="U53" s="376">
        <v>0</v>
      </c>
      <c r="V53" s="377">
        <v>0</v>
      </c>
      <c r="W53" s="376">
        <v>4.1628693799999998E-2</v>
      </c>
      <c r="X53" s="377">
        <v>1.7046708800000001E-2</v>
      </c>
      <c r="Y53" s="376">
        <v>0</v>
      </c>
      <c r="Z53" s="377">
        <v>0</v>
      </c>
      <c r="AA53" s="376">
        <v>9.6765517271999997</v>
      </c>
      <c r="AB53" s="377">
        <v>15.635865645999999</v>
      </c>
      <c r="AC53" s="376">
        <v>0.11497401290000001</v>
      </c>
      <c r="AD53" s="377">
        <v>2.1527897300000001E-2</v>
      </c>
      <c r="AE53" s="338">
        <v>0.30618271689999998</v>
      </c>
      <c r="AF53" s="378">
        <v>21.622932372000001</v>
      </c>
      <c r="AG53" s="378">
        <v>2.2148997906000001</v>
      </c>
      <c r="AH53" s="338">
        <v>9.1232288677</v>
      </c>
      <c r="AI53" s="376">
        <v>0.7035189838</v>
      </c>
      <c r="AJ53" s="377">
        <v>0.16784112400000001</v>
      </c>
      <c r="AK53" s="377">
        <v>29</v>
      </c>
    </row>
    <row r="54" spans="1:37" x14ac:dyDescent="0.2">
      <c r="A54" s="380">
        <v>2028</v>
      </c>
      <c r="B54" s="373" t="s">
        <v>201</v>
      </c>
      <c r="C54" s="73">
        <v>20571</v>
      </c>
      <c r="D54" s="376">
        <v>354.59834487000001</v>
      </c>
      <c r="E54" s="338">
        <v>279.21373313999999</v>
      </c>
      <c r="F54" s="377">
        <v>75.384611729</v>
      </c>
      <c r="G54" s="376">
        <v>99.109593098999994</v>
      </c>
      <c r="H54" s="377">
        <v>3.9102950841999999</v>
      </c>
      <c r="I54" s="376">
        <v>21.476406058999999</v>
      </c>
      <c r="J54" s="377">
        <v>3.4216388651999998</v>
      </c>
      <c r="K54" s="338">
        <v>37.280963211</v>
      </c>
      <c r="L54" s="376">
        <v>19.037969725</v>
      </c>
      <c r="M54" s="377">
        <v>3.5727157761999999</v>
      </c>
      <c r="N54" s="304">
        <v>2028</v>
      </c>
      <c r="O54" s="376">
        <v>21.499311797000001</v>
      </c>
      <c r="P54" s="377">
        <v>3.4542891340000001</v>
      </c>
      <c r="Q54" s="376">
        <v>34.321661804999998</v>
      </c>
      <c r="R54" s="377">
        <v>6.8933598439999999</v>
      </c>
      <c r="S54" s="376">
        <v>29.175441932999998</v>
      </c>
      <c r="T54" s="377">
        <v>1.1522220934</v>
      </c>
      <c r="U54" s="376">
        <v>0</v>
      </c>
      <c r="V54" s="377">
        <v>0</v>
      </c>
      <c r="W54" s="376">
        <v>6.4611349999999998E-4</v>
      </c>
      <c r="X54" s="377">
        <v>7.1644500000000002E-5</v>
      </c>
      <c r="Y54" s="376">
        <v>0</v>
      </c>
      <c r="Z54" s="377">
        <v>0</v>
      </c>
      <c r="AA54" s="376">
        <v>6.0962880747000003</v>
      </c>
      <c r="AB54" s="377">
        <v>19.152326877</v>
      </c>
      <c r="AC54" s="376">
        <v>7.6055579499999998E-2</v>
      </c>
      <c r="AD54" s="377">
        <v>2.1708960999999999E-2</v>
      </c>
      <c r="AE54" s="338">
        <v>0.1594580484</v>
      </c>
      <c r="AF54" s="378">
        <v>32.123486974999999</v>
      </c>
      <c r="AG54" s="378">
        <v>3.5888910741000002</v>
      </c>
      <c r="AH54" s="338">
        <v>8.5049711291999994</v>
      </c>
      <c r="AI54" s="376">
        <v>0.47250692360000002</v>
      </c>
      <c r="AJ54" s="377">
        <v>9.6065042399999995E-2</v>
      </c>
      <c r="AK54" s="377">
        <v>47</v>
      </c>
    </row>
    <row r="55" spans="1:37" x14ac:dyDescent="0.2">
      <c r="A55" s="380">
        <v>2029</v>
      </c>
      <c r="B55" s="373" t="s">
        <v>203</v>
      </c>
      <c r="C55" s="73">
        <v>1044493</v>
      </c>
      <c r="D55" s="376">
        <v>249.56255136999999</v>
      </c>
      <c r="E55" s="338">
        <v>189.094706</v>
      </c>
      <c r="F55" s="377">
        <v>60.467845369999999</v>
      </c>
      <c r="G55" s="376">
        <v>73.065921734</v>
      </c>
      <c r="H55" s="377">
        <v>2.1651090426000001</v>
      </c>
      <c r="I55" s="376">
        <v>15.75642227</v>
      </c>
      <c r="J55" s="377">
        <v>2.4974457168000002</v>
      </c>
      <c r="K55" s="338">
        <v>27.343892108999999</v>
      </c>
      <c r="L55" s="376">
        <v>1.7826592297999999</v>
      </c>
      <c r="M55" s="377">
        <v>0.39208206449999999</v>
      </c>
      <c r="N55" s="304">
        <v>2029</v>
      </c>
      <c r="O55" s="376">
        <v>42.746553704</v>
      </c>
      <c r="P55" s="377">
        <v>7.8944720927000001</v>
      </c>
      <c r="Q55" s="376">
        <v>8.0413924508000001</v>
      </c>
      <c r="R55" s="377">
        <v>1.8334079914999999</v>
      </c>
      <c r="S55" s="376">
        <v>5.3045746876999997</v>
      </c>
      <c r="T55" s="377">
        <v>0.43392554709999998</v>
      </c>
      <c r="U55" s="376">
        <v>0</v>
      </c>
      <c r="V55" s="377">
        <v>0</v>
      </c>
      <c r="W55" s="376">
        <v>0.24491183059999999</v>
      </c>
      <c r="X55" s="377">
        <v>0.1759973839</v>
      </c>
      <c r="Y55" s="376">
        <v>0.93242851260000004</v>
      </c>
      <c r="Z55" s="377">
        <v>2.70340575E-2</v>
      </c>
      <c r="AA55" s="376">
        <v>10.114779575</v>
      </c>
      <c r="AB55" s="377">
        <v>14.253440033</v>
      </c>
      <c r="AC55" s="376">
        <v>4.26776788E-2</v>
      </c>
      <c r="AD55" s="377">
        <v>1.03319546E-2</v>
      </c>
      <c r="AE55" s="338">
        <v>0.57233759640000004</v>
      </c>
      <c r="AF55" s="378">
        <v>18.579942599999999</v>
      </c>
      <c r="AG55" s="378">
        <v>3.8434740728999999</v>
      </c>
      <c r="AH55" s="338">
        <v>10.533062192999999</v>
      </c>
      <c r="AI55" s="376">
        <v>0.4966078739</v>
      </c>
      <c r="AJ55" s="377">
        <v>0.4776673655</v>
      </c>
      <c r="AK55" s="377">
        <v>153</v>
      </c>
    </row>
    <row r="56" spans="1:37" x14ac:dyDescent="0.2">
      <c r="A56" s="380">
        <v>2030</v>
      </c>
      <c r="B56" s="373" t="s">
        <v>205</v>
      </c>
      <c r="C56" s="73">
        <v>140351</v>
      </c>
      <c r="D56" s="376">
        <v>384.93155579</v>
      </c>
      <c r="E56" s="338">
        <v>301.70324849999997</v>
      </c>
      <c r="F56" s="377">
        <v>83.228307293</v>
      </c>
      <c r="G56" s="376">
        <v>139.96787171</v>
      </c>
      <c r="H56" s="377">
        <v>3.7523100812000001</v>
      </c>
      <c r="I56" s="376">
        <v>17.990645741000002</v>
      </c>
      <c r="J56" s="377">
        <v>2.8086753242000002</v>
      </c>
      <c r="K56" s="338">
        <v>38.402773510999999</v>
      </c>
      <c r="L56" s="376">
        <v>23.194261257000001</v>
      </c>
      <c r="M56" s="377">
        <v>5.6357457637000001</v>
      </c>
      <c r="N56" s="304">
        <v>2030</v>
      </c>
      <c r="O56" s="376">
        <v>26.18366906</v>
      </c>
      <c r="P56" s="377">
        <v>4.5865203393999998</v>
      </c>
      <c r="Q56" s="376">
        <v>3.4950397898999999</v>
      </c>
      <c r="R56" s="377">
        <v>1.2505965089</v>
      </c>
      <c r="S56" s="376">
        <v>29.825287831000001</v>
      </c>
      <c r="T56" s="377">
        <v>1.9425419370000001</v>
      </c>
      <c r="U56" s="376">
        <v>0</v>
      </c>
      <c r="V56" s="377">
        <v>0</v>
      </c>
      <c r="W56" s="376">
        <v>5.1736409000000001E-3</v>
      </c>
      <c r="X56" s="377">
        <v>1.0295059000000001E-3</v>
      </c>
      <c r="Y56" s="376">
        <v>4.543366E-4</v>
      </c>
      <c r="Z56" s="377">
        <v>1.01524E-5</v>
      </c>
      <c r="AA56" s="376">
        <v>10.311016105</v>
      </c>
      <c r="AB56" s="377">
        <v>22.646371850000001</v>
      </c>
      <c r="AC56" s="376">
        <v>1.0668303415</v>
      </c>
      <c r="AD56" s="377">
        <v>0.17934065639999999</v>
      </c>
      <c r="AE56" s="338">
        <v>0.25956465070000001</v>
      </c>
      <c r="AF56" s="378">
        <v>33.483834293999998</v>
      </c>
      <c r="AG56" s="378">
        <v>3.8284103969999999</v>
      </c>
      <c r="AH56" s="338">
        <v>13.481815772999999</v>
      </c>
      <c r="AI56" s="376">
        <v>0.2784445539</v>
      </c>
      <c r="AJ56" s="377">
        <v>0.35332067750000001</v>
      </c>
      <c r="AK56" s="377">
        <v>83</v>
      </c>
    </row>
    <row r="57" spans="1:37" x14ac:dyDescent="0.2">
      <c r="A57" s="380">
        <v>2031</v>
      </c>
      <c r="B57" s="373" t="s">
        <v>207</v>
      </c>
      <c r="C57" s="73">
        <v>16426</v>
      </c>
      <c r="D57" s="376">
        <v>483.23214853000002</v>
      </c>
      <c r="E57" s="338">
        <v>356.41137701999997</v>
      </c>
      <c r="F57" s="377">
        <v>126.82077151</v>
      </c>
      <c r="G57" s="376">
        <v>158.80640529999999</v>
      </c>
      <c r="H57" s="377">
        <v>5.1173740909000003</v>
      </c>
      <c r="I57" s="376">
        <v>21.111202297999998</v>
      </c>
      <c r="J57" s="377">
        <v>2.8381943619999999</v>
      </c>
      <c r="K57" s="338">
        <v>45.782262959000001</v>
      </c>
      <c r="L57" s="376">
        <v>2.7990029622999999</v>
      </c>
      <c r="M57" s="377">
        <v>0.90815958500000005</v>
      </c>
      <c r="N57" s="304">
        <v>2031</v>
      </c>
      <c r="O57" s="376">
        <v>68.735432107999998</v>
      </c>
      <c r="P57" s="377">
        <v>16.703369921</v>
      </c>
      <c r="Q57" s="376">
        <v>27.113667965000001</v>
      </c>
      <c r="R57" s="377">
        <v>2.5767615957999999</v>
      </c>
      <c r="S57" s="376">
        <v>9.5985053615000009</v>
      </c>
      <c r="T57" s="377">
        <v>0.8278624457</v>
      </c>
      <c r="U57" s="376">
        <v>0</v>
      </c>
      <c r="V57" s="377">
        <v>0</v>
      </c>
      <c r="W57" s="376">
        <v>0</v>
      </c>
      <c r="X57" s="377">
        <v>0</v>
      </c>
      <c r="Y57" s="376">
        <v>0</v>
      </c>
      <c r="Z57" s="377">
        <v>0</v>
      </c>
      <c r="AA57" s="376">
        <v>12.495512906</v>
      </c>
      <c r="AB57" s="377">
        <v>36.903303174999998</v>
      </c>
      <c r="AC57" s="376">
        <v>0.22449109950000001</v>
      </c>
      <c r="AD57" s="377">
        <v>4.2906434899999998E-2</v>
      </c>
      <c r="AE57" s="338">
        <v>0.3755696979</v>
      </c>
      <c r="AF57" s="378">
        <v>30.339114819999999</v>
      </c>
      <c r="AG57" s="378">
        <v>10.253648644</v>
      </c>
      <c r="AH57" s="338">
        <v>29.010223288999999</v>
      </c>
      <c r="AI57" s="376">
        <v>0.59669693479999997</v>
      </c>
      <c r="AJ57" s="377">
        <v>7.2480578500000004E-2</v>
      </c>
      <c r="AK57" s="377">
        <v>20</v>
      </c>
    </row>
    <row r="58" spans="1:37" x14ac:dyDescent="0.2">
      <c r="A58" s="380">
        <v>2032</v>
      </c>
      <c r="B58" s="373" t="s">
        <v>209</v>
      </c>
      <c r="C58" s="73">
        <v>99951</v>
      </c>
      <c r="D58" s="376">
        <v>468.06039850000002</v>
      </c>
      <c r="E58" s="338">
        <v>364.59892710000003</v>
      </c>
      <c r="F58" s="377">
        <v>103.46147139999999</v>
      </c>
      <c r="G58" s="376">
        <v>122.71581449</v>
      </c>
      <c r="H58" s="377">
        <v>3.9260217887</v>
      </c>
      <c r="I58" s="376">
        <v>31.173503382</v>
      </c>
      <c r="J58" s="377">
        <v>4.2519673577999999</v>
      </c>
      <c r="K58" s="338">
        <v>40.618403031</v>
      </c>
      <c r="L58" s="376">
        <v>12.142764334000001</v>
      </c>
      <c r="M58" s="377">
        <v>4.1697615868</v>
      </c>
      <c r="N58" s="304">
        <v>2032</v>
      </c>
      <c r="O58" s="376">
        <v>82.829481470999994</v>
      </c>
      <c r="P58" s="377">
        <v>16.816198744000001</v>
      </c>
      <c r="Q58" s="376">
        <v>9.9318092842999999</v>
      </c>
      <c r="R58" s="377">
        <v>1.24658292</v>
      </c>
      <c r="S58" s="376">
        <v>13.659349508</v>
      </c>
      <c r="T58" s="377">
        <v>0.55188540100000005</v>
      </c>
      <c r="U58" s="376">
        <v>0</v>
      </c>
      <c r="V58" s="377">
        <v>0</v>
      </c>
      <c r="W58" s="376">
        <v>8.4622464136000008</v>
      </c>
      <c r="X58" s="377">
        <v>0.56239192699999996</v>
      </c>
      <c r="Y58" s="376">
        <v>3.5865443999999998E-3</v>
      </c>
      <c r="Z58" s="377">
        <v>1.119068E-4</v>
      </c>
      <c r="AA58" s="376">
        <v>16.079384103999999</v>
      </c>
      <c r="AB58" s="377">
        <v>24.726420945000001</v>
      </c>
      <c r="AC58" s="376">
        <v>0.26233360620000001</v>
      </c>
      <c r="AD58" s="377">
        <v>6.4065080100000005E-2</v>
      </c>
      <c r="AE58" s="338">
        <v>2.0139675830999999</v>
      </c>
      <c r="AF58" s="378">
        <v>44.001285211999999</v>
      </c>
      <c r="AG58" s="378">
        <v>6.4946517576999998</v>
      </c>
      <c r="AH58" s="338">
        <v>20.955426445000001</v>
      </c>
      <c r="AI58" s="376">
        <v>0.1465237586</v>
      </c>
      <c r="AJ58" s="377">
        <v>0.25445991629999998</v>
      </c>
      <c r="AK58" s="377">
        <v>44</v>
      </c>
    </row>
    <row r="59" spans="1:37" x14ac:dyDescent="0.2">
      <c r="A59" s="380">
        <v>2033</v>
      </c>
      <c r="B59" s="373" t="s">
        <v>211</v>
      </c>
      <c r="C59" s="73">
        <v>156869</v>
      </c>
      <c r="D59" s="376">
        <v>274.46592407000003</v>
      </c>
      <c r="E59" s="338">
        <v>210.56851372</v>
      </c>
      <c r="F59" s="377">
        <v>63.897410346000001</v>
      </c>
      <c r="G59" s="376">
        <v>91.682010779999999</v>
      </c>
      <c r="H59" s="377">
        <v>2.8209667246999999</v>
      </c>
      <c r="I59" s="376">
        <v>18.744834983000001</v>
      </c>
      <c r="J59" s="377">
        <v>2.6548153123999998</v>
      </c>
      <c r="K59" s="338">
        <v>30.778126653000001</v>
      </c>
      <c r="L59" s="376">
        <v>20.137311146999998</v>
      </c>
      <c r="M59" s="377">
        <v>3.5606879987000002</v>
      </c>
      <c r="N59" s="304">
        <v>2033</v>
      </c>
      <c r="O59" s="376">
        <v>7.8610296132000004</v>
      </c>
      <c r="P59" s="377">
        <v>1.3404970371</v>
      </c>
      <c r="Q59" s="376">
        <v>2.3985247269999999</v>
      </c>
      <c r="R59" s="377">
        <v>1.0413659094000001</v>
      </c>
      <c r="S59" s="376">
        <v>28.261033207000001</v>
      </c>
      <c r="T59" s="377">
        <v>1.5425671245999999</v>
      </c>
      <c r="U59" s="376">
        <v>0</v>
      </c>
      <c r="V59" s="377">
        <v>0</v>
      </c>
      <c r="W59" s="376">
        <v>9.1741746900000004E-2</v>
      </c>
      <c r="X59" s="377">
        <v>1.40372847E-2</v>
      </c>
      <c r="Y59" s="376">
        <v>0.86568770939999995</v>
      </c>
      <c r="Z59" s="377">
        <v>1.58554521E-2</v>
      </c>
      <c r="AA59" s="376">
        <v>6.7765960954000004</v>
      </c>
      <c r="AB59" s="377">
        <v>16.444825139999999</v>
      </c>
      <c r="AC59" s="376">
        <v>1.4449724343999999</v>
      </c>
      <c r="AD59" s="377">
        <v>0.59805980839999995</v>
      </c>
      <c r="AE59" s="338">
        <v>0.2258055981</v>
      </c>
      <c r="AF59" s="378">
        <v>21.375134941999999</v>
      </c>
      <c r="AG59" s="378">
        <v>3.2615084246000001</v>
      </c>
      <c r="AH59" s="338">
        <v>9.9486561443999992</v>
      </c>
      <c r="AI59" s="376">
        <v>0.3620403526</v>
      </c>
      <c r="AJ59" s="377">
        <v>0.21723172020000001</v>
      </c>
      <c r="AK59" s="377">
        <v>70</v>
      </c>
    </row>
    <row r="60" spans="1:37" x14ac:dyDescent="0.2">
      <c r="A60" s="380">
        <v>2034</v>
      </c>
      <c r="B60" s="373" t="s">
        <v>213</v>
      </c>
      <c r="C60" s="73">
        <v>406381</v>
      </c>
      <c r="D60" s="376">
        <v>321.72197435999999</v>
      </c>
      <c r="E60" s="338">
        <v>252.05070953000001</v>
      </c>
      <c r="F60" s="377">
        <v>69.671264825999998</v>
      </c>
      <c r="G60" s="376">
        <v>107.33968129</v>
      </c>
      <c r="H60" s="377">
        <v>2.5861220828999998</v>
      </c>
      <c r="I60" s="376">
        <v>31.216055983</v>
      </c>
      <c r="J60" s="377">
        <v>3.2019018142000002</v>
      </c>
      <c r="K60" s="338">
        <v>38.960225680000001</v>
      </c>
      <c r="L60" s="376">
        <v>14.012827787999999</v>
      </c>
      <c r="M60" s="377">
        <v>3.2768790225000002</v>
      </c>
      <c r="N60" s="304">
        <v>2034</v>
      </c>
      <c r="O60" s="376">
        <v>12.452528170000001</v>
      </c>
      <c r="P60" s="377">
        <v>2.1431377192999999</v>
      </c>
      <c r="Q60" s="376">
        <v>13.465378341999999</v>
      </c>
      <c r="R60" s="377">
        <v>2.5411090518999999</v>
      </c>
      <c r="S60" s="376">
        <v>17.058917122</v>
      </c>
      <c r="T60" s="377">
        <v>1.0881112739000001</v>
      </c>
      <c r="U60" s="376">
        <v>2.6606824999999999E-3</v>
      </c>
      <c r="V60" s="377">
        <v>4.0924720000000002E-4</v>
      </c>
      <c r="W60" s="376">
        <v>3.71412562E-2</v>
      </c>
      <c r="X60" s="377">
        <v>8.2491341999999992E-3</v>
      </c>
      <c r="Y60" s="376">
        <v>0</v>
      </c>
      <c r="Z60" s="377">
        <v>0</v>
      </c>
      <c r="AA60" s="376">
        <v>10.289387636000001</v>
      </c>
      <c r="AB60" s="377">
        <v>20.153199226000002</v>
      </c>
      <c r="AC60" s="376">
        <v>0.21911020410000001</v>
      </c>
      <c r="AD60" s="377">
        <v>0.1075402338</v>
      </c>
      <c r="AE60" s="338">
        <v>0.40646451090000002</v>
      </c>
      <c r="AF60" s="378">
        <v>27.489713954999999</v>
      </c>
      <c r="AG60" s="378">
        <v>3.1785280943999998</v>
      </c>
      <c r="AH60" s="338">
        <v>10.053665185</v>
      </c>
      <c r="AI60" s="376">
        <v>0.1485567045</v>
      </c>
      <c r="AJ60" s="377">
        <v>0.28447294810000001</v>
      </c>
      <c r="AK60" s="377">
        <v>152</v>
      </c>
    </row>
    <row r="61" spans="1:37" x14ac:dyDescent="0.2">
      <c r="A61" s="380">
        <v>2035</v>
      </c>
      <c r="B61" s="373" t="s">
        <v>215</v>
      </c>
      <c r="C61" s="73">
        <v>270369</v>
      </c>
      <c r="D61" s="376">
        <v>429.99814349000002</v>
      </c>
      <c r="E61" s="338">
        <v>346.66012522</v>
      </c>
      <c r="F61" s="377">
        <v>83.338018266000006</v>
      </c>
      <c r="G61" s="376">
        <v>102.24361373000001</v>
      </c>
      <c r="H61" s="377">
        <v>3.0731837125000001</v>
      </c>
      <c r="I61" s="376">
        <v>37.878654347999998</v>
      </c>
      <c r="J61" s="377">
        <v>4.2072057748000002</v>
      </c>
      <c r="K61" s="338">
        <v>42.157907864999999</v>
      </c>
      <c r="L61" s="376">
        <v>25.864210230000001</v>
      </c>
      <c r="M61" s="377">
        <v>6.0515838158999999</v>
      </c>
      <c r="N61" s="304">
        <v>2035</v>
      </c>
      <c r="O61" s="376">
        <v>12.793123157</v>
      </c>
      <c r="P61" s="377">
        <v>2.2831346012</v>
      </c>
      <c r="Q61" s="376">
        <v>5.0203866290999999</v>
      </c>
      <c r="R61" s="377">
        <v>1.4667832703000001</v>
      </c>
      <c r="S61" s="376">
        <v>89.658797503000002</v>
      </c>
      <c r="T61" s="377">
        <v>4.6365918839000004</v>
      </c>
      <c r="U61" s="376">
        <v>9.7273290000000001E-4</v>
      </c>
      <c r="V61" s="377">
        <v>4.8606399999999997E-4</v>
      </c>
      <c r="W61" s="376">
        <v>0.39933856569999998</v>
      </c>
      <c r="X61" s="377">
        <v>0.116371375</v>
      </c>
      <c r="Y61" s="376">
        <v>0</v>
      </c>
      <c r="Z61" s="377">
        <v>0</v>
      </c>
      <c r="AA61" s="376">
        <v>21.40042536</v>
      </c>
      <c r="AB61" s="377">
        <v>22.270482293000001</v>
      </c>
      <c r="AC61" s="376">
        <v>0.15394154769999999</v>
      </c>
      <c r="AD61" s="377">
        <v>3.6685336200000002E-2</v>
      </c>
      <c r="AE61" s="338">
        <v>0.13197282909999999</v>
      </c>
      <c r="AF61" s="378">
        <v>31.45226409</v>
      </c>
      <c r="AG61" s="378">
        <v>4.3705846032000002</v>
      </c>
      <c r="AH61" s="338">
        <v>11.604963671</v>
      </c>
      <c r="AI61" s="376">
        <v>0.3682817551</v>
      </c>
      <c r="AJ61" s="377">
        <v>0.35619674089999998</v>
      </c>
      <c r="AK61" s="377">
        <v>127</v>
      </c>
    </row>
    <row r="62" spans="1:37" x14ac:dyDescent="0.2">
      <c r="A62" s="380">
        <v>2036</v>
      </c>
      <c r="B62" s="373" t="s">
        <v>217</v>
      </c>
      <c r="C62" s="73">
        <v>199205</v>
      </c>
      <c r="D62" s="376">
        <v>301.45500934</v>
      </c>
      <c r="E62" s="338">
        <v>236.19104464</v>
      </c>
      <c r="F62" s="377">
        <v>65.263964697999995</v>
      </c>
      <c r="G62" s="376">
        <v>88.477903689000001</v>
      </c>
      <c r="H62" s="377">
        <v>3.1651966606999999</v>
      </c>
      <c r="I62" s="376">
        <v>21.915949746999999</v>
      </c>
      <c r="J62" s="377">
        <v>3.6100460065000002</v>
      </c>
      <c r="K62" s="338">
        <v>34.341394915000002</v>
      </c>
      <c r="L62" s="376">
        <v>10.574714625</v>
      </c>
      <c r="M62" s="377">
        <v>1.4845671169000001</v>
      </c>
      <c r="N62" s="304">
        <v>2036</v>
      </c>
      <c r="O62" s="376">
        <v>40.198400524</v>
      </c>
      <c r="P62" s="377">
        <v>6.5467271623999999</v>
      </c>
      <c r="Q62" s="376">
        <v>4.4358803559000002</v>
      </c>
      <c r="R62" s="377">
        <v>1.0630735737000001</v>
      </c>
      <c r="S62" s="376">
        <v>13.099235738999999</v>
      </c>
      <c r="T62" s="377">
        <v>1.0563257828999999</v>
      </c>
      <c r="U62" s="376">
        <v>4.3424980000000002E-3</v>
      </c>
      <c r="V62" s="377">
        <v>9.6597869999999995E-4</v>
      </c>
      <c r="W62" s="376">
        <v>0.32506607329999998</v>
      </c>
      <c r="X62" s="377">
        <v>7.8994147299999998E-2</v>
      </c>
      <c r="Y62" s="376">
        <v>0</v>
      </c>
      <c r="Z62" s="377">
        <v>0</v>
      </c>
      <c r="AA62" s="376">
        <v>13.11992856</v>
      </c>
      <c r="AB62" s="377">
        <v>16.161184252000002</v>
      </c>
      <c r="AC62" s="376">
        <v>0.84966982290000004</v>
      </c>
      <c r="AD62" s="377">
        <v>0.2384954125</v>
      </c>
      <c r="AE62" s="338">
        <v>0.59537669689999995</v>
      </c>
      <c r="AF62" s="378">
        <v>25.543731512000001</v>
      </c>
      <c r="AG62" s="378">
        <v>3.0041294435000001</v>
      </c>
      <c r="AH62" s="338">
        <v>10.629726163999999</v>
      </c>
      <c r="AI62" s="376">
        <v>0.5524430307</v>
      </c>
      <c r="AJ62" s="377">
        <v>0.38153984969999999</v>
      </c>
      <c r="AK62" s="377">
        <v>100</v>
      </c>
    </row>
    <row r="63" spans="1:37" x14ac:dyDescent="0.2">
      <c r="A63" s="380">
        <v>2037</v>
      </c>
      <c r="B63" s="373" t="s">
        <v>219</v>
      </c>
      <c r="C63" s="73">
        <v>14363</v>
      </c>
      <c r="D63" s="376">
        <v>520.09272151000005</v>
      </c>
      <c r="E63" s="338">
        <v>378.29476670999998</v>
      </c>
      <c r="F63" s="377">
        <v>141.79795480000001</v>
      </c>
      <c r="G63" s="376">
        <v>140.04993224</v>
      </c>
      <c r="H63" s="377">
        <v>5.3938769390000001</v>
      </c>
      <c r="I63" s="376">
        <v>76.405246594999994</v>
      </c>
      <c r="J63" s="377">
        <v>6.8776081133</v>
      </c>
      <c r="K63" s="338">
        <v>81.782458676000005</v>
      </c>
      <c r="L63" s="376">
        <v>28.659180066000001</v>
      </c>
      <c r="M63" s="377">
        <v>3.3235270495</v>
      </c>
      <c r="N63" s="304">
        <v>2037</v>
      </c>
      <c r="O63" s="376">
        <v>10.705395821</v>
      </c>
      <c r="P63" s="377">
        <v>2.1617809086999999</v>
      </c>
      <c r="Q63" s="376">
        <v>11.036145343999999</v>
      </c>
      <c r="R63" s="377">
        <v>2.2072871588999998</v>
      </c>
      <c r="S63" s="376">
        <v>14.376679828</v>
      </c>
      <c r="T63" s="377">
        <v>1.5222362460000001</v>
      </c>
      <c r="U63" s="376">
        <v>0</v>
      </c>
      <c r="V63" s="377">
        <v>0</v>
      </c>
      <c r="W63" s="376">
        <v>8.4588574599999994E-2</v>
      </c>
      <c r="X63" s="377">
        <v>1.06356705E-2</v>
      </c>
      <c r="Y63" s="376">
        <v>0</v>
      </c>
      <c r="Z63" s="377">
        <v>0</v>
      </c>
      <c r="AA63" s="376">
        <v>15.436222162</v>
      </c>
      <c r="AB63" s="377">
        <v>42.547784262</v>
      </c>
      <c r="AC63" s="376">
        <v>5.6566606000000002E-3</v>
      </c>
      <c r="AD63" s="377">
        <v>1.2566998000000001E-3</v>
      </c>
      <c r="AE63" s="338">
        <v>5.970681E-4</v>
      </c>
      <c r="AF63" s="378">
        <v>52.820730935</v>
      </c>
      <c r="AG63" s="378">
        <v>5.5362646971</v>
      </c>
      <c r="AH63" s="338">
        <v>18.577460080000002</v>
      </c>
      <c r="AI63" s="376">
        <v>4.9936599999999999E-5</v>
      </c>
      <c r="AJ63" s="377">
        <v>0.57011978129999996</v>
      </c>
      <c r="AK63" s="377">
        <v>11</v>
      </c>
    </row>
    <row r="64" spans="1:37" x14ac:dyDescent="0.2">
      <c r="A64" s="380">
        <v>2038</v>
      </c>
      <c r="B64" s="373" t="s">
        <v>221</v>
      </c>
      <c r="C64" s="73">
        <v>321590</v>
      </c>
      <c r="D64" s="376">
        <v>301.55299882999998</v>
      </c>
      <c r="E64" s="338">
        <v>227.11495373</v>
      </c>
      <c r="F64" s="377">
        <v>74.438045095999996</v>
      </c>
      <c r="G64" s="376">
        <v>105.79508165</v>
      </c>
      <c r="H64" s="377">
        <v>2.7212323295999998</v>
      </c>
      <c r="I64" s="376">
        <v>34.773284748999998</v>
      </c>
      <c r="J64" s="377">
        <v>4.5986128352</v>
      </c>
      <c r="K64" s="338">
        <v>30.747866186</v>
      </c>
      <c r="L64" s="376">
        <v>16.510356226999999</v>
      </c>
      <c r="M64" s="377">
        <v>3.2219036391000002</v>
      </c>
      <c r="N64" s="304">
        <v>2038</v>
      </c>
      <c r="O64" s="376">
        <v>10.694158388</v>
      </c>
      <c r="P64" s="377">
        <v>1.9791047455999999</v>
      </c>
      <c r="Q64" s="376">
        <v>3.3673478894</v>
      </c>
      <c r="R64" s="377">
        <v>1.1447339124</v>
      </c>
      <c r="S64" s="376">
        <v>9.3127734535000002</v>
      </c>
      <c r="T64" s="377">
        <v>1.0136207670999999</v>
      </c>
      <c r="U64" s="376">
        <v>0</v>
      </c>
      <c r="V64" s="377">
        <v>0</v>
      </c>
      <c r="W64" s="376">
        <v>1.7683700271</v>
      </c>
      <c r="X64" s="377">
        <v>0.33989468309999998</v>
      </c>
      <c r="Y64" s="376">
        <v>0.1110549257</v>
      </c>
      <c r="Z64" s="377">
        <v>2.7133911199999999E-2</v>
      </c>
      <c r="AA64" s="376">
        <v>11.988815807</v>
      </c>
      <c r="AB64" s="377">
        <v>22.731438222000001</v>
      </c>
      <c r="AC64" s="376">
        <v>4.4457199099999997E-2</v>
      </c>
      <c r="AD64" s="377">
        <v>9.5450471000000005E-3</v>
      </c>
      <c r="AE64" s="338">
        <v>6.1451723799999997E-2</v>
      </c>
      <c r="AF64" s="378">
        <v>22.842949122</v>
      </c>
      <c r="AG64" s="378">
        <v>4.6592047142000004</v>
      </c>
      <c r="AH64" s="338">
        <v>10.616637727000001</v>
      </c>
      <c r="AI64" s="376">
        <v>0.13154435589999999</v>
      </c>
      <c r="AJ64" s="377">
        <v>0.34042459209999998</v>
      </c>
      <c r="AK64" s="377">
        <v>164</v>
      </c>
    </row>
    <row r="65" spans="1:37" x14ac:dyDescent="0.2">
      <c r="A65" s="380">
        <v>2039</v>
      </c>
      <c r="B65" s="373" t="s">
        <v>487</v>
      </c>
      <c r="C65" s="73">
        <v>39817</v>
      </c>
      <c r="D65" s="376">
        <v>437.01695662999998</v>
      </c>
      <c r="E65" s="338">
        <v>340.31349891000002</v>
      </c>
      <c r="F65" s="377">
        <v>96.703457721999996</v>
      </c>
      <c r="G65" s="376">
        <v>134.74433629999999</v>
      </c>
      <c r="H65" s="377">
        <v>3.0904745542000001</v>
      </c>
      <c r="I65" s="376">
        <v>33.453061126000001</v>
      </c>
      <c r="J65" s="377">
        <v>4.2607380579000003</v>
      </c>
      <c r="K65" s="338">
        <v>39.387121925000002</v>
      </c>
      <c r="L65" s="376">
        <v>21.928722555</v>
      </c>
      <c r="M65" s="377">
        <v>3.5982989615999998</v>
      </c>
      <c r="N65" s="304">
        <v>2039</v>
      </c>
      <c r="O65" s="376">
        <v>31.803970521</v>
      </c>
      <c r="P65" s="377">
        <v>5.0538323620999996</v>
      </c>
      <c r="Q65" s="376">
        <v>8.8042397192999999</v>
      </c>
      <c r="R65" s="377">
        <v>1.2049587584999999</v>
      </c>
      <c r="S65" s="376">
        <v>16.392280193000001</v>
      </c>
      <c r="T65" s="377">
        <v>2.0007062434999998</v>
      </c>
      <c r="U65" s="376">
        <v>0</v>
      </c>
      <c r="V65" s="377">
        <v>0</v>
      </c>
      <c r="W65" s="376">
        <v>13.796290444</v>
      </c>
      <c r="X65" s="377">
        <v>0.30505485719999997</v>
      </c>
      <c r="Y65" s="376">
        <v>0</v>
      </c>
      <c r="Z65" s="377">
        <v>0</v>
      </c>
      <c r="AA65" s="376">
        <v>8.0134369322999994</v>
      </c>
      <c r="AB65" s="377">
        <v>36.177201340000003</v>
      </c>
      <c r="AC65" s="376">
        <v>8.6859104199999995E-2</v>
      </c>
      <c r="AD65" s="377">
        <v>3.75670803E-2</v>
      </c>
      <c r="AE65" s="338">
        <v>3.2465093399999999E-2</v>
      </c>
      <c r="AF65" s="378">
        <v>50.735119376999997</v>
      </c>
      <c r="AG65" s="378">
        <v>4.5256446007999998</v>
      </c>
      <c r="AH65" s="338">
        <v>17.283907812999999</v>
      </c>
      <c r="AI65" s="376">
        <v>0.1610179545</v>
      </c>
      <c r="AJ65" s="377">
        <v>0.1396507619</v>
      </c>
      <c r="AK65" s="377">
        <v>27</v>
      </c>
    </row>
    <row r="66" spans="1:37" x14ac:dyDescent="0.2">
      <c r="A66" s="380">
        <v>2040</v>
      </c>
      <c r="B66" s="373" t="s">
        <v>488</v>
      </c>
      <c r="C66" s="73">
        <v>419678</v>
      </c>
      <c r="D66" s="376">
        <v>241.96244729</v>
      </c>
      <c r="E66" s="338">
        <v>184.33409957999999</v>
      </c>
      <c r="F66" s="377">
        <v>57.628347711000004</v>
      </c>
      <c r="G66" s="376">
        <v>69.734109903999993</v>
      </c>
      <c r="H66" s="377">
        <v>3.2524998921999999</v>
      </c>
      <c r="I66" s="376">
        <v>48.881923256999997</v>
      </c>
      <c r="J66" s="377">
        <v>5.2971354267999997</v>
      </c>
      <c r="K66" s="338">
        <v>25.016230025999999</v>
      </c>
      <c r="L66" s="376">
        <v>9.8600327885999999</v>
      </c>
      <c r="M66" s="377">
        <v>1.7884194043999999</v>
      </c>
      <c r="N66" s="304">
        <v>2040</v>
      </c>
      <c r="O66" s="376">
        <v>12.714918086999999</v>
      </c>
      <c r="P66" s="377">
        <v>2.1415207964</v>
      </c>
      <c r="Q66" s="376">
        <v>3.0084060736999998</v>
      </c>
      <c r="R66" s="377">
        <v>1.0463425855999999</v>
      </c>
      <c r="S66" s="376">
        <v>3.2944797863000002</v>
      </c>
      <c r="T66" s="377">
        <v>0.32317405449999997</v>
      </c>
      <c r="U66" s="376">
        <v>0</v>
      </c>
      <c r="V66" s="377">
        <v>0</v>
      </c>
      <c r="W66" s="376">
        <v>7.0883848599999993E-2</v>
      </c>
      <c r="X66" s="377">
        <v>7.9966780000000001E-3</v>
      </c>
      <c r="Y66" s="376">
        <v>0</v>
      </c>
      <c r="Z66" s="377">
        <v>0</v>
      </c>
      <c r="AA66" s="376">
        <v>8.6574914087000003</v>
      </c>
      <c r="AB66" s="377">
        <v>15.396249555000001</v>
      </c>
      <c r="AC66" s="376">
        <v>1.82313934E-2</v>
      </c>
      <c r="AD66" s="377">
        <v>5.0441603000000003E-3</v>
      </c>
      <c r="AE66" s="338">
        <v>4.6581064700000001E-2</v>
      </c>
      <c r="AF66" s="378">
        <v>21.451561473000002</v>
      </c>
      <c r="AG66" s="378">
        <v>3.1538189799</v>
      </c>
      <c r="AH66" s="338">
        <v>6.2616730625999999</v>
      </c>
      <c r="AI66" s="376">
        <v>0.1140388989</v>
      </c>
      <c r="AJ66" s="377">
        <v>0.41968468069999998</v>
      </c>
      <c r="AK66" s="377">
        <v>122</v>
      </c>
    </row>
    <row r="67" spans="1:37" x14ac:dyDescent="0.2">
      <c r="A67" s="380">
        <v>2041</v>
      </c>
      <c r="B67" s="373" t="s">
        <v>225</v>
      </c>
      <c r="C67" s="73">
        <v>96398</v>
      </c>
      <c r="D67" s="376">
        <v>488.90649714</v>
      </c>
      <c r="E67" s="338">
        <v>392.29257151000002</v>
      </c>
      <c r="F67" s="377">
        <v>96.613925632999994</v>
      </c>
      <c r="G67" s="376">
        <v>149.08604591</v>
      </c>
      <c r="H67" s="377">
        <v>3.8992314778999999</v>
      </c>
      <c r="I67" s="376">
        <v>25.936093163999999</v>
      </c>
      <c r="J67" s="377">
        <v>3.2340905643000002</v>
      </c>
      <c r="K67" s="338">
        <v>45.094092592000003</v>
      </c>
      <c r="L67" s="376">
        <v>103.03881867</v>
      </c>
      <c r="M67" s="377">
        <v>14.409697081999999</v>
      </c>
      <c r="N67" s="304">
        <v>2041</v>
      </c>
      <c r="O67" s="376">
        <v>5.4555715681999999</v>
      </c>
      <c r="P67" s="377">
        <v>1.2016832647</v>
      </c>
      <c r="Q67" s="376">
        <v>13.871465432000001</v>
      </c>
      <c r="R67" s="377">
        <v>1.7121533794999999</v>
      </c>
      <c r="S67" s="376">
        <v>37.629200935999997</v>
      </c>
      <c r="T67" s="377">
        <v>3.2649264051000002</v>
      </c>
      <c r="U67" s="376">
        <v>0</v>
      </c>
      <c r="V67" s="377">
        <v>0</v>
      </c>
      <c r="W67" s="376">
        <v>0.43765799030000002</v>
      </c>
      <c r="X67" s="377">
        <v>5.4233459499999997E-2</v>
      </c>
      <c r="Y67" s="376">
        <v>0</v>
      </c>
      <c r="Z67" s="377">
        <v>0</v>
      </c>
      <c r="AA67" s="376">
        <v>10.109216385</v>
      </c>
      <c r="AB67" s="377">
        <v>23.773260735000001</v>
      </c>
      <c r="AC67" s="376">
        <v>0.33335945929999999</v>
      </c>
      <c r="AD67" s="377">
        <v>5.4178581000000003E-2</v>
      </c>
      <c r="AE67" s="338">
        <v>4.61579581E-2</v>
      </c>
      <c r="AF67" s="378">
        <v>27.023574530000001</v>
      </c>
      <c r="AG67" s="378">
        <v>4.3304982208</v>
      </c>
      <c r="AH67" s="338">
        <v>14.617388276</v>
      </c>
      <c r="AI67" s="376">
        <v>1.51891492E-2</v>
      </c>
      <c r="AJ67" s="377">
        <v>0.27871194960000001</v>
      </c>
      <c r="AK67" s="377">
        <v>41</v>
      </c>
    </row>
    <row r="68" spans="1:37" x14ac:dyDescent="0.2">
      <c r="A68" s="380">
        <v>2042</v>
      </c>
      <c r="B68" s="373" t="s">
        <v>227</v>
      </c>
      <c r="C68" s="73">
        <v>610966</v>
      </c>
      <c r="D68" s="376">
        <v>492.65243222999999</v>
      </c>
      <c r="E68" s="338">
        <v>406.95848656999999</v>
      </c>
      <c r="F68" s="377">
        <v>85.693945662999994</v>
      </c>
      <c r="G68" s="376">
        <v>78.776209281000007</v>
      </c>
      <c r="H68" s="377">
        <v>2.5889918363</v>
      </c>
      <c r="I68" s="376">
        <v>30.322288271000001</v>
      </c>
      <c r="J68" s="377">
        <v>3.9397863043000001</v>
      </c>
      <c r="K68" s="338">
        <v>30.206839554999998</v>
      </c>
      <c r="L68" s="376">
        <v>27.168059986999999</v>
      </c>
      <c r="M68" s="377">
        <v>4.3920579482999997</v>
      </c>
      <c r="N68" s="304">
        <v>2042</v>
      </c>
      <c r="O68" s="376">
        <v>45.969569438000001</v>
      </c>
      <c r="P68" s="377">
        <v>8.2051730220000003</v>
      </c>
      <c r="Q68" s="376">
        <v>12.763981872</v>
      </c>
      <c r="R68" s="377">
        <v>1.4481959066000001</v>
      </c>
      <c r="S68" s="376">
        <v>159.21321467000001</v>
      </c>
      <c r="T68" s="377">
        <v>8.3793787164999998</v>
      </c>
      <c r="U68" s="376">
        <v>8.2998410000000001E-4</v>
      </c>
      <c r="V68" s="377">
        <v>1.7445549999999999E-4</v>
      </c>
      <c r="W68" s="376">
        <v>0.19041360039999999</v>
      </c>
      <c r="X68" s="377">
        <v>4.6026003599999997E-2</v>
      </c>
      <c r="Y68" s="376">
        <v>-6.9579979999999996E-6</v>
      </c>
      <c r="Z68" s="377">
        <v>-1.5532779999999999E-7</v>
      </c>
      <c r="AA68" s="376">
        <v>10.848349814000001</v>
      </c>
      <c r="AB68" s="377">
        <v>17.594122636000002</v>
      </c>
      <c r="AC68" s="376">
        <v>0.47132023000000001</v>
      </c>
      <c r="AD68" s="377">
        <v>0.1067808677</v>
      </c>
      <c r="AE68" s="338">
        <v>0.37284218619999998</v>
      </c>
      <c r="AF68" s="378">
        <v>27.257528549</v>
      </c>
      <c r="AG68" s="378">
        <v>4.4244442136000002</v>
      </c>
      <c r="AH68" s="338">
        <v>17.450803407999999</v>
      </c>
      <c r="AI68" s="376">
        <v>0.20313631030000001</v>
      </c>
      <c r="AJ68" s="377">
        <v>0.31192027329999999</v>
      </c>
      <c r="AK68" s="377">
        <v>117</v>
      </c>
    </row>
    <row r="69" spans="1:37" x14ac:dyDescent="0.2">
      <c r="A69" s="380">
        <v>2043</v>
      </c>
      <c r="B69" s="373" t="s">
        <v>229</v>
      </c>
      <c r="C69" s="73">
        <v>198652</v>
      </c>
      <c r="D69" s="376">
        <v>367.60210798000003</v>
      </c>
      <c r="E69" s="338">
        <v>266.57411080999998</v>
      </c>
      <c r="F69" s="377">
        <v>101.02799718</v>
      </c>
      <c r="G69" s="376">
        <v>69.412100598999999</v>
      </c>
      <c r="H69" s="377">
        <v>2.9196078927000002</v>
      </c>
      <c r="I69" s="376">
        <v>14.125710742000001</v>
      </c>
      <c r="J69" s="377">
        <v>3.6507950705000001</v>
      </c>
      <c r="K69" s="338">
        <v>33.662754069000002</v>
      </c>
      <c r="L69" s="376">
        <v>2.3732167923</v>
      </c>
      <c r="M69" s="377">
        <v>0.86648745709999997</v>
      </c>
      <c r="N69" s="304">
        <v>2043</v>
      </c>
      <c r="O69" s="376">
        <v>27.888761537000001</v>
      </c>
      <c r="P69" s="377">
        <v>4.6002562318000004</v>
      </c>
      <c r="Q69" s="376">
        <v>67.550978850000007</v>
      </c>
      <c r="R69" s="377">
        <v>2.3194628054000002</v>
      </c>
      <c r="S69" s="376">
        <v>9.7504284335999998</v>
      </c>
      <c r="T69" s="377">
        <v>0.70197633960000005</v>
      </c>
      <c r="U69" s="376">
        <v>0</v>
      </c>
      <c r="V69" s="377">
        <v>0</v>
      </c>
      <c r="W69" s="376">
        <v>4.0041125499999997E-2</v>
      </c>
      <c r="X69" s="377">
        <v>6.1199289999999996E-3</v>
      </c>
      <c r="Y69" s="376">
        <v>0</v>
      </c>
      <c r="Z69" s="377">
        <v>0</v>
      </c>
      <c r="AA69" s="376">
        <v>26.320499665</v>
      </c>
      <c r="AB69" s="377">
        <v>23.863153206</v>
      </c>
      <c r="AC69" s="376">
        <v>0.78787368680000003</v>
      </c>
      <c r="AD69" s="377">
        <v>0.13204561419999999</v>
      </c>
      <c r="AE69" s="338">
        <v>0.18526567729999999</v>
      </c>
      <c r="AF69" s="378">
        <v>25.024954051999998</v>
      </c>
      <c r="AG69" s="378">
        <v>5.2393447163999998</v>
      </c>
      <c r="AH69" s="338">
        <v>45.759973324000001</v>
      </c>
      <c r="AI69" s="376">
        <v>0.16695312039999999</v>
      </c>
      <c r="AJ69" s="377">
        <v>0.25334704740000002</v>
      </c>
      <c r="AK69" s="377">
        <v>55</v>
      </c>
    </row>
    <row r="70" spans="1:37" x14ac:dyDescent="0.2">
      <c r="A70" s="380">
        <v>2044</v>
      </c>
      <c r="B70" s="373" t="s">
        <v>231</v>
      </c>
      <c r="C70" s="73">
        <v>162094</v>
      </c>
      <c r="D70" s="376">
        <v>668.80568344000005</v>
      </c>
      <c r="E70" s="338">
        <v>565.92199287999995</v>
      </c>
      <c r="F70" s="377">
        <v>102.88369057</v>
      </c>
      <c r="G70" s="376">
        <v>130.63768515999999</v>
      </c>
      <c r="H70" s="377">
        <v>3.8470970821999999</v>
      </c>
      <c r="I70" s="376">
        <v>28.817570540999998</v>
      </c>
      <c r="J70" s="377">
        <v>3.0826557540000001</v>
      </c>
      <c r="K70" s="338">
        <v>38.633718463000001</v>
      </c>
      <c r="L70" s="376">
        <v>50.663857395000001</v>
      </c>
      <c r="M70" s="377">
        <v>13.539798255999999</v>
      </c>
      <c r="N70" s="304">
        <v>2044</v>
      </c>
      <c r="O70" s="376">
        <v>14.014986682</v>
      </c>
      <c r="P70" s="377">
        <v>2.3313569919999999</v>
      </c>
      <c r="Q70" s="376">
        <v>11.379625835000001</v>
      </c>
      <c r="R70" s="377">
        <v>3.5894073342000001</v>
      </c>
      <c r="S70" s="376">
        <v>264.6134821</v>
      </c>
      <c r="T70" s="377">
        <v>12.300059705000001</v>
      </c>
      <c r="U70" s="376">
        <v>0</v>
      </c>
      <c r="V70" s="377">
        <v>0</v>
      </c>
      <c r="W70" s="376">
        <v>4.5271778200000001E-2</v>
      </c>
      <c r="X70" s="377">
        <v>6.6565560999999997E-3</v>
      </c>
      <c r="Y70" s="376">
        <v>0</v>
      </c>
      <c r="Z70" s="377">
        <v>0</v>
      </c>
      <c r="AA70" s="376">
        <v>10.041683259999999</v>
      </c>
      <c r="AB70" s="377">
        <v>22.085580877000002</v>
      </c>
      <c r="AC70" s="376">
        <v>0.14916610220000001</v>
      </c>
      <c r="AD70" s="377">
        <v>3.29629216E-2</v>
      </c>
      <c r="AE70" s="338">
        <v>0.17435114069999999</v>
      </c>
      <c r="AF70" s="378">
        <v>40.906265310999999</v>
      </c>
      <c r="AG70" s="378">
        <v>4.0154168551999998</v>
      </c>
      <c r="AH70" s="338">
        <v>13.256728991999999</v>
      </c>
      <c r="AI70" s="376">
        <v>0.38023426310000003</v>
      </c>
      <c r="AJ70" s="377">
        <v>0.26006409079999998</v>
      </c>
      <c r="AK70" s="377">
        <v>90</v>
      </c>
    </row>
    <row r="71" spans="1:37" x14ac:dyDescent="0.2">
      <c r="A71" s="380">
        <v>2045</v>
      </c>
      <c r="B71" s="373" t="s">
        <v>233</v>
      </c>
      <c r="C71" s="73">
        <v>64072</v>
      </c>
      <c r="D71" s="376">
        <v>360.62459675999997</v>
      </c>
      <c r="E71" s="338">
        <v>298.25000654000002</v>
      </c>
      <c r="F71" s="377">
        <v>62.374590224000002</v>
      </c>
      <c r="G71" s="376">
        <v>131.98868863999999</v>
      </c>
      <c r="H71" s="377">
        <v>2.1977013111999999</v>
      </c>
      <c r="I71" s="376">
        <v>37.381267092000002</v>
      </c>
      <c r="J71" s="377">
        <v>4.4373100807999997</v>
      </c>
      <c r="K71" s="338">
        <v>30.369979935</v>
      </c>
      <c r="L71" s="376">
        <v>4.7814155745000004</v>
      </c>
      <c r="M71" s="377">
        <v>0.90635871850000005</v>
      </c>
      <c r="N71" s="304">
        <v>2045</v>
      </c>
      <c r="O71" s="376">
        <v>3.9234645232999998</v>
      </c>
      <c r="P71" s="377">
        <v>0.76115364009999997</v>
      </c>
      <c r="Q71" s="376">
        <v>31.791186892999999</v>
      </c>
      <c r="R71" s="377">
        <v>5.7787132929</v>
      </c>
      <c r="S71" s="376">
        <v>31.218990627</v>
      </c>
      <c r="T71" s="377">
        <v>3.1055246086000001</v>
      </c>
      <c r="U71" s="376">
        <v>0</v>
      </c>
      <c r="V71" s="377">
        <v>0</v>
      </c>
      <c r="W71" s="376">
        <v>3.5748056100000002E-2</v>
      </c>
      <c r="X71" s="377">
        <v>6.6586557000000001E-3</v>
      </c>
      <c r="Y71" s="376">
        <v>0.1667322695</v>
      </c>
      <c r="Z71" s="377">
        <v>1.75963357E-2</v>
      </c>
      <c r="AA71" s="376">
        <v>13.472034909</v>
      </c>
      <c r="AB71" s="377">
        <v>16.193484185999999</v>
      </c>
      <c r="AC71" s="376">
        <v>0.17883426729999999</v>
      </c>
      <c r="AD71" s="377">
        <v>3.0868130600000002E-2</v>
      </c>
      <c r="AE71" s="338">
        <v>2.3143707600000001E-2</v>
      </c>
      <c r="AF71" s="378">
        <v>32.352277014000002</v>
      </c>
      <c r="AG71" s="378">
        <v>3.1861261272000001</v>
      </c>
      <c r="AH71" s="338">
        <v>6.0093256396000001</v>
      </c>
      <c r="AI71" s="376">
        <v>6.9054101399999998E-2</v>
      </c>
      <c r="AJ71" s="377">
        <v>0.2409584233</v>
      </c>
      <c r="AK71" s="377">
        <v>57</v>
      </c>
    </row>
    <row r="72" spans="1:37" x14ac:dyDescent="0.2">
      <c r="A72" s="380">
        <v>2046</v>
      </c>
      <c r="B72" s="373" t="s">
        <v>235</v>
      </c>
      <c r="C72" s="73">
        <v>293650</v>
      </c>
      <c r="D72" s="376">
        <v>225.22417501000001</v>
      </c>
      <c r="E72" s="338">
        <v>169.11650320999999</v>
      </c>
      <c r="F72" s="377">
        <v>56.107671801000002</v>
      </c>
      <c r="G72" s="376">
        <v>83.591274955000003</v>
      </c>
      <c r="H72" s="377">
        <v>2.5151265326000001</v>
      </c>
      <c r="I72" s="376">
        <v>15.076630187999999</v>
      </c>
      <c r="J72" s="377">
        <v>2.5634723005</v>
      </c>
      <c r="K72" s="338">
        <v>25.969545413999999</v>
      </c>
      <c r="L72" s="376">
        <v>4.6889100081999997</v>
      </c>
      <c r="M72" s="377">
        <v>0.88415034729999997</v>
      </c>
      <c r="N72" s="304">
        <v>2046</v>
      </c>
      <c r="O72" s="376">
        <v>13.735397486</v>
      </c>
      <c r="P72" s="377">
        <v>2.8059429852000002</v>
      </c>
      <c r="Q72" s="376">
        <v>8.4300252129000004</v>
      </c>
      <c r="R72" s="377">
        <v>2.2355720503000001</v>
      </c>
      <c r="S72" s="376">
        <v>8.0127031750000004</v>
      </c>
      <c r="T72" s="377">
        <v>0.6210204171</v>
      </c>
      <c r="U72" s="376">
        <v>0</v>
      </c>
      <c r="V72" s="377">
        <v>0</v>
      </c>
      <c r="W72" s="376">
        <v>3.1262642799999997E-2</v>
      </c>
      <c r="X72" s="377">
        <v>5.6393273000000001E-3</v>
      </c>
      <c r="Y72" s="376">
        <v>2.9435753E-3</v>
      </c>
      <c r="Z72" s="377">
        <v>3.0120549999999998E-4</v>
      </c>
      <c r="AA72" s="376">
        <v>7.7407597757</v>
      </c>
      <c r="AB72" s="377">
        <v>15.220901627</v>
      </c>
      <c r="AC72" s="376">
        <v>8.3671375399999998E-2</v>
      </c>
      <c r="AD72" s="377">
        <v>1.8527783499999999E-2</v>
      </c>
      <c r="AE72" s="338">
        <v>0.84189220779999996</v>
      </c>
      <c r="AF72" s="378">
        <v>17.682703464999999</v>
      </c>
      <c r="AG72" s="378">
        <v>2.7893482331000001</v>
      </c>
      <c r="AH72" s="338">
        <v>8.5959079914000007</v>
      </c>
      <c r="AI72" s="376">
        <v>0.91507716409999995</v>
      </c>
      <c r="AJ72" s="377">
        <v>0.1654675666</v>
      </c>
      <c r="AK72" s="377">
        <v>72</v>
      </c>
    </row>
    <row r="73" spans="1:37" x14ac:dyDescent="0.2">
      <c r="A73" s="380">
        <v>2047</v>
      </c>
      <c r="B73" s="373" t="s">
        <v>110</v>
      </c>
      <c r="C73" s="73">
        <v>98794</v>
      </c>
      <c r="D73" s="376">
        <v>470.25752951999999</v>
      </c>
      <c r="E73" s="338">
        <v>358.17344656</v>
      </c>
      <c r="F73" s="377">
        <v>112.08408296</v>
      </c>
      <c r="G73" s="376">
        <v>135.59055598</v>
      </c>
      <c r="H73" s="377">
        <v>5.1621718581999998</v>
      </c>
      <c r="I73" s="376">
        <v>22.778320349000001</v>
      </c>
      <c r="J73" s="377">
        <v>3.9098459966000001</v>
      </c>
      <c r="K73" s="338">
        <v>53.296284215</v>
      </c>
      <c r="L73" s="376">
        <v>1.3304444048999999</v>
      </c>
      <c r="M73" s="377">
        <v>0.32503047750000003</v>
      </c>
      <c r="N73" s="304">
        <v>2047</v>
      </c>
      <c r="O73" s="376">
        <v>7.0496531294000002</v>
      </c>
      <c r="P73" s="377">
        <v>1.4392645701</v>
      </c>
      <c r="Q73" s="376">
        <v>98.376933046999994</v>
      </c>
      <c r="R73" s="377">
        <v>7.7721886016999999</v>
      </c>
      <c r="S73" s="376">
        <v>17.210726001000001</v>
      </c>
      <c r="T73" s="377">
        <v>1.292761608</v>
      </c>
      <c r="U73" s="376">
        <v>1.9947487E-3</v>
      </c>
      <c r="V73" s="377">
        <v>4.379082E-4</v>
      </c>
      <c r="W73" s="376">
        <v>3.25309591E-2</v>
      </c>
      <c r="X73" s="377">
        <v>6.7288102000000001E-3</v>
      </c>
      <c r="Y73" s="376">
        <v>0</v>
      </c>
      <c r="Z73" s="377">
        <v>0</v>
      </c>
      <c r="AA73" s="376">
        <v>16.340641943000001</v>
      </c>
      <c r="AB73" s="377">
        <v>36.593305901000001</v>
      </c>
      <c r="AC73" s="376">
        <v>8.1571820500000003E-2</v>
      </c>
      <c r="AD73" s="377">
        <v>1.7295650799999999E-2</v>
      </c>
      <c r="AE73" s="338">
        <v>0.1256233313</v>
      </c>
      <c r="AF73" s="378">
        <v>36.289565365000001</v>
      </c>
      <c r="AG73" s="378">
        <v>4.6442166979000001</v>
      </c>
      <c r="AH73" s="338">
        <v>19.787349304999999</v>
      </c>
      <c r="AI73" s="376">
        <v>0.43111300800000002</v>
      </c>
      <c r="AJ73" s="377">
        <v>0.3709738293</v>
      </c>
      <c r="AK73" s="377">
        <v>111</v>
      </c>
    </row>
    <row r="74" spans="1:37" x14ac:dyDescent="0.2">
      <c r="A74" s="380">
        <v>2048</v>
      </c>
      <c r="B74" s="373" t="s">
        <v>238</v>
      </c>
      <c r="C74" s="73">
        <v>37607</v>
      </c>
      <c r="D74" s="376">
        <v>333.17844572000001</v>
      </c>
      <c r="E74" s="338">
        <v>242.87732104</v>
      </c>
      <c r="F74" s="377">
        <v>90.301124681000005</v>
      </c>
      <c r="G74" s="376">
        <v>87.077719653000003</v>
      </c>
      <c r="H74" s="377">
        <v>2.3281100583000001</v>
      </c>
      <c r="I74" s="376">
        <v>58.217252455000001</v>
      </c>
      <c r="J74" s="377">
        <v>5.1495910179999997</v>
      </c>
      <c r="K74" s="338">
        <v>41.378752378000001</v>
      </c>
      <c r="L74" s="376">
        <v>2.3851311046000001</v>
      </c>
      <c r="M74" s="377">
        <v>0.29154242000000002</v>
      </c>
      <c r="N74" s="304">
        <v>2048</v>
      </c>
      <c r="O74" s="376">
        <v>0.9834022066</v>
      </c>
      <c r="P74" s="377">
        <v>0.20191476110000001</v>
      </c>
      <c r="Q74" s="376">
        <v>24.611309366</v>
      </c>
      <c r="R74" s="377">
        <v>6.1220391956000002</v>
      </c>
      <c r="S74" s="376">
        <v>4.4048363272</v>
      </c>
      <c r="T74" s="377">
        <v>0.18322737859999999</v>
      </c>
      <c r="U74" s="376">
        <v>0</v>
      </c>
      <c r="V74" s="377">
        <v>0</v>
      </c>
      <c r="W74" s="376">
        <v>4.7619314199999999E-2</v>
      </c>
      <c r="X74" s="377">
        <v>7.9499301000000005E-3</v>
      </c>
      <c r="Y74" s="376">
        <v>0</v>
      </c>
      <c r="Z74" s="377">
        <v>0</v>
      </c>
      <c r="AA74" s="376">
        <v>30.006799293</v>
      </c>
      <c r="AB74" s="377">
        <v>18.727868440999998</v>
      </c>
      <c r="AC74" s="376">
        <v>0</v>
      </c>
      <c r="AD74" s="377">
        <v>0</v>
      </c>
      <c r="AE74" s="338">
        <v>1.00735585E-2</v>
      </c>
      <c r="AF74" s="378">
        <v>21.235333737000001</v>
      </c>
      <c r="AG74" s="378">
        <v>6.8275590962999999</v>
      </c>
      <c r="AH74" s="338">
        <v>21.749436527</v>
      </c>
      <c r="AI74" s="376">
        <v>0.70934358109999995</v>
      </c>
      <c r="AJ74" s="377">
        <v>0.52163392239999995</v>
      </c>
      <c r="AK74" s="377">
        <v>14</v>
      </c>
    </row>
    <row r="75" spans="1:37" x14ac:dyDescent="0.2">
      <c r="A75" s="380">
        <v>2049</v>
      </c>
      <c r="B75" s="373" t="s">
        <v>240</v>
      </c>
      <c r="C75" s="73">
        <v>36762</v>
      </c>
      <c r="D75" s="376">
        <v>510.79394865</v>
      </c>
      <c r="E75" s="338">
        <v>406.39876944000002</v>
      </c>
      <c r="F75" s="377">
        <v>104.39517920999999</v>
      </c>
      <c r="G75" s="376">
        <v>139.72122655999999</v>
      </c>
      <c r="H75" s="377">
        <v>5.9817052660999996</v>
      </c>
      <c r="I75" s="376">
        <v>112.50838665000001</v>
      </c>
      <c r="J75" s="377">
        <v>4.9089729095000001</v>
      </c>
      <c r="K75" s="338">
        <v>54.116739754000001</v>
      </c>
      <c r="L75" s="376">
        <v>1.6353387064</v>
      </c>
      <c r="M75" s="377">
        <v>1.2510123253000001</v>
      </c>
      <c r="N75" s="304">
        <v>2049</v>
      </c>
      <c r="O75" s="376">
        <v>2.055864057</v>
      </c>
      <c r="P75" s="377">
        <v>0.41959313440000001</v>
      </c>
      <c r="Q75" s="376">
        <v>39.610443877000002</v>
      </c>
      <c r="R75" s="377">
        <v>3.6582334957999998</v>
      </c>
      <c r="S75" s="376">
        <v>9.1568568293000006</v>
      </c>
      <c r="T75" s="377">
        <v>0.50939053940000001</v>
      </c>
      <c r="U75" s="376">
        <v>0</v>
      </c>
      <c r="V75" s="377">
        <v>0</v>
      </c>
      <c r="W75" s="376">
        <v>0</v>
      </c>
      <c r="X75" s="377">
        <v>0</v>
      </c>
      <c r="Y75" s="376">
        <v>0.1912471982</v>
      </c>
      <c r="Z75" s="377">
        <v>5.8160206200000002E-2</v>
      </c>
      <c r="AA75" s="376">
        <v>25.697355487999999</v>
      </c>
      <c r="AB75" s="377">
        <v>29.152153885000001</v>
      </c>
      <c r="AC75" s="376">
        <v>1.262131E-4</v>
      </c>
      <c r="AD75" s="377">
        <v>3.7453000000000002E-5</v>
      </c>
      <c r="AE75" s="338">
        <v>2.9661981099999998E-2</v>
      </c>
      <c r="AF75" s="378">
        <v>59.564897590000001</v>
      </c>
      <c r="AG75" s="378">
        <v>4.8841901901</v>
      </c>
      <c r="AH75" s="338">
        <v>15.253060139</v>
      </c>
      <c r="AI75" s="376">
        <v>0.33682468939999999</v>
      </c>
      <c r="AJ75" s="377">
        <v>9.2469508300000003E-2</v>
      </c>
      <c r="AK75" s="377">
        <v>68</v>
      </c>
    </row>
    <row r="76" spans="1:37" x14ac:dyDescent="0.2">
      <c r="A76" s="380">
        <v>2050</v>
      </c>
      <c r="B76" s="373" t="s">
        <v>109</v>
      </c>
      <c r="C76" s="73">
        <v>2820</v>
      </c>
      <c r="D76" s="376">
        <v>293.49867239999998</v>
      </c>
      <c r="E76" s="338">
        <v>207.06674132000001</v>
      </c>
      <c r="F76" s="377">
        <v>86.431931081000002</v>
      </c>
      <c r="G76" s="376">
        <v>71.331847085999996</v>
      </c>
      <c r="H76" s="377">
        <v>1.9010541028000001</v>
      </c>
      <c r="I76" s="376">
        <v>55.502075925</v>
      </c>
      <c r="J76" s="377">
        <v>3.1372076128000002</v>
      </c>
      <c r="K76" s="338">
        <v>53.937791894999997</v>
      </c>
      <c r="L76" s="376">
        <v>0.86335259679999998</v>
      </c>
      <c r="M76" s="377">
        <v>8.9003181599999995E-2</v>
      </c>
      <c r="N76" s="304">
        <v>2050</v>
      </c>
      <c r="O76" s="376">
        <v>1.0971788752</v>
      </c>
      <c r="P76" s="377">
        <v>0.21961122299999999</v>
      </c>
      <c r="Q76" s="376">
        <v>18.547140030000001</v>
      </c>
      <c r="R76" s="377">
        <v>1.5134104128000001</v>
      </c>
      <c r="S76" s="376">
        <v>3.7484850741</v>
      </c>
      <c r="T76" s="377">
        <v>0.29449085429999999</v>
      </c>
      <c r="U76" s="376">
        <v>0</v>
      </c>
      <c r="V76" s="377">
        <v>0</v>
      </c>
      <c r="W76" s="376">
        <v>0</v>
      </c>
      <c r="X76" s="377">
        <v>0</v>
      </c>
      <c r="Y76" s="376">
        <v>0</v>
      </c>
      <c r="Z76" s="377">
        <v>0</v>
      </c>
      <c r="AA76" s="376">
        <v>15.408441528000001</v>
      </c>
      <c r="AB76" s="377">
        <v>27.449684022</v>
      </c>
      <c r="AC76" s="376">
        <v>9.0668368999999999E-3</v>
      </c>
      <c r="AD76" s="377">
        <v>2.6904772999999998E-3</v>
      </c>
      <c r="AE76" s="338">
        <v>1.5750071599999999E-2</v>
      </c>
      <c r="AF76" s="378">
        <v>20.577140608000001</v>
      </c>
      <c r="AG76" s="378">
        <v>4.8144199926000004</v>
      </c>
      <c r="AH76" s="338">
        <v>13.006015788999999</v>
      </c>
      <c r="AI76" s="376">
        <v>3.0141844E-6</v>
      </c>
      <c r="AJ76" s="377">
        <v>3.2811191500000003E-2</v>
      </c>
      <c r="AK76" s="377">
        <v>13</v>
      </c>
    </row>
    <row r="77" spans="1:37" x14ac:dyDescent="0.2">
      <c r="A77" s="380">
        <v>2051</v>
      </c>
      <c r="B77" s="373" t="s">
        <v>243</v>
      </c>
      <c r="C77" s="73">
        <v>58075</v>
      </c>
      <c r="D77" s="376">
        <v>459.90500130999999</v>
      </c>
      <c r="E77" s="338">
        <v>353.71500619</v>
      </c>
      <c r="F77" s="377">
        <v>106.18999511</v>
      </c>
      <c r="G77" s="376">
        <v>68.045327243000003</v>
      </c>
      <c r="H77" s="377">
        <v>1.5483217973000001</v>
      </c>
      <c r="I77" s="376">
        <v>11.307098714</v>
      </c>
      <c r="J77" s="377">
        <v>1.9195461126</v>
      </c>
      <c r="K77" s="338">
        <v>43.690474373000001</v>
      </c>
      <c r="L77" s="376">
        <v>3.5114962954000002</v>
      </c>
      <c r="M77" s="377">
        <v>0.65515539590000005</v>
      </c>
      <c r="N77" s="304">
        <v>2051</v>
      </c>
      <c r="O77" s="376">
        <v>7.5725644047999996</v>
      </c>
      <c r="P77" s="377">
        <v>1.3397803424000001</v>
      </c>
      <c r="Q77" s="376">
        <v>33.111153604999998</v>
      </c>
      <c r="R77" s="377">
        <v>0.92159005559999996</v>
      </c>
      <c r="S77" s="376">
        <v>8.1996941487000008</v>
      </c>
      <c r="T77" s="377">
        <v>0.71448140510000002</v>
      </c>
      <c r="U77" s="376">
        <v>0</v>
      </c>
      <c r="V77" s="377">
        <v>0</v>
      </c>
      <c r="W77" s="376">
        <v>6.2812955700000006E-2</v>
      </c>
      <c r="X77" s="377">
        <v>2.1397872999999999E-3</v>
      </c>
      <c r="Y77" s="376">
        <v>0</v>
      </c>
      <c r="Z77" s="377">
        <v>0</v>
      </c>
      <c r="AA77" s="376">
        <v>13.900835061</v>
      </c>
      <c r="AB77" s="377">
        <v>13.745820672000001</v>
      </c>
      <c r="AC77" s="376">
        <v>140.74980783000001</v>
      </c>
      <c r="AD77" s="377">
        <v>42.130451778000001</v>
      </c>
      <c r="AE77" s="338">
        <v>0.1156115253</v>
      </c>
      <c r="AF77" s="378">
        <v>37.112317695000002</v>
      </c>
      <c r="AG77" s="378">
        <v>7.6478029162999999</v>
      </c>
      <c r="AH77" s="338">
        <v>21.499338614999999</v>
      </c>
      <c r="AI77" s="376">
        <v>8.8707567400000006E-2</v>
      </c>
      <c r="AJ77" s="377">
        <v>0.3126710063</v>
      </c>
      <c r="AK77" s="377">
        <v>40</v>
      </c>
    </row>
    <row r="78" spans="1:37" x14ac:dyDescent="0.2">
      <c r="A78" s="380">
        <v>2052</v>
      </c>
      <c r="B78" s="373" t="s">
        <v>489</v>
      </c>
      <c r="C78" s="73">
        <v>58287</v>
      </c>
      <c r="D78" s="376">
        <v>179.95806052</v>
      </c>
      <c r="E78" s="338">
        <v>140.23062186000001</v>
      </c>
      <c r="F78" s="377">
        <v>39.727438663000001</v>
      </c>
      <c r="G78" s="376">
        <v>28.027746251</v>
      </c>
      <c r="H78" s="377">
        <v>2.8906266190999998</v>
      </c>
      <c r="I78" s="376">
        <v>42.203832292999998</v>
      </c>
      <c r="J78" s="377">
        <v>2.1868220946000001</v>
      </c>
      <c r="K78" s="338">
        <v>22.303552839999998</v>
      </c>
      <c r="L78" s="376">
        <v>1.6096843143999999</v>
      </c>
      <c r="M78" s="377">
        <v>0.1408191718</v>
      </c>
      <c r="N78" s="304">
        <v>2052</v>
      </c>
      <c r="O78" s="376">
        <v>0.75151786929999997</v>
      </c>
      <c r="P78" s="377">
        <v>0.1092629056</v>
      </c>
      <c r="Q78" s="376">
        <v>26.896847244</v>
      </c>
      <c r="R78" s="377">
        <v>1.4998865071</v>
      </c>
      <c r="S78" s="376">
        <v>9.6732453341000006</v>
      </c>
      <c r="T78" s="377">
        <v>0.85483378899999996</v>
      </c>
      <c r="U78" s="376">
        <v>0</v>
      </c>
      <c r="V78" s="377">
        <v>0</v>
      </c>
      <c r="W78" s="376">
        <v>0</v>
      </c>
      <c r="X78" s="377">
        <v>0</v>
      </c>
      <c r="Y78" s="376">
        <v>0</v>
      </c>
      <c r="Z78" s="377">
        <v>0</v>
      </c>
      <c r="AA78" s="376">
        <v>8.2198010154999999</v>
      </c>
      <c r="AB78" s="377">
        <v>12.176326334000001</v>
      </c>
      <c r="AC78" s="376">
        <v>3.3913996299999999E-2</v>
      </c>
      <c r="AD78" s="377">
        <v>6.7898254999999999E-3</v>
      </c>
      <c r="AE78" s="338">
        <v>2.9153111999999999E-3</v>
      </c>
      <c r="AF78" s="378">
        <v>14.98996337</v>
      </c>
      <c r="AG78" s="378">
        <v>0.7390206748</v>
      </c>
      <c r="AH78" s="338">
        <v>4.1583707676000001</v>
      </c>
      <c r="AI78" s="376">
        <v>4.6159270500000002E-2</v>
      </c>
      <c r="AJ78" s="377">
        <v>0.43612272140000002</v>
      </c>
      <c r="AK78" s="377">
        <v>35</v>
      </c>
    </row>
    <row r="79" spans="1:37" x14ac:dyDescent="0.2">
      <c r="A79" s="380">
        <v>2053</v>
      </c>
      <c r="B79" s="373" t="s">
        <v>491</v>
      </c>
      <c r="C79" s="73">
        <v>465323</v>
      </c>
      <c r="D79" s="376">
        <v>251.06887062999999</v>
      </c>
      <c r="E79" s="338">
        <v>184.19040967999999</v>
      </c>
      <c r="F79" s="377">
        <v>66.878460949000001</v>
      </c>
      <c r="G79" s="376">
        <v>78.593344510999998</v>
      </c>
      <c r="H79" s="377">
        <v>3.3997379794999998</v>
      </c>
      <c r="I79" s="376">
        <v>38.498592330000001</v>
      </c>
      <c r="J79" s="377">
        <v>4.6412334855999999</v>
      </c>
      <c r="K79" s="338">
        <v>24.821415664</v>
      </c>
      <c r="L79" s="376">
        <v>10.728323198</v>
      </c>
      <c r="M79" s="377">
        <v>3.2160673558999999</v>
      </c>
      <c r="N79" s="304">
        <v>2053</v>
      </c>
      <c r="O79" s="376">
        <v>14.731405252</v>
      </c>
      <c r="P79" s="377">
        <v>3.0422419354999999</v>
      </c>
      <c r="Q79" s="376">
        <v>5.0158156715000004</v>
      </c>
      <c r="R79" s="377">
        <v>1.4590093738000001</v>
      </c>
      <c r="S79" s="376">
        <v>3.3104909158</v>
      </c>
      <c r="T79" s="377">
        <v>0.3641527578</v>
      </c>
      <c r="U79" s="376">
        <v>0</v>
      </c>
      <c r="V79" s="377">
        <v>0</v>
      </c>
      <c r="W79" s="376">
        <v>3.7230991000000001E-3</v>
      </c>
      <c r="X79" s="377">
        <v>6.2856450000000003E-4</v>
      </c>
      <c r="Y79" s="376">
        <v>0</v>
      </c>
      <c r="Z79" s="377">
        <v>0</v>
      </c>
      <c r="AA79" s="376">
        <v>6.8415557341</v>
      </c>
      <c r="AB79" s="377">
        <v>19.172738462000002</v>
      </c>
      <c r="AC79" s="376">
        <v>3.3464274299999999E-2</v>
      </c>
      <c r="AD79" s="377">
        <v>8.1220089999999995E-3</v>
      </c>
      <c r="AE79" s="338">
        <v>3.8464068400000002E-2</v>
      </c>
      <c r="AF79" s="378">
        <v>20.515506128999998</v>
      </c>
      <c r="AG79" s="378">
        <v>4.2305741804999997</v>
      </c>
      <c r="AH79" s="338">
        <v>8.1800667219999994</v>
      </c>
      <c r="AI79" s="376">
        <v>9.3942175500000002E-2</v>
      </c>
      <c r="AJ79" s="377">
        <v>0.12825477809999999</v>
      </c>
      <c r="AK79" s="377">
        <v>86</v>
      </c>
    </row>
    <row r="80" spans="1:37" x14ac:dyDescent="0.2">
      <c r="A80" s="380">
        <v>2054</v>
      </c>
      <c r="B80" s="373" t="s">
        <v>493</v>
      </c>
      <c r="C80" s="73">
        <v>76709</v>
      </c>
      <c r="D80" s="376">
        <v>335.02143466000001</v>
      </c>
      <c r="E80" s="338">
        <v>253.56536170999999</v>
      </c>
      <c r="F80" s="377">
        <v>81.456072950999996</v>
      </c>
      <c r="G80" s="376">
        <v>69.123688932999997</v>
      </c>
      <c r="H80" s="377">
        <v>1.825782966</v>
      </c>
      <c r="I80" s="376">
        <v>59.169753937999999</v>
      </c>
      <c r="J80" s="377">
        <v>7.3229661421000003</v>
      </c>
      <c r="K80" s="338">
        <v>39.798223303999997</v>
      </c>
      <c r="L80" s="376">
        <v>16.067668381000001</v>
      </c>
      <c r="M80" s="377">
        <v>5.0201533977999997</v>
      </c>
      <c r="N80" s="304">
        <v>2054</v>
      </c>
      <c r="O80" s="376">
        <v>29.671276881000001</v>
      </c>
      <c r="P80" s="377">
        <v>6.5139304075000002</v>
      </c>
      <c r="Q80" s="376">
        <v>9.8534029969999999</v>
      </c>
      <c r="R80" s="377">
        <v>1.577117696</v>
      </c>
      <c r="S80" s="376">
        <v>3.6971288521000001</v>
      </c>
      <c r="T80" s="377">
        <v>0.34584520279999997</v>
      </c>
      <c r="U80" s="376">
        <v>0</v>
      </c>
      <c r="V80" s="377">
        <v>0</v>
      </c>
      <c r="W80" s="376">
        <v>4.2808353511000004</v>
      </c>
      <c r="X80" s="377">
        <v>1.2068944048000001</v>
      </c>
      <c r="Y80" s="376">
        <v>0</v>
      </c>
      <c r="Z80" s="377">
        <v>0</v>
      </c>
      <c r="AA80" s="376">
        <v>11.796904452</v>
      </c>
      <c r="AB80" s="377">
        <v>18.647075595</v>
      </c>
      <c r="AC80" s="376">
        <v>2.1089877900000002E-2</v>
      </c>
      <c r="AD80" s="377">
        <v>6.1901884999999999E-3</v>
      </c>
      <c r="AE80" s="338">
        <v>9.8658588999999998E-3</v>
      </c>
      <c r="AF80" s="378">
        <v>33.506634769000001</v>
      </c>
      <c r="AG80" s="378">
        <v>6.4916749770999997</v>
      </c>
      <c r="AH80" s="338">
        <v>8.8366347262999998</v>
      </c>
      <c r="AI80" s="376">
        <v>8.3422933000000005E-2</v>
      </c>
      <c r="AJ80" s="377">
        <v>0.14727242400000001</v>
      </c>
      <c r="AK80" s="377">
        <v>28</v>
      </c>
    </row>
    <row r="81" spans="1:37" x14ac:dyDescent="0.2">
      <c r="A81" s="380">
        <v>2055</v>
      </c>
      <c r="B81" s="373" t="s">
        <v>495</v>
      </c>
      <c r="C81" s="73">
        <v>10624</v>
      </c>
      <c r="D81" s="376">
        <v>613.96414496</v>
      </c>
      <c r="E81" s="338">
        <v>484.30832099000003</v>
      </c>
      <c r="F81" s="377">
        <v>129.65582397</v>
      </c>
      <c r="G81" s="376">
        <v>171.01179231</v>
      </c>
      <c r="H81" s="377">
        <v>8.6290351072</v>
      </c>
      <c r="I81" s="376">
        <v>52.740235917</v>
      </c>
      <c r="J81" s="377">
        <v>8.5609838461999992</v>
      </c>
      <c r="K81" s="338">
        <v>63.047536829000002</v>
      </c>
      <c r="L81" s="376">
        <v>14.403079617</v>
      </c>
      <c r="M81" s="377">
        <v>1.8507678009999999</v>
      </c>
      <c r="N81" s="304">
        <v>2055</v>
      </c>
      <c r="O81" s="376">
        <v>24.754952470999999</v>
      </c>
      <c r="P81" s="377">
        <v>2.6139102808999999</v>
      </c>
      <c r="Q81" s="376">
        <v>5.1601527739000002</v>
      </c>
      <c r="R81" s="377">
        <v>1.3398344382</v>
      </c>
      <c r="S81" s="376">
        <v>80.716705077</v>
      </c>
      <c r="T81" s="377">
        <v>5.6092916434999998</v>
      </c>
      <c r="U81" s="376">
        <v>0</v>
      </c>
      <c r="V81" s="377">
        <v>0</v>
      </c>
      <c r="W81" s="376">
        <v>3.5502545576000002</v>
      </c>
      <c r="X81" s="377">
        <v>0.83242779290000002</v>
      </c>
      <c r="Y81" s="376">
        <v>0.28208917449999998</v>
      </c>
      <c r="Z81" s="377">
        <v>1.7848315100000001E-2</v>
      </c>
      <c r="AA81" s="376">
        <v>53.514951230000001</v>
      </c>
      <c r="AB81" s="377">
        <v>46.176572077000003</v>
      </c>
      <c r="AC81" s="376">
        <v>0.32216917919999999</v>
      </c>
      <c r="AD81" s="377">
        <v>5.4011415700000003E-2</v>
      </c>
      <c r="AE81" s="338">
        <v>0.21673550520000001</v>
      </c>
      <c r="AF81" s="378">
        <v>31.844459586999999</v>
      </c>
      <c r="AG81" s="378">
        <v>3.5034584523999999</v>
      </c>
      <c r="AH81" s="338">
        <v>30.473577332000001</v>
      </c>
      <c r="AI81" s="376">
        <v>1.5763805765000001</v>
      </c>
      <c r="AJ81" s="377">
        <v>1.1609316568000001</v>
      </c>
      <c r="AK81" s="377">
        <v>99</v>
      </c>
    </row>
    <row r="82" spans="1:37" x14ac:dyDescent="0.2">
      <c r="A82" s="380">
        <v>3001</v>
      </c>
      <c r="B82" s="373" t="s">
        <v>246</v>
      </c>
      <c r="C82" s="73">
        <v>8513</v>
      </c>
      <c r="D82" s="376">
        <v>287.50419675000001</v>
      </c>
      <c r="E82" s="338">
        <v>227.18044175</v>
      </c>
      <c r="F82" s="377">
        <v>60.323755001999999</v>
      </c>
      <c r="G82" s="376">
        <v>39.550592889000001</v>
      </c>
      <c r="H82" s="377">
        <v>1.4168529781999999</v>
      </c>
      <c r="I82" s="376">
        <v>11.286580086000001</v>
      </c>
      <c r="J82" s="377">
        <v>3.7508085152000001</v>
      </c>
      <c r="K82" s="338">
        <v>29.815833016999999</v>
      </c>
      <c r="L82" s="376">
        <v>8.6082070369999997</v>
      </c>
      <c r="M82" s="377">
        <v>2.2845950515000002</v>
      </c>
      <c r="N82" s="304">
        <v>3001</v>
      </c>
      <c r="O82" s="376">
        <v>96.987620659000001</v>
      </c>
      <c r="P82" s="377">
        <v>16.162994770000001</v>
      </c>
      <c r="Q82" s="376">
        <v>2.4136981373999999</v>
      </c>
      <c r="R82" s="377">
        <v>1.5280073992000001</v>
      </c>
      <c r="S82" s="376">
        <v>2.3324471378</v>
      </c>
      <c r="T82" s="377">
        <v>0.26177039079999997</v>
      </c>
      <c r="U82" s="376">
        <v>0</v>
      </c>
      <c r="V82" s="377">
        <v>0</v>
      </c>
      <c r="W82" s="376">
        <v>0</v>
      </c>
      <c r="X82" s="377">
        <v>0</v>
      </c>
      <c r="Y82" s="376">
        <v>0</v>
      </c>
      <c r="Z82" s="377">
        <v>0</v>
      </c>
      <c r="AA82" s="376">
        <v>10.657187105</v>
      </c>
      <c r="AB82" s="377">
        <v>14.698135614</v>
      </c>
      <c r="AC82" s="376">
        <v>1.1016563E-3</v>
      </c>
      <c r="AD82" s="377">
        <v>3.2690470000000001E-4</v>
      </c>
      <c r="AE82" s="338">
        <v>1.151677115</v>
      </c>
      <c r="AF82" s="378">
        <v>26.355151018000001</v>
      </c>
      <c r="AG82" s="378">
        <v>1.7466042702</v>
      </c>
      <c r="AH82" s="338">
        <v>16.491482139999999</v>
      </c>
      <c r="AI82" s="376">
        <v>0</v>
      </c>
      <c r="AJ82" s="377">
        <v>2.5228592000000002E-3</v>
      </c>
      <c r="AK82" s="377">
        <v>11</v>
      </c>
    </row>
    <row r="83" spans="1:37" x14ac:dyDescent="0.2">
      <c r="A83" s="380">
        <v>3002</v>
      </c>
      <c r="B83" s="373" t="s">
        <v>248</v>
      </c>
      <c r="C83" s="73">
        <v>3</v>
      </c>
      <c r="D83" s="376">
        <v>160.51122899999999</v>
      </c>
      <c r="E83" s="338">
        <v>130.84211999999999</v>
      </c>
      <c r="F83" s="377">
        <v>29.669108999999999</v>
      </c>
      <c r="G83" s="376">
        <v>28.01727</v>
      </c>
      <c r="H83" s="377">
        <v>0.58544399999999996</v>
      </c>
      <c r="I83" s="376">
        <v>3.000127</v>
      </c>
      <c r="J83" s="377">
        <v>0.80971700000000002</v>
      </c>
      <c r="K83" s="338">
        <v>18.085954999999998</v>
      </c>
      <c r="L83" s="376">
        <v>0</v>
      </c>
      <c r="M83" s="377">
        <v>3.9999999999999998E-6</v>
      </c>
      <c r="N83" s="304">
        <v>3002</v>
      </c>
      <c r="O83" s="376">
        <v>0</v>
      </c>
      <c r="P83" s="377">
        <v>0</v>
      </c>
      <c r="Q83" s="376">
        <v>54.319799000000003</v>
      </c>
      <c r="R83" s="377">
        <v>0.26580900000000002</v>
      </c>
      <c r="S83" s="376">
        <v>0.208928</v>
      </c>
      <c r="T83" s="377">
        <v>2.1999999999999999E-5</v>
      </c>
      <c r="U83" s="376">
        <v>0</v>
      </c>
      <c r="V83" s="377">
        <v>0</v>
      </c>
      <c r="W83" s="376">
        <v>0</v>
      </c>
      <c r="X83" s="377">
        <v>0</v>
      </c>
      <c r="Y83" s="376">
        <v>0</v>
      </c>
      <c r="Z83" s="377">
        <v>0</v>
      </c>
      <c r="AA83" s="376">
        <v>7.5837500000000002</v>
      </c>
      <c r="AB83" s="377">
        <v>14.222020000000001</v>
      </c>
      <c r="AC83" s="376">
        <v>0</v>
      </c>
      <c r="AD83" s="377">
        <v>0</v>
      </c>
      <c r="AE83" s="338">
        <v>0</v>
      </c>
      <c r="AF83" s="378">
        <v>14.471404</v>
      </c>
      <c r="AG83" s="378">
        <v>0.57033299999999998</v>
      </c>
      <c r="AH83" s="338">
        <v>17.948877</v>
      </c>
      <c r="AI83" s="376">
        <v>0.42046299999999998</v>
      </c>
      <c r="AJ83" s="377">
        <v>1.307E-3</v>
      </c>
      <c r="AK83" s="377">
        <v>1</v>
      </c>
    </row>
    <row r="84" spans="1:37" x14ac:dyDescent="0.2">
      <c r="A84" s="380">
        <v>3004</v>
      </c>
      <c r="B84" s="373" t="s">
        <v>252</v>
      </c>
      <c r="C84" s="73">
        <v>570</v>
      </c>
      <c r="D84" s="376">
        <v>713.14738782999996</v>
      </c>
      <c r="E84" s="338">
        <v>501.85611396000002</v>
      </c>
      <c r="F84" s="377">
        <v>211.29127387</v>
      </c>
      <c r="G84" s="376">
        <v>0</v>
      </c>
      <c r="H84" s="377">
        <v>0</v>
      </c>
      <c r="I84" s="376">
        <v>0</v>
      </c>
      <c r="J84" s="377">
        <v>0</v>
      </c>
      <c r="K84" s="338">
        <v>0</v>
      </c>
      <c r="L84" s="376">
        <v>93.108861802000007</v>
      </c>
      <c r="M84" s="377">
        <v>79.961502632000006</v>
      </c>
      <c r="N84" s="304">
        <v>3004</v>
      </c>
      <c r="O84" s="376">
        <v>359.63051146999999</v>
      </c>
      <c r="P84" s="377">
        <v>92.190950045999998</v>
      </c>
      <c r="Q84" s="376">
        <v>1.147847914</v>
      </c>
      <c r="R84" s="377">
        <v>0.58223667189999995</v>
      </c>
      <c r="S84" s="376">
        <v>4.1275852632000003</v>
      </c>
      <c r="T84" s="377">
        <v>0.66863543859999996</v>
      </c>
      <c r="U84" s="376">
        <v>0</v>
      </c>
      <c r="V84" s="377">
        <v>0</v>
      </c>
      <c r="W84" s="376">
        <v>0</v>
      </c>
      <c r="X84" s="377">
        <v>0</v>
      </c>
      <c r="Y84" s="376">
        <v>0</v>
      </c>
      <c r="Z84" s="377">
        <v>0</v>
      </c>
      <c r="AA84" s="376">
        <v>0</v>
      </c>
      <c r="AB84" s="377">
        <v>0</v>
      </c>
      <c r="AC84" s="376">
        <v>0</v>
      </c>
      <c r="AD84" s="377">
        <v>0</v>
      </c>
      <c r="AE84" s="338">
        <v>1.3751731578999999</v>
      </c>
      <c r="AF84" s="378">
        <v>29.219626788999999</v>
      </c>
      <c r="AG84" s="378">
        <v>7.5698115316000001</v>
      </c>
      <c r="AH84" s="338">
        <v>43.564598275000002</v>
      </c>
      <c r="AI84" s="376">
        <v>0</v>
      </c>
      <c r="AJ84" s="377">
        <v>4.6842100000000003E-5</v>
      </c>
      <c r="AK84" s="377">
        <v>2</v>
      </c>
    </row>
    <row r="85" spans="1:37" x14ac:dyDescent="0.2">
      <c r="A85" s="380">
        <v>3005</v>
      </c>
      <c r="B85" s="373" t="s">
        <v>254</v>
      </c>
      <c r="C85" s="73">
        <v>2790</v>
      </c>
      <c r="D85" s="376">
        <v>209.90090875999999</v>
      </c>
      <c r="E85" s="338">
        <v>155.01428856999999</v>
      </c>
      <c r="F85" s="377">
        <v>54.886620192999999</v>
      </c>
      <c r="G85" s="376">
        <v>2.2091759545</v>
      </c>
      <c r="H85" s="377">
        <v>0.69654328320000003</v>
      </c>
      <c r="I85" s="376">
        <v>32.331816445999998</v>
      </c>
      <c r="J85" s="377">
        <v>2.0392391734999999</v>
      </c>
      <c r="K85" s="338">
        <v>16.062709913999999</v>
      </c>
      <c r="L85" s="376">
        <v>27.822165431999998</v>
      </c>
      <c r="M85" s="377">
        <v>13.985862896</v>
      </c>
      <c r="N85" s="304">
        <v>3005</v>
      </c>
      <c r="O85" s="376">
        <v>13.388288214999999</v>
      </c>
      <c r="P85" s="377">
        <v>3.2277629703000001</v>
      </c>
      <c r="Q85" s="376">
        <v>0.67636969530000002</v>
      </c>
      <c r="R85" s="377">
        <v>0.46692155730000001</v>
      </c>
      <c r="S85" s="376">
        <v>27.720545863000002</v>
      </c>
      <c r="T85" s="377">
        <v>4.9027846111000004</v>
      </c>
      <c r="U85" s="376">
        <v>0</v>
      </c>
      <c r="V85" s="377">
        <v>0</v>
      </c>
      <c r="W85" s="376">
        <v>0</v>
      </c>
      <c r="X85" s="377">
        <v>0</v>
      </c>
      <c r="Y85" s="376">
        <v>2.9974500753000002</v>
      </c>
      <c r="Z85" s="377">
        <v>0.18667863079999999</v>
      </c>
      <c r="AA85" s="376">
        <v>11.541007122</v>
      </c>
      <c r="AB85" s="377">
        <v>11.205999265999999</v>
      </c>
      <c r="AC85" s="376">
        <v>0</v>
      </c>
      <c r="AD85" s="377">
        <v>0</v>
      </c>
      <c r="AE85" s="338">
        <v>2.3988383499999998E-2</v>
      </c>
      <c r="AF85" s="378">
        <v>10.246582934999999</v>
      </c>
      <c r="AG85" s="378">
        <v>1.842531986</v>
      </c>
      <c r="AH85" s="338">
        <v>17.432907132</v>
      </c>
      <c r="AI85" s="376">
        <v>7.7386607232999998</v>
      </c>
      <c r="AJ85" s="377">
        <v>1.1549164977999999</v>
      </c>
      <c r="AK85" s="377">
        <v>19</v>
      </c>
    </row>
    <row r="86" spans="1:37" x14ac:dyDescent="0.2">
      <c r="A86" s="380">
        <v>3007</v>
      </c>
      <c r="B86" s="373" t="s">
        <v>258</v>
      </c>
      <c r="C86" s="73">
        <v>18123</v>
      </c>
      <c r="D86" s="376">
        <v>189.87763816</v>
      </c>
      <c r="E86" s="338">
        <v>175.88297320000001</v>
      </c>
      <c r="F86" s="377">
        <v>13.994664959</v>
      </c>
      <c r="G86" s="376">
        <v>60.809750999999999</v>
      </c>
      <c r="H86" s="377">
        <v>0.20410700000000001</v>
      </c>
      <c r="I86" s="376">
        <v>13.375064999999999</v>
      </c>
      <c r="J86" s="377">
        <v>0.89464500000000002</v>
      </c>
      <c r="K86" s="338">
        <v>30.539933000000001</v>
      </c>
      <c r="L86" s="376">
        <v>0.85427015640000004</v>
      </c>
      <c r="M86" s="377">
        <v>1.42415305E-2</v>
      </c>
      <c r="N86" s="304">
        <v>3007</v>
      </c>
      <c r="O86" s="376">
        <v>1.7793501468999999</v>
      </c>
      <c r="P86" s="377">
        <v>0.34100956440000002</v>
      </c>
      <c r="Q86" s="376">
        <v>32.528458000000001</v>
      </c>
      <c r="R86" s="377">
        <v>1.8737330000000001</v>
      </c>
      <c r="S86" s="376">
        <v>6.6406890021000002</v>
      </c>
      <c r="T86" s="377">
        <v>0.21658097940000001</v>
      </c>
      <c r="U86" s="376">
        <v>0</v>
      </c>
      <c r="V86" s="377">
        <v>0</v>
      </c>
      <c r="W86" s="376">
        <v>0</v>
      </c>
      <c r="X86" s="377">
        <v>0</v>
      </c>
      <c r="Y86" s="376">
        <v>0</v>
      </c>
      <c r="Z86" s="377">
        <v>0</v>
      </c>
      <c r="AA86" s="376">
        <v>19.580707</v>
      </c>
      <c r="AB86" s="377">
        <v>5.5046020000000002</v>
      </c>
      <c r="AC86" s="376">
        <v>0</v>
      </c>
      <c r="AD86" s="377">
        <v>0</v>
      </c>
      <c r="AE86" s="338">
        <v>0</v>
      </c>
      <c r="AF86" s="378">
        <v>11.993186038999999</v>
      </c>
      <c r="AG86" s="378">
        <v>2.6773904100000001</v>
      </c>
      <c r="AH86" s="338">
        <v>4.9919327899999998E-2</v>
      </c>
      <c r="AI86" s="376">
        <v>0</v>
      </c>
      <c r="AJ86" s="377">
        <v>0</v>
      </c>
      <c r="AK86" s="377">
        <v>1</v>
      </c>
    </row>
    <row r="87" spans="1:37" x14ac:dyDescent="0.2">
      <c r="A87" s="380">
        <v>3008</v>
      </c>
      <c r="B87" s="373" t="s">
        <v>260</v>
      </c>
      <c r="C87" s="73">
        <v>222523</v>
      </c>
      <c r="D87" s="376">
        <v>416.69924746999999</v>
      </c>
      <c r="E87" s="338">
        <v>339.92664668999998</v>
      </c>
      <c r="F87" s="377">
        <v>76.772600780000005</v>
      </c>
      <c r="G87" s="376">
        <v>51.346841587999997</v>
      </c>
      <c r="H87" s="377">
        <v>1.9951186329999999</v>
      </c>
      <c r="I87" s="376">
        <v>29.247930983</v>
      </c>
      <c r="J87" s="377">
        <v>5.2658100759000002</v>
      </c>
      <c r="K87" s="338">
        <v>42.100051022000002</v>
      </c>
      <c r="L87" s="376">
        <v>9.4161209438999993</v>
      </c>
      <c r="M87" s="377">
        <v>1.3667100892999999</v>
      </c>
      <c r="N87" s="304">
        <v>3008</v>
      </c>
      <c r="O87" s="376">
        <v>21.600214428000001</v>
      </c>
      <c r="P87" s="377">
        <v>3.1929228498</v>
      </c>
      <c r="Q87" s="376">
        <v>65.884651759999997</v>
      </c>
      <c r="R87" s="377">
        <v>2.1242002787000001</v>
      </c>
      <c r="S87" s="376">
        <v>27.322222996000001</v>
      </c>
      <c r="T87" s="377">
        <v>0.87945399849999994</v>
      </c>
      <c r="U87" s="376">
        <v>3.2984394254999998</v>
      </c>
      <c r="V87" s="377">
        <v>0.52805486229999998</v>
      </c>
      <c r="W87" s="376">
        <v>1.615085442</v>
      </c>
      <c r="X87" s="377">
        <v>0.377938051</v>
      </c>
      <c r="Y87" s="376">
        <v>4.4264926699999999E-2</v>
      </c>
      <c r="Z87" s="377">
        <v>1.49275733E-2</v>
      </c>
      <c r="AA87" s="376">
        <v>22.137796293000001</v>
      </c>
      <c r="AB87" s="377">
        <v>16.176083578</v>
      </c>
      <c r="AC87" s="376">
        <v>30.124828421</v>
      </c>
      <c r="AD87" s="377">
        <v>2.8523366296999999</v>
      </c>
      <c r="AE87" s="338">
        <v>25.980494160999999</v>
      </c>
      <c r="AF87" s="378">
        <v>26.545184162999998</v>
      </c>
      <c r="AG87" s="378">
        <v>4.3787874694999998</v>
      </c>
      <c r="AH87" s="338">
        <v>19.674418479</v>
      </c>
      <c r="AI87" s="376">
        <v>5.2488928499999997E-2</v>
      </c>
      <c r="AJ87" s="377">
        <v>1.1558694179</v>
      </c>
      <c r="AK87" s="377">
        <v>57</v>
      </c>
    </row>
    <row r="88" spans="1:37" x14ac:dyDescent="0.2">
      <c r="A88" s="380">
        <v>4002</v>
      </c>
      <c r="B88" s="373" t="s">
        <v>262</v>
      </c>
      <c r="C88" s="73">
        <v>51969</v>
      </c>
      <c r="D88" s="376">
        <v>542.96500292999997</v>
      </c>
      <c r="E88" s="338">
        <v>409.22672347000002</v>
      </c>
      <c r="F88" s="377">
        <v>133.73827946</v>
      </c>
      <c r="G88" s="376">
        <v>21.665810433000001</v>
      </c>
      <c r="H88" s="377">
        <v>1.9949513424</v>
      </c>
      <c r="I88" s="376">
        <v>142.10561772</v>
      </c>
      <c r="J88" s="377">
        <v>7.9571401203000001</v>
      </c>
      <c r="K88" s="338">
        <v>85.471744301000001</v>
      </c>
      <c r="L88" s="376">
        <v>0.47064336410000002</v>
      </c>
      <c r="M88" s="377">
        <v>0.1594441852</v>
      </c>
      <c r="N88" s="304">
        <v>4002</v>
      </c>
      <c r="O88" s="376">
        <v>0.59084279549999996</v>
      </c>
      <c r="P88" s="377">
        <v>0.13102324460000001</v>
      </c>
      <c r="Q88" s="376">
        <v>124.15396843000001</v>
      </c>
      <c r="R88" s="377">
        <v>10.556667819999999</v>
      </c>
      <c r="S88" s="376">
        <v>1.1750148844999999</v>
      </c>
      <c r="T88" s="377">
        <v>0.484384066</v>
      </c>
      <c r="U88" s="376">
        <v>0</v>
      </c>
      <c r="V88" s="377">
        <v>0</v>
      </c>
      <c r="W88" s="376">
        <v>1.6592707E-3</v>
      </c>
      <c r="X88" s="377">
        <v>0</v>
      </c>
      <c r="Y88" s="376">
        <v>2.024611975</v>
      </c>
      <c r="Z88" s="377">
        <v>1.3186969021999999</v>
      </c>
      <c r="AA88" s="376">
        <v>34.948437736000002</v>
      </c>
      <c r="AB88" s="377">
        <v>38.198613033000001</v>
      </c>
      <c r="AC88" s="376">
        <v>3.3717804000000001E-3</v>
      </c>
      <c r="AD88" s="377">
        <v>1.0005502999999999E-3</v>
      </c>
      <c r="AE88" s="338">
        <v>3.3386189599999998E-2</v>
      </c>
      <c r="AF88" s="378">
        <v>45.920330997000001</v>
      </c>
      <c r="AG88" s="378">
        <v>5.4875733939</v>
      </c>
      <c r="AH88" s="338">
        <v>16.589567770999999</v>
      </c>
      <c r="AI88" s="376">
        <v>8.9180264199999998E-2</v>
      </c>
      <c r="AJ88" s="377">
        <v>1.4313203588000001</v>
      </c>
      <c r="AK88" s="377">
        <v>46</v>
      </c>
    </row>
    <row r="89" spans="1:37" x14ac:dyDescent="0.2">
      <c r="A89" s="380">
        <v>4003</v>
      </c>
      <c r="B89" s="373" t="s">
        <v>264</v>
      </c>
      <c r="C89" s="73">
        <v>66898</v>
      </c>
      <c r="D89" s="376">
        <v>229.75769378999999</v>
      </c>
      <c r="E89" s="338">
        <v>174.91051819</v>
      </c>
      <c r="F89" s="377">
        <v>54.847175606</v>
      </c>
      <c r="G89" s="376">
        <v>10.520559059</v>
      </c>
      <c r="H89" s="377">
        <v>1.1488601398</v>
      </c>
      <c r="I89" s="376">
        <v>21.471990732999998</v>
      </c>
      <c r="J89" s="377">
        <v>3.0250646993000001</v>
      </c>
      <c r="K89" s="338">
        <v>48.566318391000003</v>
      </c>
      <c r="L89" s="376">
        <v>0.40189766049999998</v>
      </c>
      <c r="M89" s="377">
        <v>8.3904866999999994E-2</v>
      </c>
      <c r="N89" s="304">
        <v>4003</v>
      </c>
      <c r="O89" s="376">
        <v>8.5653054190999995</v>
      </c>
      <c r="P89" s="377">
        <v>1.3577537582999999</v>
      </c>
      <c r="Q89" s="376">
        <v>45.994806445999998</v>
      </c>
      <c r="R89" s="377">
        <v>7.0796116838999996</v>
      </c>
      <c r="S89" s="376">
        <v>1.8846854154999999</v>
      </c>
      <c r="T89" s="377">
        <v>0.46237414490000001</v>
      </c>
      <c r="U89" s="376">
        <v>0</v>
      </c>
      <c r="V89" s="377">
        <v>0</v>
      </c>
      <c r="W89" s="376">
        <v>9.6790915832</v>
      </c>
      <c r="X89" s="377">
        <v>1.4841584635</v>
      </c>
      <c r="Y89" s="376">
        <v>4.2746924391999999</v>
      </c>
      <c r="Z89" s="377">
        <v>0.60804055530000001</v>
      </c>
      <c r="AA89" s="376">
        <v>23.207950851</v>
      </c>
      <c r="AB89" s="377">
        <v>10.270501823</v>
      </c>
      <c r="AC89" s="376">
        <v>1.0262817800000001E-2</v>
      </c>
      <c r="AD89" s="377">
        <v>2.1257672999999999E-3</v>
      </c>
      <c r="AE89" s="338">
        <v>0.83378828469999999</v>
      </c>
      <c r="AF89" s="378">
        <v>14.55932705</v>
      </c>
      <c r="AG89" s="378">
        <v>3.4948335722000001</v>
      </c>
      <c r="AH89" s="338">
        <v>9.9350083924000003</v>
      </c>
      <c r="AI89" s="376">
        <v>0.13380575380000001</v>
      </c>
      <c r="AJ89" s="377">
        <v>0.70097402419999999</v>
      </c>
      <c r="AK89" s="377">
        <v>68</v>
      </c>
    </row>
    <row r="90" spans="1:37" x14ac:dyDescent="0.2">
      <c r="A90" s="380">
        <v>4004</v>
      </c>
      <c r="B90" s="373" t="s">
        <v>266</v>
      </c>
      <c r="C90" s="73">
        <v>61264</v>
      </c>
      <c r="D90" s="376">
        <v>265.73870915999998</v>
      </c>
      <c r="E90" s="338">
        <v>234.20809055000001</v>
      </c>
      <c r="F90" s="377">
        <v>31.530618607000001</v>
      </c>
      <c r="G90" s="376">
        <v>5.0842252770999998</v>
      </c>
      <c r="H90" s="377">
        <v>0.55423012999999999</v>
      </c>
      <c r="I90" s="376">
        <v>9.4441283139000003</v>
      </c>
      <c r="J90" s="377">
        <v>0.95846957919999998</v>
      </c>
      <c r="K90" s="338">
        <v>17.663947049000001</v>
      </c>
      <c r="L90" s="376">
        <v>18.532214709000002</v>
      </c>
      <c r="M90" s="377">
        <v>1.8324084275999999</v>
      </c>
      <c r="N90" s="304">
        <v>4004</v>
      </c>
      <c r="O90" s="376">
        <v>7.4149417379999996</v>
      </c>
      <c r="P90" s="377">
        <v>0.96307512829999997</v>
      </c>
      <c r="Q90" s="376">
        <v>15.163701561</v>
      </c>
      <c r="R90" s="377">
        <v>2.0479987410999998</v>
      </c>
      <c r="S90" s="376">
        <v>140.95605821999999</v>
      </c>
      <c r="T90" s="377">
        <v>7.2039600996999997</v>
      </c>
      <c r="U90" s="376">
        <v>0.59994017909999997</v>
      </c>
      <c r="V90" s="377">
        <v>0.32510788099999999</v>
      </c>
      <c r="W90" s="376">
        <v>2.6697807721000002</v>
      </c>
      <c r="X90" s="377">
        <v>0.52968659019999997</v>
      </c>
      <c r="Y90" s="376">
        <v>4.4740783700000002E-2</v>
      </c>
      <c r="Z90" s="377">
        <v>4.7217795000000003E-3</v>
      </c>
      <c r="AA90" s="376">
        <v>3.1164259365999998</v>
      </c>
      <c r="AB90" s="377">
        <v>4.5786254265000004</v>
      </c>
      <c r="AC90" s="376">
        <v>6.8077486000000006E-2</v>
      </c>
      <c r="AD90" s="377">
        <v>6.1505709399999997E-2</v>
      </c>
      <c r="AE90" s="338">
        <v>0.16718631210000001</v>
      </c>
      <c r="AF90" s="378">
        <v>17.994063899</v>
      </c>
      <c r="AG90" s="378">
        <v>2.0291953362999999</v>
      </c>
      <c r="AH90" s="338">
        <v>5.3465438496999997</v>
      </c>
      <c r="AI90" s="376">
        <v>3.43050388E-2</v>
      </c>
      <c r="AJ90" s="377">
        <v>0.34944320210000002</v>
      </c>
      <c r="AK90" s="377">
        <v>49</v>
      </c>
    </row>
    <row r="91" spans="1:37" x14ac:dyDescent="0.2">
      <c r="A91" s="380">
        <v>4005</v>
      </c>
      <c r="B91" s="373" t="s">
        <v>268</v>
      </c>
      <c r="C91" s="73">
        <v>125198</v>
      </c>
      <c r="D91" s="376">
        <v>115.43789423</v>
      </c>
      <c r="E91" s="338">
        <v>90.339208161000002</v>
      </c>
      <c r="F91" s="377">
        <v>25.098686073</v>
      </c>
      <c r="G91" s="376">
        <v>1.8177143060000001</v>
      </c>
      <c r="H91" s="377">
        <v>6.2177755899999999E-2</v>
      </c>
      <c r="I91" s="376">
        <v>5.6431813703999998</v>
      </c>
      <c r="J91" s="377">
        <v>0.21492621949999999</v>
      </c>
      <c r="K91" s="338">
        <v>7.2710537790999998</v>
      </c>
      <c r="L91" s="376">
        <v>0.4537313416</v>
      </c>
      <c r="M91" s="377">
        <v>8.0888984799999994E-2</v>
      </c>
      <c r="N91" s="304">
        <v>4005</v>
      </c>
      <c r="O91" s="376">
        <v>0.94484083230000004</v>
      </c>
      <c r="P91" s="377">
        <v>0.1769338745</v>
      </c>
      <c r="Q91" s="376">
        <v>59.917494310000002</v>
      </c>
      <c r="R91" s="377">
        <v>11.721537940999999</v>
      </c>
      <c r="S91" s="376">
        <v>1.4342623253</v>
      </c>
      <c r="T91" s="377">
        <v>0.28556221399999998</v>
      </c>
      <c r="U91" s="376">
        <v>0</v>
      </c>
      <c r="V91" s="377">
        <v>0</v>
      </c>
      <c r="W91" s="376">
        <v>3.9821342099999997E-2</v>
      </c>
      <c r="X91" s="377">
        <v>8.9652988999999999E-3</v>
      </c>
      <c r="Y91" s="376">
        <v>2.6086056000000002E-3</v>
      </c>
      <c r="Z91" s="377">
        <v>6.9518759999999998E-4</v>
      </c>
      <c r="AA91" s="376">
        <v>2.7038451244999999</v>
      </c>
      <c r="AB91" s="377">
        <v>3.1758015840999998</v>
      </c>
      <c r="AC91" s="376">
        <v>4.0756058499999998E-2</v>
      </c>
      <c r="AD91" s="377">
        <v>8.4471866E-3</v>
      </c>
      <c r="AE91" s="338">
        <v>2.28476645E-2</v>
      </c>
      <c r="AF91" s="378">
        <v>11.713684664000001</v>
      </c>
      <c r="AG91" s="378">
        <v>3.0892275127</v>
      </c>
      <c r="AH91" s="338">
        <v>4.5555927602999997</v>
      </c>
      <c r="AI91" s="376">
        <v>1.3098818999999999E-2</v>
      </c>
      <c r="AJ91" s="377">
        <v>3.8197170799999999E-2</v>
      </c>
      <c r="AK91" s="377">
        <v>69</v>
      </c>
    </row>
    <row r="92" spans="1:37" x14ac:dyDescent="0.2">
      <c r="A92" s="380">
        <v>4006</v>
      </c>
      <c r="B92" s="373" t="s">
        <v>270</v>
      </c>
      <c r="C92" s="73">
        <v>363039</v>
      </c>
      <c r="D92" s="376">
        <v>206.65417024999999</v>
      </c>
      <c r="E92" s="338">
        <v>155.90943998</v>
      </c>
      <c r="F92" s="377">
        <v>50.744730261000001</v>
      </c>
      <c r="G92" s="376">
        <v>1.1794922889999999</v>
      </c>
      <c r="H92" s="377">
        <v>0.27601760930000002</v>
      </c>
      <c r="I92" s="376">
        <v>4.6991095366</v>
      </c>
      <c r="J92" s="377">
        <v>0.792037459</v>
      </c>
      <c r="K92" s="338">
        <v>10.973667536000001</v>
      </c>
      <c r="L92" s="376">
        <v>0.75449502239999999</v>
      </c>
      <c r="M92" s="377">
        <v>0.1678073252</v>
      </c>
      <c r="N92" s="304">
        <v>4006</v>
      </c>
      <c r="O92" s="376">
        <v>2.4460590622999998</v>
      </c>
      <c r="P92" s="377">
        <v>0.45385898400000002</v>
      </c>
      <c r="Q92" s="376">
        <v>115.93910241</v>
      </c>
      <c r="R92" s="377">
        <v>27.075607890000001</v>
      </c>
      <c r="S92" s="376">
        <v>3.3199181564</v>
      </c>
      <c r="T92" s="377">
        <v>0.33161516400000002</v>
      </c>
      <c r="U92" s="376">
        <v>0</v>
      </c>
      <c r="V92" s="377">
        <v>0</v>
      </c>
      <c r="W92" s="376">
        <v>0.10856654089999999</v>
      </c>
      <c r="X92" s="377">
        <v>0.1122993248</v>
      </c>
      <c r="Y92" s="376">
        <v>4.8447239999999998E-4</v>
      </c>
      <c r="Z92" s="377">
        <v>1.2114500000000001E-5</v>
      </c>
      <c r="AA92" s="376">
        <v>3.4806776392000001</v>
      </c>
      <c r="AB92" s="377">
        <v>4.3513827875000004</v>
      </c>
      <c r="AC92" s="376">
        <v>4.9120549200000002E-2</v>
      </c>
      <c r="AD92" s="377">
        <v>8.8882205000000002E-3</v>
      </c>
      <c r="AE92" s="338">
        <v>0.2072611513</v>
      </c>
      <c r="AF92" s="378">
        <v>19.905775252000002</v>
      </c>
      <c r="AG92" s="378">
        <v>2.7519061617</v>
      </c>
      <c r="AH92" s="338">
        <v>6.8662281040000002</v>
      </c>
      <c r="AI92" s="376">
        <v>6.4233054299999995E-2</v>
      </c>
      <c r="AJ92" s="377">
        <v>0.33854642839999999</v>
      </c>
      <c r="AK92" s="377">
        <v>213</v>
      </c>
    </row>
    <row r="93" spans="1:37" x14ac:dyDescent="0.2">
      <c r="A93" s="380">
        <v>4007</v>
      </c>
      <c r="B93" s="373" t="s">
        <v>272</v>
      </c>
      <c r="C93" s="73">
        <v>455265</v>
      </c>
      <c r="D93" s="376">
        <v>241.6691648</v>
      </c>
      <c r="E93" s="338">
        <v>170.85982959</v>
      </c>
      <c r="F93" s="377">
        <v>70.809335219999994</v>
      </c>
      <c r="G93" s="376">
        <v>30.100823841</v>
      </c>
      <c r="H93" s="377">
        <v>1.198839523</v>
      </c>
      <c r="I93" s="376">
        <v>55.820617867999999</v>
      </c>
      <c r="J93" s="377">
        <v>3.8548088106999998</v>
      </c>
      <c r="K93" s="338">
        <v>33.520361039000001</v>
      </c>
      <c r="L93" s="376">
        <v>6.6410327996999996</v>
      </c>
      <c r="M93" s="377">
        <v>1.5176648081999999</v>
      </c>
      <c r="N93" s="304">
        <v>4007</v>
      </c>
      <c r="O93" s="376">
        <v>5.0521390130999997</v>
      </c>
      <c r="P93" s="377">
        <v>0.81782617449999995</v>
      </c>
      <c r="Q93" s="376">
        <v>4.0085857927999999</v>
      </c>
      <c r="R93" s="377">
        <v>1.3905327352000001</v>
      </c>
      <c r="S93" s="376">
        <v>5.0120667596999997</v>
      </c>
      <c r="T93" s="377">
        <v>0.45449901120000002</v>
      </c>
      <c r="U93" s="376">
        <v>0</v>
      </c>
      <c r="V93" s="377">
        <v>0</v>
      </c>
      <c r="W93" s="376">
        <v>16.530684699999998</v>
      </c>
      <c r="X93" s="377">
        <v>7.7454298022000003</v>
      </c>
      <c r="Y93" s="376">
        <v>2.0605870799999999E-2</v>
      </c>
      <c r="Z93" s="377">
        <v>5.3119956000000001E-3</v>
      </c>
      <c r="AA93" s="376">
        <v>8.3048016548000003</v>
      </c>
      <c r="AB93" s="377">
        <v>14.914576240000001</v>
      </c>
      <c r="AC93" s="376">
        <v>7.108882564</v>
      </c>
      <c r="AD93" s="377">
        <v>2.0348026522999998</v>
      </c>
      <c r="AE93" s="338">
        <v>0.21175615410000001</v>
      </c>
      <c r="AF93" s="378">
        <v>18.047226403</v>
      </c>
      <c r="AG93" s="378">
        <v>4.6654837362999997</v>
      </c>
      <c r="AH93" s="338">
        <v>12.150022472</v>
      </c>
      <c r="AI93" s="376">
        <v>0.13103855810000001</v>
      </c>
      <c r="AJ93" s="377">
        <v>0.40874382679999999</v>
      </c>
      <c r="AK93" s="377">
        <v>155</v>
      </c>
    </row>
    <row r="94" spans="1:37" x14ac:dyDescent="0.2">
      <c r="A94" s="380">
        <v>4008</v>
      </c>
      <c r="B94" s="373" t="s">
        <v>274</v>
      </c>
      <c r="C94" s="73">
        <v>672894</v>
      </c>
      <c r="D94" s="376">
        <v>161.66034844000001</v>
      </c>
      <c r="E94" s="338">
        <v>125.73337775</v>
      </c>
      <c r="F94" s="377">
        <v>35.926970693000001</v>
      </c>
      <c r="G94" s="376">
        <v>8.4478715558000008</v>
      </c>
      <c r="H94" s="377">
        <v>0.61383170629999995</v>
      </c>
      <c r="I94" s="376">
        <v>51.344094388000002</v>
      </c>
      <c r="J94" s="377">
        <v>3.0336046511000001</v>
      </c>
      <c r="K94" s="338">
        <v>30.331760395</v>
      </c>
      <c r="L94" s="376">
        <v>2.1495751787000001</v>
      </c>
      <c r="M94" s="377">
        <v>5.8172262600000003E-2</v>
      </c>
      <c r="N94" s="304">
        <v>4008</v>
      </c>
      <c r="O94" s="376">
        <v>1.8442155949000001</v>
      </c>
      <c r="P94" s="377">
        <v>0.15784600560000001</v>
      </c>
      <c r="Q94" s="376">
        <v>13.570944849</v>
      </c>
      <c r="R94" s="377">
        <v>1.0769407571</v>
      </c>
      <c r="S94" s="376">
        <v>2.3904324783000002</v>
      </c>
      <c r="T94" s="377">
        <v>0.21496285749999999</v>
      </c>
      <c r="U94" s="376">
        <v>1.7938736000000001E-3</v>
      </c>
      <c r="V94" s="377">
        <v>1.0044037999999999E-3</v>
      </c>
      <c r="W94" s="376">
        <v>8.6460759999999997E-4</v>
      </c>
      <c r="X94" s="377">
        <v>3.0479759999999998E-4</v>
      </c>
      <c r="Y94" s="376">
        <v>9.7072037599999994E-2</v>
      </c>
      <c r="Z94" s="377">
        <v>3.1169010600000002E-2</v>
      </c>
      <c r="AA94" s="376">
        <v>12.901430184000001</v>
      </c>
      <c r="AB94" s="377">
        <v>10.832297881000001</v>
      </c>
      <c r="AC94" s="376">
        <v>2.42559992E-2</v>
      </c>
      <c r="AD94" s="377">
        <v>6.3714662000000002E-3</v>
      </c>
      <c r="AE94" s="338">
        <v>9.7965217999999993E-3</v>
      </c>
      <c r="AF94" s="378">
        <v>13.169137552</v>
      </c>
      <c r="AG94" s="378">
        <v>2.6115973234999998</v>
      </c>
      <c r="AH94" s="338">
        <v>6.3136777560999997</v>
      </c>
      <c r="AI94" s="376">
        <v>0.28633707759999999</v>
      </c>
      <c r="AJ94" s="377">
        <v>0.13898527029999999</v>
      </c>
      <c r="AK94" s="377">
        <v>127</v>
      </c>
    </row>
    <row r="95" spans="1:37" x14ac:dyDescent="0.2">
      <c r="A95" s="380">
        <v>4009</v>
      </c>
      <c r="B95" s="373" t="s">
        <v>276</v>
      </c>
      <c r="C95" s="73">
        <v>979005</v>
      </c>
      <c r="D95" s="376">
        <v>156.39889959999999</v>
      </c>
      <c r="E95" s="338">
        <v>119.78048341</v>
      </c>
      <c r="F95" s="377">
        <v>36.618416193000002</v>
      </c>
      <c r="G95" s="376">
        <v>1.2442263323</v>
      </c>
      <c r="H95" s="377">
        <v>0.1602944486</v>
      </c>
      <c r="I95" s="376">
        <v>3.3958088382999998</v>
      </c>
      <c r="J95" s="377">
        <v>0.51542447810000003</v>
      </c>
      <c r="K95" s="338">
        <v>8.3070129181999999</v>
      </c>
      <c r="L95" s="376">
        <v>0.84096911200000002</v>
      </c>
      <c r="M95" s="377">
        <v>0.15782932020000001</v>
      </c>
      <c r="N95" s="304">
        <v>4009</v>
      </c>
      <c r="O95" s="376">
        <v>3.1203795182</v>
      </c>
      <c r="P95" s="377">
        <v>0.4973223202</v>
      </c>
      <c r="Q95" s="376">
        <v>84.972115626000004</v>
      </c>
      <c r="R95" s="377">
        <v>19.866774185000001</v>
      </c>
      <c r="S95" s="376">
        <v>4.759864984</v>
      </c>
      <c r="T95" s="377">
        <v>0.19750537100000001</v>
      </c>
      <c r="U95" s="376">
        <v>4.8501769999999999E-4</v>
      </c>
      <c r="V95" s="377">
        <v>1.2676079999999999E-4</v>
      </c>
      <c r="W95" s="376">
        <v>0.1179534322</v>
      </c>
      <c r="X95" s="377">
        <v>3.0335432799999999E-2</v>
      </c>
      <c r="Y95" s="376">
        <v>1.592028E-4</v>
      </c>
      <c r="Z95" s="377">
        <v>4.9673904E-6</v>
      </c>
      <c r="AA95" s="376">
        <v>2.8600503735</v>
      </c>
      <c r="AB95" s="377">
        <v>3.3581769590000001</v>
      </c>
      <c r="AC95" s="376">
        <v>5.9423527900000002E-2</v>
      </c>
      <c r="AD95" s="377">
        <v>1.2247396400000001E-2</v>
      </c>
      <c r="AE95" s="338">
        <v>0.2087694756</v>
      </c>
      <c r="AF95" s="378">
        <v>14.885780068000001</v>
      </c>
      <c r="AG95" s="378">
        <v>1.9809807644999999</v>
      </c>
      <c r="AH95" s="338">
        <v>4.5875969674999997</v>
      </c>
      <c r="AI95" s="376">
        <v>3.8641555799999998E-2</v>
      </c>
      <c r="AJ95" s="377">
        <v>0.22264024469999999</v>
      </c>
      <c r="AK95" s="377">
        <v>232</v>
      </c>
    </row>
    <row r="96" spans="1:37" x14ac:dyDescent="0.2">
      <c r="A96" s="380">
        <v>4010</v>
      </c>
      <c r="B96" s="373" t="s">
        <v>278</v>
      </c>
      <c r="C96" s="73">
        <v>113131</v>
      </c>
      <c r="D96" s="376">
        <v>185.53039509999999</v>
      </c>
      <c r="E96" s="338">
        <v>143.63095849000001</v>
      </c>
      <c r="F96" s="377">
        <v>41.899436614000003</v>
      </c>
      <c r="G96" s="376">
        <v>35.968314954999997</v>
      </c>
      <c r="H96" s="377">
        <v>1.7469941908</v>
      </c>
      <c r="I96" s="376">
        <v>35.149202035000002</v>
      </c>
      <c r="J96" s="377">
        <v>2.0286884134999998</v>
      </c>
      <c r="K96" s="338">
        <v>24.999892137</v>
      </c>
      <c r="L96" s="376">
        <v>3.8170991449999998</v>
      </c>
      <c r="M96" s="377">
        <v>0.78433005160000002</v>
      </c>
      <c r="N96" s="304">
        <v>4010</v>
      </c>
      <c r="O96" s="376">
        <v>0.48340682429999998</v>
      </c>
      <c r="P96" s="377">
        <v>1.32502981E-2</v>
      </c>
      <c r="Q96" s="376">
        <v>28.576273598</v>
      </c>
      <c r="R96" s="377">
        <v>2.1465311008999999</v>
      </c>
      <c r="S96" s="376">
        <v>3.0552703621999999</v>
      </c>
      <c r="T96" s="377">
        <v>0.63294993610000005</v>
      </c>
      <c r="U96" s="376">
        <v>0</v>
      </c>
      <c r="V96" s="377">
        <v>0</v>
      </c>
      <c r="W96" s="376">
        <v>2.4977347E-3</v>
      </c>
      <c r="X96" s="377">
        <v>3.4877749999999999E-4</v>
      </c>
      <c r="Y96" s="376">
        <v>0</v>
      </c>
      <c r="Z96" s="377">
        <v>0</v>
      </c>
      <c r="AA96" s="376">
        <v>11.797002353</v>
      </c>
      <c r="AB96" s="377">
        <v>13.275809547</v>
      </c>
      <c r="AC96" s="376">
        <v>1.4157309E-2</v>
      </c>
      <c r="AD96" s="377">
        <v>2.3931588000000001E-3</v>
      </c>
      <c r="AE96" s="338">
        <v>3.6543193000000002E-3</v>
      </c>
      <c r="AF96" s="378">
        <v>14.162947306</v>
      </c>
      <c r="AG96" s="378">
        <v>2.9500890837</v>
      </c>
      <c r="AH96" s="338">
        <v>3.8130830484999998</v>
      </c>
      <c r="AI96" s="376">
        <v>2.4716681999999999E-3</v>
      </c>
      <c r="AJ96" s="377">
        <v>0.1037377456</v>
      </c>
      <c r="AK96" s="377">
        <v>39</v>
      </c>
    </row>
    <row r="97" spans="1:37" x14ac:dyDescent="0.2">
      <c r="A97" s="380">
        <v>4011</v>
      </c>
      <c r="B97" s="373" t="s">
        <v>280</v>
      </c>
      <c r="C97" s="73">
        <v>167622</v>
      </c>
      <c r="D97" s="376">
        <v>278.4206843</v>
      </c>
      <c r="E97" s="338">
        <v>210.99696933999999</v>
      </c>
      <c r="F97" s="377">
        <v>67.423714954000005</v>
      </c>
      <c r="G97" s="376">
        <v>3.1678026464000002</v>
      </c>
      <c r="H97" s="377">
        <v>0.58286113900000003</v>
      </c>
      <c r="I97" s="376">
        <v>8.0941776333999993</v>
      </c>
      <c r="J97" s="377">
        <v>1.9223563694000001</v>
      </c>
      <c r="K97" s="338">
        <v>15.729412561</v>
      </c>
      <c r="L97" s="376">
        <v>5.2882896861999997</v>
      </c>
      <c r="M97" s="377">
        <v>0.63474151940000001</v>
      </c>
      <c r="N97" s="304">
        <v>4011</v>
      </c>
      <c r="O97" s="376">
        <v>5.0140601488999996</v>
      </c>
      <c r="P97" s="377">
        <v>0.90005944250000003</v>
      </c>
      <c r="Q97" s="376">
        <v>138.18464886000001</v>
      </c>
      <c r="R97" s="377">
        <v>28.862143383999999</v>
      </c>
      <c r="S97" s="376">
        <v>16.436010906</v>
      </c>
      <c r="T97" s="377">
        <v>0.86608199549999998</v>
      </c>
      <c r="U97" s="376">
        <v>0</v>
      </c>
      <c r="V97" s="377">
        <v>0</v>
      </c>
      <c r="W97" s="376">
        <v>8.6246243700000003E-2</v>
      </c>
      <c r="X97" s="377">
        <v>3.4968130799999997E-2</v>
      </c>
      <c r="Y97" s="376">
        <v>2.6271040000000001E-4</v>
      </c>
      <c r="Z97" s="377">
        <v>2.6936300000000002E-5</v>
      </c>
      <c r="AA97" s="376">
        <v>4.9543618460000003</v>
      </c>
      <c r="AB97" s="377">
        <v>7.4015471649000002</v>
      </c>
      <c r="AC97" s="376">
        <v>1.0335293654</v>
      </c>
      <c r="AD97" s="377">
        <v>0.1712170821</v>
      </c>
      <c r="AE97" s="338">
        <v>0.1244136235</v>
      </c>
      <c r="AF97" s="378">
        <v>25.092755472</v>
      </c>
      <c r="AG97" s="378">
        <v>3.2048226023000002</v>
      </c>
      <c r="AH97" s="338">
        <v>9.9299446252999992</v>
      </c>
      <c r="AI97" s="376">
        <v>0.10761078540000001</v>
      </c>
      <c r="AJ97" s="377">
        <v>0.59633142090000002</v>
      </c>
      <c r="AK97" s="377">
        <v>197</v>
      </c>
    </row>
    <row r="98" spans="1:37" x14ac:dyDescent="0.2">
      <c r="A98" s="380">
        <v>4012</v>
      </c>
      <c r="B98" s="373" t="s">
        <v>110</v>
      </c>
      <c r="C98" s="73">
        <v>670502</v>
      </c>
      <c r="D98" s="376">
        <v>254.95008716000001</v>
      </c>
      <c r="E98" s="338">
        <v>204.32223676000001</v>
      </c>
      <c r="F98" s="377">
        <v>50.627850399000003</v>
      </c>
      <c r="G98" s="376">
        <v>10.004974476999999</v>
      </c>
      <c r="H98" s="377">
        <v>0.834157539</v>
      </c>
      <c r="I98" s="376">
        <v>20.467615552000002</v>
      </c>
      <c r="J98" s="377">
        <v>2.2825447096999998</v>
      </c>
      <c r="K98" s="338">
        <v>31.791247551000001</v>
      </c>
      <c r="L98" s="376">
        <v>0.3165094758</v>
      </c>
      <c r="M98" s="377">
        <v>6.7840707200000003E-2</v>
      </c>
      <c r="N98" s="304">
        <v>4012</v>
      </c>
      <c r="O98" s="376">
        <v>0.82963629549999995</v>
      </c>
      <c r="P98" s="377">
        <v>0.1691442464</v>
      </c>
      <c r="Q98" s="376">
        <v>104.43825156</v>
      </c>
      <c r="R98" s="377">
        <v>8.3201381820999991</v>
      </c>
      <c r="S98" s="376">
        <v>1.2905900721000001</v>
      </c>
      <c r="T98" s="377">
        <v>0.1037974207</v>
      </c>
      <c r="U98" s="376">
        <v>8.0345480000000005E-4</v>
      </c>
      <c r="V98" s="377">
        <v>2.1688410000000001E-4</v>
      </c>
      <c r="W98" s="376">
        <v>0.99151946459999996</v>
      </c>
      <c r="X98" s="377">
        <v>0.1854511767</v>
      </c>
      <c r="Y98" s="376">
        <v>2.4354304999999999E-3</v>
      </c>
      <c r="Z98" s="377">
        <v>6.4903680000000003E-4</v>
      </c>
      <c r="AA98" s="376">
        <v>18.324000192</v>
      </c>
      <c r="AB98" s="377">
        <v>13.457400499</v>
      </c>
      <c r="AC98" s="376">
        <v>6.9477601999999999E-3</v>
      </c>
      <c r="AD98" s="377">
        <v>1.5476909000000001E-3</v>
      </c>
      <c r="AE98" s="338">
        <v>0.2408038519</v>
      </c>
      <c r="AF98" s="378">
        <v>31.665014678999999</v>
      </c>
      <c r="AG98" s="378">
        <v>2.3067221484</v>
      </c>
      <c r="AH98" s="338">
        <v>6.1596127552000004</v>
      </c>
      <c r="AI98" s="376">
        <v>0.34833468769999998</v>
      </c>
      <c r="AJ98" s="377">
        <v>0.34217966150000001</v>
      </c>
      <c r="AK98" s="377">
        <v>139</v>
      </c>
    </row>
    <row r="99" spans="1:37" x14ac:dyDescent="0.2">
      <c r="A99" s="380">
        <v>4013</v>
      </c>
      <c r="B99" s="373" t="s">
        <v>283</v>
      </c>
      <c r="C99" s="73">
        <v>287142</v>
      </c>
      <c r="D99" s="376">
        <v>198.21772174</v>
      </c>
      <c r="E99" s="338">
        <v>154.70313999999999</v>
      </c>
      <c r="F99" s="377">
        <v>43.514581743000001</v>
      </c>
      <c r="G99" s="376">
        <v>10.468197138000001</v>
      </c>
      <c r="H99" s="377">
        <v>1.4537487816000001</v>
      </c>
      <c r="I99" s="376">
        <v>76.043844449000005</v>
      </c>
      <c r="J99" s="377">
        <v>3.2456269080000002</v>
      </c>
      <c r="K99" s="338">
        <v>24.69615847</v>
      </c>
      <c r="L99" s="376">
        <v>0.93724311729999998</v>
      </c>
      <c r="M99" s="377">
        <v>0.24385729580000001</v>
      </c>
      <c r="N99" s="304">
        <v>4013</v>
      </c>
      <c r="O99" s="376">
        <v>1.3274924329</v>
      </c>
      <c r="P99" s="377">
        <v>0.22961347530000001</v>
      </c>
      <c r="Q99" s="376">
        <v>3.8397268582000001</v>
      </c>
      <c r="R99" s="377">
        <v>1.2966309707000001</v>
      </c>
      <c r="S99" s="376">
        <v>3.2418774095999998</v>
      </c>
      <c r="T99" s="377">
        <v>0.1918627135</v>
      </c>
      <c r="U99" s="376">
        <v>0</v>
      </c>
      <c r="V99" s="377">
        <v>0</v>
      </c>
      <c r="W99" s="376">
        <v>2.1179856800000001E-2</v>
      </c>
      <c r="X99" s="377">
        <v>3.0581593000000001E-3</v>
      </c>
      <c r="Y99" s="376">
        <v>4.2799028861000004</v>
      </c>
      <c r="Z99" s="377">
        <v>0.98656107110000002</v>
      </c>
      <c r="AA99" s="376">
        <v>20.741947010000001</v>
      </c>
      <c r="AB99" s="377">
        <v>12.395410785999999</v>
      </c>
      <c r="AC99" s="376">
        <v>1.2540951599999999E-2</v>
      </c>
      <c r="AD99" s="377">
        <v>3.6464213000000001E-3</v>
      </c>
      <c r="AE99" s="338">
        <v>0.24188011230000001</v>
      </c>
      <c r="AF99" s="378">
        <v>18.002821986000001</v>
      </c>
      <c r="AG99" s="378">
        <v>4.0645673571999996</v>
      </c>
      <c r="AH99" s="338">
        <v>9.2136015204999993</v>
      </c>
      <c r="AI99" s="376">
        <v>0.86637224690000003</v>
      </c>
      <c r="AJ99" s="377">
        <v>0.1683513549</v>
      </c>
      <c r="AK99" s="377">
        <v>144</v>
      </c>
    </row>
    <row r="100" spans="1:37" x14ac:dyDescent="0.2">
      <c r="A100" s="380">
        <v>4014</v>
      </c>
      <c r="B100" s="373" t="s">
        <v>285</v>
      </c>
      <c r="C100" s="73">
        <v>18952</v>
      </c>
      <c r="D100" s="376">
        <v>592.42650373000004</v>
      </c>
      <c r="E100" s="338">
        <v>457.55774502999998</v>
      </c>
      <c r="F100" s="377">
        <v>134.86875871000001</v>
      </c>
      <c r="G100" s="376">
        <v>74.129115768999995</v>
      </c>
      <c r="H100" s="377">
        <v>1.9166522995999999</v>
      </c>
      <c r="I100" s="376">
        <v>34.500879769000001</v>
      </c>
      <c r="J100" s="377">
        <v>5.7656593734000001</v>
      </c>
      <c r="K100" s="338">
        <v>60.981807723999999</v>
      </c>
      <c r="L100" s="376">
        <v>1.9046751913</v>
      </c>
      <c r="M100" s="377">
        <v>0.36369508630000003</v>
      </c>
      <c r="N100" s="304">
        <v>4014</v>
      </c>
      <c r="O100" s="376">
        <v>5.4625437950000002</v>
      </c>
      <c r="P100" s="377">
        <v>0.91768510010000004</v>
      </c>
      <c r="Q100" s="376">
        <v>221.91491604999999</v>
      </c>
      <c r="R100" s="377">
        <v>32.546399157000003</v>
      </c>
      <c r="S100" s="376">
        <v>3.4919227402000002</v>
      </c>
      <c r="T100" s="377">
        <v>0.2565451473</v>
      </c>
      <c r="U100" s="376">
        <v>0</v>
      </c>
      <c r="V100" s="377">
        <v>0</v>
      </c>
      <c r="W100" s="376">
        <v>3.7389657180999998</v>
      </c>
      <c r="X100" s="377">
        <v>4.2284894264000004</v>
      </c>
      <c r="Y100" s="376">
        <v>0</v>
      </c>
      <c r="Z100" s="377">
        <v>0</v>
      </c>
      <c r="AA100" s="376">
        <v>23.816586527999998</v>
      </c>
      <c r="AB100" s="377">
        <v>30.069430899</v>
      </c>
      <c r="AC100" s="376">
        <v>3.1951808800000002E-2</v>
      </c>
      <c r="AD100" s="377">
        <v>6.9174624999999998E-3</v>
      </c>
      <c r="AE100" s="338">
        <v>2.2849666963000002</v>
      </c>
      <c r="AF100" s="378">
        <v>52.936326205</v>
      </c>
      <c r="AG100" s="378">
        <v>3.5483549467</v>
      </c>
      <c r="AH100" s="338">
        <v>26.575972352000001</v>
      </c>
      <c r="AI100" s="376">
        <v>1.7809828600000001E-2</v>
      </c>
      <c r="AJ100" s="377">
        <v>1.0182346618</v>
      </c>
      <c r="AK100" s="377">
        <v>57</v>
      </c>
    </row>
    <row r="101" spans="1:37" x14ac:dyDescent="0.2">
      <c r="A101" s="380">
        <v>4015</v>
      </c>
      <c r="B101" s="373" t="s">
        <v>287</v>
      </c>
      <c r="C101" s="73">
        <v>16711</v>
      </c>
      <c r="D101" s="376">
        <v>192.30568237</v>
      </c>
      <c r="E101" s="338">
        <v>140.17010866000001</v>
      </c>
      <c r="F101" s="377">
        <v>52.135573706999999</v>
      </c>
      <c r="G101" s="376">
        <v>16.409398441</v>
      </c>
      <c r="H101" s="377">
        <v>1.2647361514</v>
      </c>
      <c r="I101" s="376">
        <v>18.787197642999999</v>
      </c>
      <c r="J101" s="377">
        <v>2.2664190251999998</v>
      </c>
      <c r="K101" s="338">
        <v>25.853856713999999</v>
      </c>
      <c r="L101" s="376">
        <v>5.7399037370999997</v>
      </c>
      <c r="M101" s="377">
        <v>2.5139500671000001</v>
      </c>
      <c r="N101" s="304">
        <v>4015</v>
      </c>
      <c r="O101" s="376">
        <v>4.0392678596999998</v>
      </c>
      <c r="P101" s="377">
        <v>0.66116894120000003</v>
      </c>
      <c r="Q101" s="376">
        <v>42.510094928000001</v>
      </c>
      <c r="R101" s="377">
        <v>4.7056820969000004</v>
      </c>
      <c r="S101" s="376">
        <v>7.9896559270000003</v>
      </c>
      <c r="T101" s="377">
        <v>0.51304061570000004</v>
      </c>
      <c r="U101" s="376">
        <v>0</v>
      </c>
      <c r="V101" s="377">
        <v>0</v>
      </c>
      <c r="W101" s="376">
        <v>0</v>
      </c>
      <c r="X101" s="377">
        <v>0</v>
      </c>
      <c r="Y101" s="376">
        <v>0</v>
      </c>
      <c r="Z101" s="377">
        <v>0</v>
      </c>
      <c r="AA101" s="376">
        <v>15.600122218999999</v>
      </c>
      <c r="AB101" s="377">
        <v>17.473885112000001</v>
      </c>
      <c r="AC101" s="376">
        <v>4.3005739899999999E-2</v>
      </c>
      <c r="AD101" s="377">
        <v>8.3522431000000001E-3</v>
      </c>
      <c r="AE101" s="338">
        <v>0.69262968940000003</v>
      </c>
      <c r="AF101" s="378">
        <v>14.063173389999999</v>
      </c>
      <c r="AG101" s="378">
        <v>2.5712822759999998</v>
      </c>
      <c r="AH101" s="338">
        <v>8.4339101931999991</v>
      </c>
      <c r="AI101" s="376">
        <v>4.3048217000000001E-3</v>
      </c>
      <c r="AJ101" s="377">
        <v>0.16064453349999999</v>
      </c>
      <c r="AK101" s="377">
        <v>33</v>
      </c>
    </row>
    <row r="102" spans="1:37" x14ac:dyDescent="0.2">
      <c r="A102" s="380">
        <v>4016</v>
      </c>
      <c r="B102" s="373" t="s">
        <v>289</v>
      </c>
      <c r="C102" s="73">
        <v>103563</v>
      </c>
      <c r="D102" s="376">
        <v>180.92810639999999</v>
      </c>
      <c r="E102" s="338">
        <v>129.15982269</v>
      </c>
      <c r="F102" s="377">
        <v>51.768283709000002</v>
      </c>
      <c r="G102" s="376">
        <v>9.3092310260000009</v>
      </c>
      <c r="H102" s="377">
        <v>0.827132906</v>
      </c>
      <c r="I102" s="376">
        <v>28.544296889000002</v>
      </c>
      <c r="J102" s="377">
        <v>3.8384216066999999</v>
      </c>
      <c r="K102" s="338">
        <v>29.727016572</v>
      </c>
      <c r="L102" s="376">
        <v>2.3239599788</v>
      </c>
      <c r="M102" s="377">
        <v>0.85157330519999996</v>
      </c>
      <c r="N102" s="304">
        <v>4016</v>
      </c>
      <c r="O102" s="376">
        <v>2.2682987211999999</v>
      </c>
      <c r="P102" s="377">
        <v>0.34237793379999998</v>
      </c>
      <c r="Q102" s="376">
        <v>37.095846624000004</v>
      </c>
      <c r="R102" s="377">
        <v>9.7785265152999994</v>
      </c>
      <c r="S102" s="376">
        <v>7.6620738458000002</v>
      </c>
      <c r="T102" s="377">
        <v>0.2357079665</v>
      </c>
      <c r="U102" s="376">
        <v>0</v>
      </c>
      <c r="V102" s="377">
        <v>0</v>
      </c>
      <c r="W102" s="376">
        <v>5.0599258500000001E-2</v>
      </c>
      <c r="X102" s="377">
        <v>4.8349952E-3</v>
      </c>
      <c r="Y102" s="376">
        <v>0</v>
      </c>
      <c r="Z102" s="377">
        <v>0</v>
      </c>
      <c r="AA102" s="376">
        <v>12.842775154</v>
      </c>
      <c r="AB102" s="377">
        <v>11.145630404</v>
      </c>
      <c r="AC102" s="376">
        <v>8.9822355399999998E-2</v>
      </c>
      <c r="AD102" s="377">
        <v>1.88820115E-2</v>
      </c>
      <c r="AE102" s="338">
        <v>0.73296651810000002</v>
      </c>
      <c r="AF102" s="378">
        <v>14.802071471</v>
      </c>
      <c r="AG102" s="378">
        <v>1.6593668573</v>
      </c>
      <c r="AH102" s="338">
        <v>6.4625560828999999</v>
      </c>
      <c r="AI102" s="376">
        <v>8.0220041399999997E-2</v>
      </c>
      <c r="AJ102" s="377">
        <v>0.23391735629999999</v>
      </c>
      <c r="AK102" s="377">
        <v>36</v>
      </c>
    </row>
    <row r="103" spans="1:37" x14ac:dyDescent="0.2">
      <c r="A103" s="380">
        <v>4017</v>
      </c>
      <c r="B103" s="373" t="s">
        <v>291</v>
      </c>
      <c r="C103" s="73">
        <v>94814</v>
      </c>
      <c r="D103" s="376">
        <v>274.97942187000001</v>
      </c>
      <c r="E103" s="338">
        <v>191.10397398000001</v>
      </c>
      <c r="F103" s="377">
        <v>83.875447886000003</v>
      </c>
      <c r="G103" s="376">
        <v>6.1640922371000002</v>
      </c>
      <c r="H103" s="377">
        <v>0.98952714080000004</v>
      </c>
      <c r="I103" s="376">
        <v>15.778293808000001</v>
      </c>
      <c r="J103" s="377">
        <v>1.3020024172</v>
      </c>
      <c r="K103" s="338">
        <v>16.409630046</v>
      </c>
      <c r="L103" s="376">
        <v>0.88950790769999999</v>
      </c>
      <c r="M103" s="377">
        <v>0.12249256309999999</v>
      </c>
      <c r="N103" s="304">
        <v>4017</v>
      </c>
      <c r="O103" s="376">
        <v>2.3241964109</v>
      </c>
      <c r="P103" s="377">
        <v>0.42519916200000002</v>
      </c>
      <c r="Q103" s="376">
        <v>121.07728091</v>
      </c>
      <c r="R103" s="377">
        <v>41.738235776000003</v>
      </c>
      <c r="S103" s="376">
        <v>3.6200596373999998</v>
      </c>
      <c r="T103" s="377">
        <v>0.51917875170000005</v>
      </c>
      <c r="U103" s="376">
        <v>0</v>
      </c>
      <c r="V103" s="377">
        <v>0</v>
      </c>
      <c r="W103" s="376">
        <v>6.3532410799999994E-2</v>
      </c>
      <c r="X103" s="377">
        <v>1.54068503E-2</v>
      </c>
      <c r="Y103" s="376">
        <v>8.5189E-4</v>
      </c>
      <c r="Z103" s="377">
        <v>1.9036199999999999E-5</v>
      </c>
      <c r="AA103" s="376">
        <v>6.5684884556999998</v>
      </c>
      <c r="AB103" s="377">
        <v>8.4495460979000008</v>
      </c>
      <c r="AC103" s="376">
        <v>4.2196953699999998E-2</v>
      </c>
      <c r="AD103" s="377">
        <v>7.6182632999999998E-3</v>
      </c>
      <c r="AE103" s="338">
        <v>0.26639969759999998</v>
      </c>
      <c r="AF103" s="378">
        <v>28.036672182</v>
      </c>
      <c r="AG103" s="378">
        <v>3.1777392555000001</v>
      </c>
      <c r="AH103" s="338">
        <v>16.656627876000002</v>
      </c>
      <c r="AI103" s="376">
        <v>6.0292756000000003E-2</v>
      </c>
      <c r="AJ103" s="377">
        <v>0.27433338000000002</v>
      </c>
      <c r="AK103" s="377">
        <v>94</v>
      </c>
    </row>
    <row r="104" spans="1:37" x14ac:dyDescent="0.2">
      <c r="A104" s="380">
        <v>4018</v>
      </c>
      <c r="B104" s="373" t="s">
        <v>293</v>
      </c>
      <c r="C104" s="73">
        <v>170173</v>
      </c>
      <c r="D104" s="376">
        <v>250.82881411</v>
      </c>
      <c r="E104" s="338">
        <v>187.46254888000001</v>
      </c>
      <c r="F104" s="377">
        <v>63.366265230000003</v>
      </c>
      <c r="G104" s="376">
        <v>0.80788854629999995</v>
      </c>
      <c r="H104" s="377">
        <v>0.2602746702</v>
      </c>
      <c r="I104" s="376">
        <v>5.8892897426999999</v>
      </c>
      <c r="J104" s="377">
        <v>0.96932595070000005</v>
      </c>
      <c r="K104" s="338">
        <v>10.317246212000001</v>
      </c>
      <c r="L104" s="376">
        <v>0.71729818960000002</v>
      </c>
      <c r="M104" s="377">
        <v>0.1438023088</v>
      </c>
      <c r="N104" s="304">
        <v>4018</v>
      </c>
      <c r="O104" s="376">
        <v>4.7127031728000004</v>
      </c>
      <c r="P104" s="377">
        <v>0.76072536089999998</v>
      </c>
      <c r="Q104" s="376">
        <v>143.29340076</v>
      </c>
      <c r="R104" s="377">
        <v>34.886363398</v>
      </c>
      <c r="S104" s="376">
        <v>2.2368826484</v>
      </c>
      <c r="T104" s="377">
        <v>0.2813102233</v>
      </c>
      <c r="U104" s="376">
        <v>5.6064649999999999E-4</v>
      </c>
      <c r="V104" s="377">
        <v>1.214764E-4</v>
      </c>
      <c r="W104" s="376">
        <v>6.5051439599999997E-2</v>
      </c>
      <c r="X104" s="377">
        <v>2.8260871100000001E-2</v>
      </c>
      <c r="Y104" s="376">
        <v>0</v>
      </c>
      <c r="Z104" s="377">
        <v>0</v>
      </c>
      <c r="AA104" s="376">
        <v>3.1193589850999999</v>
      </c>
      <c r="AB104" s="377">
        <v>4.8780843673999996</v>
      </c>
      <c r="AC104" s="376">
        <v>0.58568393269999997</v>
      </c>
      <c r="AD104" s="377">
        <v>0.1004389703</v>
      </c>
      <c r="AE104" s="338">
        <v>0.20199049520000001</v>
      </c>
      <c r="AF104" s="378">
        <v>22.816636876</v>
      </c>
      <c r="AG104" s="378">
        <v>3.3202389601000002</v>
      </c>
      <c r="AH104" s="338">
        <v>9.7970685753000009</v>
      </c>
      <c r="AI104" s="376">
        <v>9.6330334700000006E-2</v>
      </c>
      <c r="AJ104" s="377">
        <v>0.54247700050000003</v>
      </c>
      <c r="AK104" s="377">
        <v>193</v>
      </c>
    </row>
    <row r="105" spans="1:37" x14ac:dyDescent="0.2">
      <c r="A105" s="380">
        <v>4021</v>
      </c>
      <c r="B105" s="373" t="s">
        <v>295</v>
      </c>
      <c r="C105" s="73">
        <v>193568</v>
      </c>
      <c r="D105" s="376">
        <v>221.94667557</v>
      </c>
      <c r="E105" s="338">
        <v>165.94148102</v>
      </c>
      <c r="F105" s="377">
        <v>56.005194555999999</v>
      </c>
      <c r="G105" s="376">
        <v>12.915473285999999</v>
      </c>
      <c r="H105" s="377">
        <v>0.86857098070000005</v>
      </c>
      <c r="I105" s="376">
        <v>62.396419950000002</v>
      </c>
      <c r="J105" s="377">
        <v>3.5424450121</v>
      </c>
      <c r="K105" s="338">
        <v>23.712505887999999</v>
      </c>
      <c r="L105" s="376">
        <v>1.1217189570999999</v>
      </c>
      <c r="M105" s="377">
        <v>0.36314075229999998</v>
      </c>
      <c r="N105" s="304">
        <v>4021</v>
      </c>
      <c r="O105" s="376">
        <v>2.5658274347000001</v>
      </c>
      <c r="P105" s="377">
        <v>0.40816425029999998</v>
      </c>
      <c r="Q105" s="376">
        <v>32.795939816000001</v>
      </c>
      <c r="R105" s="377">
        <v>4.4931886564000001</v>
      </c>
      <c r="S105" s="376">
        <v>2.0758114664999998</v>
      </c>
      <c r="T105" s="377">
        <v>0.20895363040000001</v>
      </c>
      <c r="U105" s="376">
        <v>5.4168016032999997</v>
      </c>
      <c r="V105" s="377">
        <v>2.4186910604</v>
      </c>
      <c r="W105" s="376">
        <v>1.1420822299999999E-2</v>
      </c>
      <c r="X105" s="377">
        <v>1.8736547E-3</v>
      </c>
      <c r="Y105" s="376">
        <v>0</v>
      </c>
      <c r="Z105" s="377">
        <v>0</v>
      </c>
      <c r="AA105" s="376">
        <v>12.412685405</v>
      </c>
      <c r="AB105" s="377">
        <v>13.923036343</v>
      </c>
      <c r="AC105" s="376">
        <v>3.780276728</v>
      </c>
      <c r="AD105" s="377">
        <v>1.2426148862999999</v>
      </c>
      <c r="AE105" s="338">
        <v>0.1035076053</v>
      </c>
      <c r="AF105" s="378">
        <v>18.957141794999998</v>
      </c>
      <c r="AG105" s="378">
        <v>3.9168123073999999</v>
      </c>
      <c r="AH105" s="338">
        <v>11.395901304000001</v>
      </c>
      <c r="AI105" s="376">
        <v>4.3946542499999998E-2</v>
      </c>
      <c r="AJ105" s="377">
        <v>0.85380543190000002</v>
      </c>
      <c r="AK105" s="377">
        <v>112</v>
      </c>
    </row>
    <row r="106" spans="1:37" x14ac:dyDescent="0.2">
      <c r="A106" s="380">
        <v>4022</v>
      </c>
      <c r="B106" s="373" t="s">
        <v>297</v>
      </c>
      <c r="C106" s="73">
        <v>26677</v>
      </c>
      <c r="D106" s="376">
        <v>295.83632272</v>
      </c>
      <c r="E106" s="338">
        <v>232.71577798000001</v>
      </c>
      <c r="F106" s="377">
        <v>63.120544748</v>
      </c>
      <c r="G106" s="376">
        <v>4.6717274012000001</v>
      </c>
      <c r="H106" s="377">
        <v>1.2953581395</v>
      </c>
      <c r="I106" s="376">
        <v>134.47314305</v>
      </c>
      <c r="J106" s="377">
        <v>5.9863540840000002</v>
      </c>
      <c r="K106" s="338">
        <v>27.947013018</v>
      </c>
      <c r="L106" s="376">
        <v>2.7323391323999999</v>
      </c>
      <c r="M106" s="377">
        <v>0.58289091449999997</v>
      </c>
      <c r="N106" s="304">
        <v>4022</v>
      </c>
      <c r="O106" s="376">
        <v>6.1675217612999997</v>
      </c>
      <c r="P106" s="377">
        <v>1.1740886308</v>
      </c>
      <c r="Q106" s="376">
        <v>7.0443427402000003</v>
      </c>
      <c r="R106" s="377">
        <v>2.8940657953</v>
      </c>
      <c r="S106" s="376">
        <v>7.6170264177</v>
      </c>
      <c r="T106" s="377">
        <v>0.60575208609999998</v>
      </c>
      <c r="U106" s="376">
        <v>0</v>
      </c>
      <c r="V106" s="377">
        <v>0</v>
      </c>
      <c r="W106" s="376">
        <v>0.11883972130000001</v>
      </c>
      <c r="X106" s="377">
        <v>2.7370876400000001E-2</v>
      </c>
      <c r="Y106" s="376">
        <v>0</v>
      </c>
      <c r="Z106" s="377">
        <v>0</v>
      </c>
      <c r="AA106" s="376">
        <v>35.817787170999999</v>
      </c>
      <c r="AB106" s="377">
        <v>17.454714563</v>
      </c>
      <c r="AC106" s="376">
        <v>0.23638069610000001</v>
      </c>
      <c r="AD106" s="377">
        <v>4.9542292299999999E-2</v>
      </c>
      <c r="AE106" s="338">
        <v>0.11450662809999999</v>
      </c>
      <c r="AF106" s="378">
        <v>24.582742586999998</v>
      </c>
      <c r="AG106" s="378">
        <v>3.8827026854</v>
      </c>
      <c r="AH106" s="338">
        <v>9.9005710240999996</v>
      </c>
      <c r="AI106" s="376">
        <v>0.24467263010000001</v>
      </c>
      <c r="AJ106" s="377">
        <v>0.21486868170000001</v>
      </c>
      <c r="AK106" s="377">
        <v>81</v>
      </c>
    </row>
    <row r="107" spans="1:37" x14ac:dyDescent="0.2">
      <c r="A107" s="380">
        <v>4023</v>
      </c>
      <c r="B107" s="373" t="s">
        <v>299</v>
      </c>
      <c r="C107" s="73">
        <v>236498</v>
      </c>
      <c r="D107" s="376">
        <v>224.19151632000001</v>
      </c>
      <c r="E107" s="338">
        <v>173.07072260000001</v>
      </c>
      <c r="F107" s="377">
        <v>51.120793714999998</v>
      </c>
      <c r="G107" s="376">
        <v>1.8595338173</v>
      </c>
      <c r="H107" s="377">
        <v>0.28905523170000003</v>
      </c>
      <c r="I107" s="376">
        <v>6.5536454208999997</v>
      </c>
      <c r="J107" s="377">
        <v>0.88934642819999998</v>
      </c>
      <c r="K107" s="338">
        <v>13.902165074999999</v>
      </c>
      <c r="L107" s="376">
        <v>3.9402325663000002</v>
      </c>
      <c r="M107" s="377">
        <v>0.57241468760000003</v>
      </c>
      <c r="N107" s="304">
        <v>4023</v>
      </c>
      <c r="O107" s="376">
        <v>3.9778495851</v>
      </c>
      <c r="P107" s="377">
        <v>0.70327144500000005</v>
      </c>
      <c r="Q107" s="376">
        <v>106.82695862</v>
      </c>
      <c r="R107" s="377">
        <v>24.439228694000001</v>
      </c>
      <c r="S107" s="376">
        <v>16.187757361999999</v>
      </c>
      <c r="T107" s="377">
        <v>0.91312365269999995</v>
      </c>
      <c r="U107" s="376">
        <v>2.6173350000000001E-3</v>
      </c>
      <c r="V107" s="377">
        <v>5.5423430000000001E-4</v>
      </c>
      <c r="W107" s="376">
        <v>1.95971741E-2</v>
      </c>
      <c r="X107" s="377">
        <v>1.0208363999999999E-3</v>
      </c>
      <c r="Y107" s="376">
        <v>7.1552978999999996E-3</v>
      </c>
      <c r="Z107" s="377">
        <v>7.3832979999999997E-4</v>
      </c>
      <c r="AA107" s="376">
        <v>3.5054743083000002</v>
      </c>
      <c r="AB107" s="377">
        <v>4.8170822830000004</v>
      </c>
      <c r="AC107" s="376">
        <v>2.0584371561000001</v>
      </c>
      <c r="AD107" s="377">
        <v>0.34040329609999997</v>
      </c>
      <c r="AE107" s="338">
        <v>9.6236630200000006E-2</v>
      </c>
      <c r="AF107" s="378">
        <v>19.660241549999999</v>
      </c>
      <c r="AG107" s="378">
        <v>4.8776017059000001</v>
      </c>
      <c r="AH107" s="338">
        <v>7.3653488223999997</v>
      </c>
      <c r="AI107" s="376">
        <v>3.7416233700000003E-2</v>
      </c>
      <c r="AJ107" s="377">
        <v>0.34700853570000001</v>
      </c>
      <c r="AK107" s="377">
        <v>212</v>
      </c>
    </row>
    <row r="108" spans="1:37" x14ac:dyDescent="0.2">
      <c r="A108" s="380">
        <v>4024</v>
      </c>
      <c r="B108" s="373" t="s">
        <v>301</v>
      </c>
      <c r="C108" s="73">
        <v>40947</v>
      </c>
      <c r="D108" s="376">
        <v>356.80717959999998</v>
      </c>
      <c r="E108" s="338">
        <v>283.44527904</v>
      </c>
      <c r="F108" s="377">
        <v>73.361900559000006</v>
      </c>
      <c r="G108" s="376">
        <v>1.1648530043000001</v>
      </c>
      <c r="H108" s="377">
        <v>0.30516946039999998</v>
      </c>
      <c r="I108" s="376">
        <v>6.5029072145000004</v>
      </c>
      <c r="J108" s="377">
        <v>1.1110605454</v>
      </c>
      <c r="K108" s="338">
        <v>12.401228746999999</v>
      </c>
      <c r="L108" s="376">
        <v>0.86555241199999999</v>
      </c>
      <c r="M108" s="377">
        <v>0.13499698700000001</v>
      </c>
      <c r="N108" s="304">
        <v>4024</v>
      </c>
      <c r="O108" s="376">
        <v>4.4790602904999997</v>
      </c>
      <c r="P108" s="377">
        <v>1.0035445287</v>
      </c>
      <c r="Q108" s="376">
        <v>211.48532474000001</v>
      </c>
      <c r="R108" s="377">
        <v>37.825748095999998</v>
      </c>
      <c r="S108" s="376">
        <v>3.2729443047000002</v>
      </c>
      <c r="T108" s="377">
        <v>0.33432805760000001</v>
      </c>
      <c r="U108" s="376">
        <v>0</v>
      </c>
      <c r="V108" s="377">
        <v>0</v>
      </c>
      <c r="W108" s="376">
        <v>16.411485768999999</v>
      </c>
      <c r="X108" s="377">
        <v>2.5236926124000001</v>
      </c>
      <c r="Y108" s="376">
        <v>0</v>
      </c>
      <c r="Z108" s="377">
        <v>0</v>
      </c>
      <c r="AA108" s="376">
        <v>5.2683757751</v>
      </c>
      <c r="AB108" s="377">
        <v>5.7526801179999998</v>
      </c>
      <c r="AC108" s="376">
        <v>8.7341401599999993E-2</v>
      </c>
      <c r="AD108" s="377">
        <v>2.3984004499999999E-2</v>
      </c>
      <c r="AE108" s="338">
        <v>6.1275839853000003</v>
      </c>
      <c r="AF108" s="378">
        <v>22.186559631000002</v>
      </c>
      <c r="AG108" s="378">
        <v>3.9433825222999999</v>
      </c>
      <c r="AH108" s="338">
        <v>13.308975417999999</v>
      </c>
      <c r="AI108" s="376">
        <v>0.16155849259999999</v>
      </c>
      <c r="AJ108" s="377">
        <v>0.12484148389999999</v>
      </c>
      <c r="AK108" s="377">
        <v>40</v>
      </c>
    </row>
    <row r="109" spans="1:37" x14ac:dyDescent="0.2">
      <c r="A109" s="380">
        <v>4025</v>
      </c>
      <c r="B109" s="373" t="s">
        <v>303</v>
      </c>
      <c r="C109" s="73">
        <v>135539</v>
      </c>
      <c r="D109" s="376">
        <v>200.21715427000001</v>
      </c>
      <c r="E109" s="338">
        <v>146.08728146000001</v>
      </c>
      <c r="F109" s="377">
        <v>54.129872808000002</v>
      </c>
      <c r="G109" s="376">
        <v>1.5270509556</v>
      </c>
      <c r="H109" s="377">
        <v>0.2464792727</v>
      </c>
      <c r="I109" s="376">
        <v>7.4750422242000001</v>
      </c>
      <c r="J109" s="377">
        <v>1.3251988162999999</v>
      </c>
      <c r="K109" s="338">
        <v>10.592779042</v>
      </c>
      <c r="L109" s="376">
        <v>2.1253493470000002</v>
      </c>
      <c r="M109" s="377">
        <v>0.41836018860000002</v>
      </c>
      <c r="N109" s="304">
        <v>4025</v>
      </c>
      <c r="O109" s="376">
        <v>3.4603203198000001</v>
      </c>
      <c r="P109" s="377">
        <v>0.66333460109999998</v>
      </c>
      <c r="Q109" s="376">
        <v>98.500903265000005</v>
      </c>
      <c r="R109" s="377">
        <v>26.271532139000001</v>
      </c>
      <c r="S109" s="376">
        <v>5.6578000880000001</v>
      </c>
      <c r="T109" s="377">
        <v>0.40593328950000002</v>
      </c>
      <c r="U109" s="376">
        <v>0</v>
      </c>
      <c r="V109" s="377">
        <v>0</v>
      </c>
      <c r="W109" s="376">
        <v>0.99907902900000001</v>
      </c>
      <c r="X109" s="377">
        <v>0.4110690199</v>
      </c>
      <c r="Y109" s="376">
        <v>0.92491841910000006</v>
      </c>
      <c r="Z109" s="377">
        <v>1.88551694E-2</v>
      </c>
      <c r="AA109" s="376">
        <v>4.1595711895000003</v>
      </c>
      <c r="AB109" s="377">
        <v>5.1303543764999997</v>
      </c>
      <c r="AC109" s="376">
        <v>4.7430028499999999E-2</v>
      </c>
      <c r="AD109" s="377">
        <v>9.2162643000000006E-3</v>
      </c>
      <c r="AE109" s="338">
        <v>0.71287298960000001</v>
      </c>
      <c r="AF109" s="378">
        <v>17.729191199999999</v>
      </c>
      <c r="AG109" s="378">
        <v>2.6992752173999999</v>
      </c>
      <c r="AH109" s="338">
        <v>7.7572723708</v>
      </c>
      <c r="AI109" s="376">
        <v>0.25297361730000001</v>
      </c>
      <c r="AJ109" s="377">
        <v>0.69499182989999997</v>
      </c>
      <c r="AK109" s="377">
        <v>135</v>
      </c>
    </row>
    <row r="110" spans="1:37" x14ac:dyDescent="0.2">
      <c r="A110" s="380">
        <v>4027</v>
      </c>
      <c r="B110" s="373" t="s">
        <v>305</v>
      </c>
      <c r="C110" s="73">
        <v>317</v>
      </c>
      <c r="D110" s="376">
        <v>203.95191265</v>
      </c>
      <c r="E110" s="338">
        <v>148.81508188999999</v>
      </c>
      <c r="F110" s="377">
        <v>55.136830756999998</v>
      </c>
      <c r="G110" s="376">
        <v>3.2578297476000002</v>
      </c>
      <c r="H110" s="377">
        <v>0.85068902209999997</v>
      </c>
      <c r="I110" s="376">
        <v>63.084490883000001</v>
      </c>
      <c r="J110" s="377">
        <v>5.0382391482999997</v>
      </c>
      <c r="K110" s="338">
        <v>33.366176844999998</v>
      </c>
      <c r="L110" s="376">
        <v>7.0587990535999996</v>
      </c>
      <c r="M110" s="377">
        <v>0.14688602519999999</v>
      </c>
      <c r="N110" s="304">
        <v>4027</v>
      </c>
      <c r="O110" s="376">
        <v>0.91674129339999999</v>
      </c>
      <c r="P110" s="377">
        <v>0.22962864350000001</v>
      </c>
      <c r="Q110" s="376">
        <v>8.0858044200000007E-2</v>
      </c>
      <c r="R110" s="377">
        <v>1.4567053942999999</v>
      </c>
      <c r="S110" s="376">
        <v>6.3175656782000003</v>
      </c>
      <c r="T110" s="377">
        <v>0.68168747630000004</v>
      </c>
      <c r="U110" s="376">
        <v>0</v>
      </c>
      <c r="V110" s="377">
        <v>0</v>
      </c>
      <c r="W110" s="376">
        <v>0</v>
      </c>
      <c r="X110" s="377">
        <v>0</v>
      </c>
      <c r="Y110" s="376">
        <v>0</v>
      </c>
      <c r="Z110" s="377">
        <v>0</v>
      </c>
      <c r="AA110" s="376">
        <v>25.978821072999999</v>
      </c>
      <c r="AB110" s="377">
        <v>20.411698359999999</v>
      </c>
      <c r="AC110" s="376">
        <v>0</v>
      </c>
      <c r="AD110" s="377">
        <v>0</v>
      </c>
      <c r="AE110" s="338">
        <v>2.9414857999999999E-2</v>
      </c>
      <c r="AF110" s="378">
        <v>9.2807858044000007</v>
      </c>
      <c r="AG110" s="378">
        <v>1.6955768454</v>
      </c>
      <c r="AH110" s="338">
        <v>22.420274384999999</v>
      </c>
      <c r="AI110" s="376">
        <v>0</v>
      </c>
      <c r="AJ110" s="377">
        <v>1.6490440693999999</v>
      </c>
      <c r="AK110" s="377">
        <v>8</v>
      </c>
    </row>
    <row r="111" spans="1:37" x14ac:dyDescent="0.2">
      <c r="A111" s="380">
        <v>4028</v>
      </c>
      <c r="B111" s="373" t="s">
        <v>307</v>
      </c>
      <c r="C111" s="73">
        <v>1776428</v>
      </c>
      <c r="D111" s="376">
        <v>199.29851753</v>
      </c>
      <c r="E111" s="338">
        <v>146.47625889</v>
      </c>
      <c r="F111" s="377">
        <v>52.822258638999998</v>
      </c>
      <c r="G111" s="376">
        <v>7.5789717668999996</v>
      </c>
      <c r="H111" s="377">
        <v>0.94958729730000002</v>
      </c>
      <c r="I111" s="376">
        <v>87.568728105999995</v>
      </c>
      <c r="J111" s="377">
        <v>5.3442645366999999</v>
      </c>
      <c r="K111" s="338">
        <v>25.142645158000001</v>
      </c>
      <c r="L111" s="376">
        <v>6.5006991176</v>
      </c>
      <c r="M111" s="377">
        <v>1.2084100037000001</v>
      </c>
      <c r="N111" s="304">
        <v>4028</v>
      </c>
      <c r="O111" s="376">
        <v>3.6035068088000002</v>
      </c>
      <c r="P111" s="377">
        <v>0.52208171530000003</v>
      </c>
      <c r="Q111" s="376">
        <v>3.1094456304000002</v>
      </c>
      <c r="R111" s="377">
        <v>1.0610377943</v>
      </c>
      <c r="S111" s="376">
        <v>1.2935508916</v>
      </c>
      <c r="T111" s="377">
        <v>0.14033194909999999</v>
      </c>
      <c r="U111" s="376">
        <v>4.3705799999999999E-4</v>
      </c>
      <c r="V111" s="377">
        <v>2.0441800000000001E-5</v>
      </c>
      <c r="W111" s="376">
        <v>0.10446909090000001</v>
      </c>
      <c r="X111" s="377">
        <v>2.1082895599999998E-2</v>
      </c>
      <c r="Y111" s="376">
        <v>0</v>
      </c>
      <c r="Z111" s="377">
        <v>0</v>
      </c>
      <c r="AA111" s="376">
        <v>11.461924352</v>
      </c>
      <c r="AB111" s="377">
        <v>14.378986974</v>
      </c>
      <c r="AC111" s="376">
        <v>1.47441328E-2</v>
      </c>
      <c r="AD111" s="377">
        <v>5.7998056999999997E-3</v>
      </c>
      <c r="AE111" s="338">
        <v>2.6724573200000001E-2</v>
      </c>
      <c r="AF111" s="378">
        <v>18.080106185999998</v>
      </c>
      <c r="AG111" s="378">
        <v>3.7877887592000001</v>
      </c>
      <c r="AH111" s="338">
        <v>7.0291004378000004</v>
      </c>
      <c r="AI111" s="376">
        <v>8.6688264700000003E-2</v>
      </c>
      <c r="AJ111" s="377">
        <v>0.277383781</v>
      </c>
      <c r="AK111" s="377">
        <v>209</v>
      </c>
    </row>
    <row r="112" spans="1:37" x14ac:dyDescent="0.2">
      <c r="A112" s="380">
        <v>4029</v>
      </c>
      <c r="B112" s="373" t="s">
        <v>309</v>
      </c>
      <c r="C112" s="73">
        <v>68989</v>
      </c>
      <c r="D112" s="376">
        <v>335.20790993000003</v>
      </c>
      <c r="E112" s="338">
        <v>251.85913529999999</v>
      </c>
      <c r="F112" s="377">
        <v>83.348774634999998</v>
      </c>
      <c r="G112" s="376">
        <v>14.685710072999999</v>
      </c>
      <c r="H112" s="377">
        <v>2.0458491680000002</v>
      </c>
      <c r="I112" s="376">
        <v>18.133951951</v>
      </c>
      <c r="J112" s="377">
        <v>3.2634294763999998</v>
      </c>
      <c r="K112" s="338">
        <v>29.798834981999999</v>
      </c>
      <c r="L112" s="376">
        <v>3.4151786996000002</v>
      </c>
      <c r="M112" s="377">
        <v>0.35427144830000001</v>
      </c>
      <c r="N112" s="304">
        <v>4029</v>
      </c>
      <c r="O112" s="376">
        <v>4.3546825907000004</v>
      </c>
      <c r="P112" s="377">
        <v>0.78513167210000001</v>
      </c>
      <c r="Q112" s="376">
        <v>145.49080208999999</v>
      </c>
      <c r="R112" s="377">
        <v>28.530956559</v>
      </c>
      <c r="S112" s="376">
        <v>14.818728426</v>
      </c>
      <c r="T112" s="377">
        <v>0.46000228840000001</v>
      </c>
      <c r="U112" s="376">
        <v>2.8565308000000002E-3</v>
      </c>
      <c r="V112" s="377">
        <v>6.2709560000000003E-4</v>
      </c>
      <c r="W112" s="376">
        <v>0.37187298549999998</v>
      </c>
      <c r="X112" s="377">
        <v>0.4270409999</v>
      </c>
      <c r="Y112" s="376">
        <v>0</v>
      </c>
      <c r="Z112" s="377">
        <v>0</v>
      </c>
      <c r="AA112" s="376">
        <v>8.5337758566000002</v>
      </c>
      <c r="AB112" s="377">
        <v>13.767338869</v>
      </c>
      <c r="AC112" s="376">
        <v>0.5263913549</v>
      </c>
      <c r="AD112" s="377">
        <v>0.1004838104</v>
      </c>
      <c r="AE112" s="338">
        <v>0.29868597479999998</v>
      </c>
      <c r="AF112" s="378">
        <v>27.860070832000002</v>
      </c>
      <c r="AG112" s="378">
        <v>3.2109553010999998</v>
      </c>
      <c r="AH112" s="338">
        <v>12.94935914</v>
      </c>
      <c r="AI112" s="376">
        <v>7.5649730900000003E-2</v>
      </c>
      <c r="AJ112" s="377">
        <v>0.94527202450000003</v>
      </c>
      <c r="AK112" s="377">
        <v>106</v>
      </c>
    </row>
    <row r="113" spans="1:37" x14ac:dyDescent="0.2">
      <c r="A113" s="380">
        <v>4030</v>
      </c>
      <c r="B113" s="373" t="s">
        <v>311</v>
      </c>
      <c r="C113" s="73">
        <v>218149</v>
      </c>
      <c r="D113" s="376">
        <v>153.61912117</v>
      </c>
      <c r="E113" s="338">
        <v>116.85224936</v>
      </c>
      <c r="F113" s="377">
        <v>36.766871807999998</v>
      </c>
      <c r="G113" s="376">
        <v>11.065732222999999</v>
      </c>
      <c r="H113" s="377">
        <v>1.3322539097999999</v>
      </c>
      <c r="I113" s="376">
        <v>34.950418503000002</v>
      </c>
      <c r="J113" s="377">
        <v>2.4358355522999999</v>
      </c>
      <c r="K113" s="338">
        <v>26.143507276000001</v>
      </c>
      <c r="L113" s="376">
        <v>0.2836726986</v>
      </c>
      <c r="M113" s="377">
        <v>5.2604790700000001E-2</v>
      </c>
      <c r="N113" s="304">
        <v>4030</v>
      </c>
      <c r="O113" s="376">
        <v>0.34550949450000001</v>
      </c>
      <c r="P113" s="377">
        <v>7.93000393E-2</v>
      </c>
      <c r="Q113" s="376">
        <v>36.488887589999997</v>
      </c>
      <c r="R113" s="377">
        <v>1.6003585365999999</v>
      </c>
      <c r="S113" s="376">
        <v>0.61212787749999997</v>
      </c>
      <c r="T113" s="377">
        <v>7.5626217300000007E-2</v>
      </c>
      <c r="U113" s="376">
        <v>0</v>
      </c>
      <c r="V113" s="377">
        <v>0</v>
      </c>
      <c r="W113" s="376">
        <v>1.1884864E-3</v>
      </c>
      <c r="X113" s="377">
        <v>2.3873819999999999E-4</v>
      </c>
      <c r="Y113" s="376">
        <v>0</v>
      </c>
      <c r="Z113" s="377">
        <v>0</v>
      </c>
      <c r="AA113" s="376">
        <v>9.3670033300999993</v>
      </c>
      <c r="AB113" s="377">
        <v>11.802266974</v>
      </c>
      <c r="AC113" s="376">
        <v>2.4944312699999999E-2</v>
      </c>
      <c r="AD113" s="377">
        <v>5.8978922999999997E-3</v>
      </c>
      <c r="AE113" s="338">
        <v>5.0680227E-3</v>
      </c>
      <c r="AF113" s="378">
        <v>12.450200542999999</v>
      </c>
      <c r="AG113" s="378">
        <v>0.69491807009999995</v>
      </c>
      <c r="AH113" s="338">
        <v>3.375882271</v>
      </c>
      <c r="AI113" s="376">
        <v>2.2810880400000001E-2</v>
      </c>
      <c r="AJ113" s="377">
        <v>0.40286693600000001</v>
      </c>
      <c r="AK113" s="377">
        <v>37</v>
      </c>
    </row>
    <row r="114" spans="1:37" x14ac:dyDescent="0.2">
      <c r="A114" s="380">
        <v>4031</v>
      </c>
      <c r="B114" s="373" t="s">
        <v>313</v>
      </c>
      <c r="C114" s="73">
        <v>23002</v>
      </c>
      <c r="D114" s="376">
        <v>191.37180760999999</v>
      </c>
      <c r="E114" s="338">
        <v>109.75344147</v>
      </c>
      <c r="F114" s="377">
        <v>81.618366141999999</v>
      </c>
      <c r="G114" s="376">
        <v>5.6491850890000004</v>
      </c>
      <c r="H114" s="377">
        <v>2.5736495862000002</v>
      </c>
      <c r="I114" s="376">
        <v>26.140920646000001</v>
      </c>
      <c r="J114" s="377">
        <v>1.6451262571</v>
      </c>
      <c r="K114" s="338">
        <v>26.882189048000001</v>
      </c>
      <c r="L114" s="376">
        <v>1.6907869784</v>
      </c>
      <c r="M114" s="377">
        <v>0.43794650769999999</v>
      </c>
      <c r="N114" s="304">
        <v>4031</v>
      </c>
      <c r="O114" s="376">
        <v>0.41125017549999998</v>
      </c>
      <c r="P114" s="377">
        <v>0.11565623680000001</v>
      </c>
      <c r="Q114" s="376">
        <v>24.747817593000001</v>
      </c>
      <c r="R114" s="377">
        <v>12.936336701</v>
      </c>
      <c r="S114" s="376">
        <v>2.1735337119000002</v>
      </c>
      <c r="T114" s="377">
        <v>0.1582517678</v>
      </c>
      <c r="U114" s="376">
        <v>8.5674810999999997E-3</v>
      </c>
      <c r="V114" s="377">
        <v>1.8808233999999999E-3</v>
      </c>
      <c r="W114" s="376">
        <v>1.4114940899999999E-2</v>
      </c>
      <c r="X114" s="377">
        <v>6.1664199999999998E-5</v>
      </c>
      <c r="Y114" s="376">
        <v>2.8206034299999998E-2</v>
      </c>
      <c r="Z114" s="377">
        <v>2.8862228999999998E-3</v>
      </c>
      <c r="AA114" s="376">
        <v>25.9246783</v>
      </c>
      <c r="AB114" s="377">
        <v>19.945973312</v>
      </c>
      <c r="AC114" s="376">
        <v>6.0514390000000003E-4</v>
      </c>
      <c r="AD114" s="377">
        <v>1.795694E-4</v>
      </c>
      <c r="AE114" s="338">
        <v>1.65027004E-2</v>
      </c>
      <c r="AF114" s="378">
        <v>18.277546562000001</v>
      </c>
      <c r="AG114" s="378">
        <v>6.6600055546999997</v>
      </c>
      <c r="AH114" s="338">
        <v>14.895416666999999</v>
      </c>
      <c r="AI114" s="376">
        <v>1.8582019000000002E-2</v>
      </c>
      <c r="AJ114" s="377">
        <v>1.39503175E-2</v>
      </c>
      <c r="AK114" s="377">
        <v>23</v>
      </c>
    </row>
    <row r="115" spans="1:37" x14ac:dyDescent="0.2">
      <c r="A115" s="380">
        <v>4032</v>
      </c>
      <c r="B115" s="373" t="s">
        <v>315</v>
      </c>
      <c r="C115" s="73">
        <v>78190</v>
      </c>
      <c r="D115" s="376">
        <v>192.71701247999999</v>
      </c>
      <c r="E115" s="338">
        <v>149.55069687</v>
      </c>
      <c r="F115" s="377">
        <v>43.166315611000002</v>
      </c>
      <c r="G115" s="376">
        <v>7.8164220378999998</v>
      </c>
      <c r="H115" s="377">
        <v>0.95471004930000003</v>
      </c>
      <c r="I115" s="376">
        <v>53.783641410000001</v>
      </c>
      <c r="J115" s="377">
        <v>3.0209097447</v>
      </c>
      <c r="K115" s="338">
        <v>28.151965757999999</v>
      </c>
      <c r="L115" s="376">
        <v>1.4170182485</v>
      </c>
      <c r="M115" s="377">
        <v>0.50246437580000003</v>
      </c>
      <c r="N115" s="304">
        <v>4032</v>
      </c>
      <c r="O115" s="376">
        <v>2.3170876506</v>
      </c>
      <c r="P115" s="377">
        <v>0.35913732910000001</v>
      </c>
      <c r="Q115" s="376">
        <v>28.494023509000002</v>
      </c>
      <c r="R115" s="377">
        <v>2.4938947293</v>
      </c>
      <c r="S115" s="376">
        <v>5.2864715063999999</v>
      </c>
      <c r="T115" s="377">
        <v>0.38085404430000003</v>
      </c>
      <c r="U115" s="376">
        <v>0</v>
      </c>
      <c r="V115" s="377">
        <v>0</v>
      </c>
      <c r="W115" s="376">
        <v>1.02666102E-2</v>
      </c>
      <c r="X115" s="377">
        <v>6.5534299999999996E-4</v>
      </c>
      <c r="Y115" s="376">
        <v>0</v>
      </c>
      <c r="Z115" s="377">
        <v>0</v>
      </c>
      <c r="AA115" s="376">
        <v>12.346017176</v>
      </c>
      <c r="AB115" s="377">
        <v>11.552989364</v>
      </c>
      <c r="AC115" s="376">
        <v>8.9263380000000005E-4</v>
      </c>
      <c r="AD115" s="377">
        <v>2.6487869999999999E-4</v>
      </c>
      <c r="AE115" s="338">
        <v>3.2846742599999999E-2</v>
      </c>
      <c r="AF115" s="378">
        <v>25.973141390999999</v>
      </c>
      <c r="AG115" s="378">
        <v>2.6137325092000001</v>
      </c>
      <c r="AH115" s="338">
        <v>4.7823358597999999</v>
      </c>
      <c r="AI115" s="376">
        <v>9.5852599299999994E-2</v>
      </c>
      <c r="AJ115" s="377">
        <v>0.32941697710000001</v>
      </c>
      <c r="AK115" s="377">
        <v>93</v>
      </c>
    </row>
    <row r="116" spans="1:37" x14ac:dyDescent="0.2">
      <c r="A116" s="380">
        <v>4033</v>
      </c>
      <c r="B116" s="373" t="s">
        <v>317</v>
      </c>
      <c r="C116" s="73">
        <v>18517</v>
      </c>
      <c r="D116" s="376">
        <v>312.88227875000001</v>
      </c>
      <c r="E116" s="338">
        <v>246.10075451</v>
      </c>
      <c r="F116" s="377">
        <v>66.781524238000003</v>
      </c>
      <c r="G116" s="376">
        <v>20.678479566</v>
      </c>
      <c r="H116" s="377">
        <v>0.43543277270000003</v>
      </c>
      <c r="I116" s="376">
        <v>85.515835233999994</v>
      </c>
      <c r="J116" s="377">
        <v>7.5032192375999998</v>
      </c>
      <c r="K116" s="338">
        <v>40.838318239000003</v>
      </c>
      <c r="L116" s="376">
        <v>1.5709067675999999</v>
      </c>
      <c r="M116" s="377">
        <v>9.3923399000000005E-2</v>
      </c>
      <c r="N116" s="304">
        <v>4033</v>
      </c>
      <c r="O116" s="376">
        <v>2.3662811569</v>
      </c>
      <c r="P116" s="377">
        <v>0.45956996410000001</v>
      </c>
      <c r="Q116" s="376">
        <v>74.677955346999994</v>
      </c>
      <c r="R116" s="377">
        <v>4.7863472936000004</v>
      </c>
      <c r="S116" s="376">
        <v>2.0316538944000002</v>
      </c>
      <c r="T116" s="377">
        <v>6.6294116299999997E-2</v>
      </c>
      <c r="U116" s="376">
        <v>0</v>
      </c>
      <c r="V116" s="377">
        <v>0</v>
      </c>
      <c r="W116" s="376">
        <v>0</v>
      </c>
      <c r="X116" s="377">
        <v>0</v>
      </c>
      <c r="Y116" s="376">
        <v>0</v>
      </c>
      <c r="Z116" s="377">
        <v>0</v>
      </c>
      <c r="AA116" s="376">
        <v>13.794825788000001</v>
      </c>
      <c r="AB116" s="377">
        <v>21.456212683</v>
      </c>
      <c r="AC116" s="376">
        <v>2.3489783399999999E-2</v>
      </c>
      <c r="AD116" s="377">
        <v>6.970319E-3</v>
      </c>
      <c r="AE116" s="338">
        <v>5.7342314000000004E-3</v>
      </c>
      <c r="AF116" s="378">
        <v>28.146899855000001</v>
      </c>
      <c r="AG116" s="378">
        <v>2.9082970131999999</v>
      </c>
      <c r="AH116" s="338">
        <v>5.2863081045999998</v>
      </c>
      <c r="AI116" s="376">
        <v>1.009049E-4</v>
      </c>
      <c r="AJ116" s="377">
        <v>0.22922307789999999</v>
      </c>
      <c r="AK116" s="377">
        <v>25</v>
      </c>
    </row>
    <row r="117" spans="1:37" x14ac:dyDescent="0.2">
      <c r="A117" s="380">
        <v>4034</v>
      </c>
      <c r="B117" s="373" t="s">
        <v>319</v>
      </c>
      <c r="C117" s="73">
        <v>3734</v>
      </c>
      <c r="D117" s="376">
        <v>381.20851662000001</v>
      </c>
      <c r="E117" s="338">
        <v>324.07051393</v>
      </c>
      <c r="F117" s="377">
        <v>57.138002684</v>
      </c>
      <c r="G117" s="376">
        <v>11.035121823000001</v>
      </c>
      <c r="H117" s="377">
        <v>0.1258729676</v>
      </c>
      <c r="I117" s="376">
        <v>67.114354865999999</v>
      </c>
      <c r="J117" s="377">
        <v>4.0756895050999997</v>
      </c>
      <c r="K117" s="338">
        <v>25.382278388</v>
      </c>
      <c r="L117" s="376">
        <v>0.85343062430000005</v>
      </c>
      <c r="M117" s="377">
        <v>1.7939751E-3</v>
      </c>
      <c r="N117" s="304">
        <v>4034</v>
      </c>
      <c r="O117" s="376">
        <v>0.6238028712</v>
      </c>
      <c r="P117" s="377">
        <v>0.1245339518</v>
      </c>
      <c r="Q117" s="376">
        <v>62.435126464</v>
      </c>
      <c r="R117" s="377">
        <v>2.8876228516000002</v>
      </c>
      <c r="S117" s="376">
        <v>32.332743149999999</v>
      </c>
      <c r="T117" s="377">
        <v>6.3183851868999996</v>
      </c>
      <c r="U117" s="376">
        <v>0</v>
      </c>
      <c r="V117" s="377">
        <v>0</v>
      </c>
      <c r="W117" s="376">
        <v>6.7522962000000006E-2</v>
      </c>
      <c r="X117" s="377">
        <v>1.4010374900000001E-2</v>
      </c>
      <c r="Y117" s="376">
        <v>0</v>
      </c>
      <c r="Z117" s="377">
        <v>0</v>
      </c>
      <c r="AA117" s="376">
        <v>115.50680359</v>
      </c>
      <c r="AB117" s="377">
        <v>24.394500784000002</v>
      </c>
      <c r="AC117" s="376">
        <v>1.3404134999999999E-2</v>
      </c>
      <c r="AD117" s="377">
        <v>3.9775195999999999E-3</v>
      </c>
      <c r="AE117" s="338">
        <v>1.7239154E-3</v>
      </c>
      <c r="AF117" s="378">
        <v>21.106710775</v>
      </c>
      <c r="AG117" s="378">
        <v>0.75178183499999995</v>
      </c>
      <c r="AH117" s="338">
        <v>5.5386085399000002</v>
      </c>
      <c r="AI117" s="376">
        <v>0.45550554739999999</v>
      </c>
      <c r="AJ117" s="377">
        <v>4.3210008299999998E-2</v>
      </c>
      <c r="AK117" s="377">
        <v>11</v>
      </c>
    </row>
    <row r="118" spans="1:37" x14ac:dyDescent="0.2">
      <c r="A118" s="380">
        <v>4035</v>
      </c>
      <c r="B118" s="373" t="s">
        <v>108</v>
      </c>
      <c r="C118" s="73">
        <v>127080</v>
      </c>
      <c r="D118" s="376">
        <v>261.70534921000001</v>
      </c>
      <c r="E118" s="338">
        <v>197.56859815999999</v>
      </c>
      <c r="F118" s="377">
        <v>64.136751052999998</v>
      </c>
      <c r="G118" s="376">
        <v>14.092636899</v>
      </c>
      <c r="H118" s="377">
        <v>0.84748789290000004</v>
      </c>
      <c r="I118" s="376">
        <v>105.86977340999999</v>
      </c>
      <c r="J118" s="377">
        <v>4.8258660275</v>
      </c>
      <c r="K118" s="338">
        <v>31.321984859000001</v>
      </c>
      <c r="L118" s="376">
        <v>0.48371532540000001</v>
      </c>
      <c r="M118" s="377">
        <v>0.178137405</v>
      </c>
      <c r="N118" s="304">
        <v>4035</v>
      </c>
      <c r="O118" s="376">
        <v>1.072476676</v>
      </c>
      <c r="P118" s="377">
        <v>0.15470744910000001</v>
      </c>
      <c r="Q118" s="376">
        <v>16.567917249000001</v>
      </c>
      <c r="R118" s="377">
        <v>1.5548350988999999</v>
      </c>
      <c r="S118" s="376">
        <v>5.3078883521</v>
      </c>
      <c r="T118" s="377">
        <v>0.56201524920000001</v>
      </c>
      <c r="U118" s="376">
        <v>0</v>
      </c>
      <c r="V118" s="377">
        <v>0</v>
      </c>
      <c r="W118" s="376">
        <v>0</v>
      </c>
      <c r="X118" s="377">
        <v>0</v>
      </c>
      <c r="Y118" s="376">
        <v>0</v>
      </c>
      <c r="Z118" s="377">
        <v>0</v>
      </c>
      <c r="AA118" s="376">
        <v>17.751227154999999</v>
      </c>
      <c r="AB118" s="377">
        <v>20.954496448</v>
      </c>
      <c r="AC118" s="376">
        <v>6.44772E-5</v>
      </c>
      <c r="AD118" s="377">
        <v>1.9132800000000001E-5</v>
      </c>
      <c r="AE118" s="338">
        <v>9.0128281000000001E-3</v>
      </c>
      <c r="AF118" s="378">
        <v>24.990899128999999</v>
      </c>
      <c r="AG118" s="378">
        <v>4.3559388635999996</v>
      </c>
      <c r="AH118" s="338">
        <v>10.433721048000001</v>
      </c>
      <c r="AI118" s="376">
        <v>2.7781360099999999E-2</v>
      </c>
      <c r="AJ118" s="377">
        <v>0.34274687390000003</v>
      </c>
      <c r="AK118" s="377">
        <v>83</v>
      </c>
    </row>
    <row r="119" spans="1:37" x14ac:dyDescent="0.2">
      <c r="A119" s="380">
        <v>4036</v>
      </c>
      <c r="B119" s="373" t="s">
        <v>240</v>
      </c>
      <c r="C119" s="73">
        <v>81132</v>
      </c>
      <c r="D119" s="376">
        <v>273.53180249000002</v>
      </c>
      <c r="E119" s="338">
        <v>200.96421278</v>
      </c>
      <c r="F119" s="377">
        <v>72.567589713999993</v>
      </c>
      <c r="G119" s="376">
        <v>15.561923574</v>
      </c>
      <c r="H119" s="377">
        <v>1.6955815033999999</v>
      </c>
      <c r="I119" s="376">
        <v>66.795637429999999</v>
      </c>
      <c r="J119" s="377">
        <v>4.7425498997000002</v>
      </c>
      <c r="K119" s="338">
        <v>39.665215215000003</v>
      </c>
      <c r="L119" s="376">
        <v>0.80434130010000005</v>
      </c>
      <c r="M119" s="377">
        <v>0.2312572484</v>
      </c>
      <c r="N119" s="304">
        <v>4036</v>
      </c>
      <c r="O119" s="376">
        <v>1.5146830308999999</v>
      </c>
      <c r="P119" s="377">
        <v>0.26296346380000002</v>
      </c>
      <c r="Q119" s="376">
        <v>61.031914624999999</v>
      </c>
      <c r="R119" s="377">
        <v>7.6961472947000003</v>
      </c>
      <c r="S119" s="376">
        <v>0.9243330636</v>
      </c>
      <c r="T119" s="377">
        <v>0.3399603537</v>
      </c>
      <c r="U119" s="376">
        <v>0</v>
      </c>
      <c r="V119" s="377">
        <v>0</v>
      </c>
      <c r="W119" s="376">
        <v>2.1028817999999999E-3</v>
      </c>
      <c r="X119" s="377">
        <v>1.7951309999999999E-4</v>
      </c>
      <c r="Y119" s="376">
        <v>0</v>
      </c>
      <c r="Z119" s="377">
        <v>0</v>
      </c>
      <c r="AA119" s="376">
        <v>9.0268903120000008</v>
      </c>
      <c r="AB119" s="377">
        <v>18.655878295000001</v>
      </c>
      <c r="AC119" s="376">
        <v>2.4980548999999999E-3</v>
      </c>
      <c r="AD119" s="377">
        <v>7.4127389999999996E-4</v>
      </c>
      <c r="AE119" s="338">
        <v>5.6649833900000002E-2</v>
      </c>
      <c r="AF119" s="378">
        <v>27.802987369</v>
      </c>
      <c r="AG119" s="378">
        <v>3.5315092952999998</v>
      </c>
      <c r="AH119" s="338">
        <v>12.270748833000001</v>
      </c>
      <c r="AI119" s="376">
        <v>5.8792283899999999E-2</v>
      </c>
      <c r="AJ119" s="377">
        <v>0.85631654270000002</v>
      </c>
      <c r="AK119" s="377">
        <v>74</v>
      </c>
    </row>
    <row r="120" spans="1:37" x14ac:dyDescent="0.2">
      <c r="A120" s="380">
        <v>4037</v>
      </c>
      <c r="B120" s="373" t="s">
        <v>109</v>
      </c>
      <c r="C120" s="73">
        <v>261</v>
      </c>
      <c r="D120" s="376">
        <v>498.57416057</v>
      </c>
      <c r="E120" s="338">
        <v>416.51599528999998</v>
      </c>
      <c r="F120" s="377">
        <v>82.058165286999994</v>
      </c>
      <c r="G120" s="376">
        <v>0</v>
      </c>
      <c r="H120" s="377">
        <v>1.985E-2</v>
      </c>
      <c r="I120" s="376">
        <v>1.7122069E-2</v>
      </c>
      <c r="J120" s="377">
        <v>8.6256130299999997E-2</v>
      </c>
      <c r="K120" s="338">
        <v>0.29582252869999998</v>
      </c>
      <c r="L120" s="376">
        <v>3.896552E-4</v>
      </c>
      <c r="M120" s="377">
        <v>0</v>
      </c>
      <c r="N120" s="304">
        <v>4037</v>
      </c>
      <c r="O120" s="376">
        <v>0</v>
      </c>
      <c r="P120" s="377">
        <v>0</v>
      </c>
      <c r="Q120" s="376">
        <v>368.77130096000002</v>
      </c>
      <c r="R120" s="377">
        <v>49.028804291</v>
      </c>
      <c r="S120" s="376">
        <v>0.3122164751</v>
      </c>
      <c r="T120" s="377">
        <v>0</v>
      </c>
      <c r="U120" s="376">
        <v>0</v>
      </c>
      <c r="V120" s="377">
        <v>0</v>
      </c>
      <c r="W120" s="376">
        <v>0</v>
      </c>
      <c r="X120" s="377">
        <v>0</v>
      </c>
      <c r="Y120" s="376">
        <v>0</v>
      </c>
      <c r="Z120" s="377">
        <v>0</v>
      </c>
      <c r="AA120" s="376">
        <v>0.42341620689999998</v>
      </c>
      <c r="AB120" s="377">
        <v>0.17621306510000001</v>
      </c>
      <c r="AC120" s="376">
        <v>0</v>
      </c>
      <c r="AD120" s="377">
        <v>0</v>
      </c>
      <c r="AE120" s="338">
        <v>8.7621072800000005E-2</v>
      </c>
      <c r="AF120" s="378">
        <v>47.065997701000001</v>
      </c>
      <c r="AG120" s="378">
        <v>2.5214218390999998</v>
      </c>
      <c r="AH120" s="338">
        <v>28.509935861999999</v>
      </c>
      <c r="AI120" s="376">
        <v>0</v>
      </c>
      <c r="AJ120" s="377">
        <v>1.2577927202999999</v>
      </c>
      <c r="AK120" s="377">
        <v>3</v>
      </c>
    </row>
    <row r="121" spans="1:37" x14ac:dyDescent="0.2">
      <c r="A121" s="380">
        <v>4038</v>
      </c>
      <c r="B121" s="373" t="s">
        <v>231</v>
      </c>
      <c r="C121" s="73">
        <v>59837</v>
      </c>
      <c r="D121" s="376">
        <v>370.92543996000001</v>
      </c>
      <c r="E121" s="338">
        <v>302.58778813999999</v>
      </c>
      <c r="F121" s="377">
        <v>68.337651819000001</v>
      </c>
      <c r="G121" s="376">
        <v>17.464620892999999</v>
      </c>
      <c r="H121" s="377">
        <v>1.7364243718000001</v>
      </c>
      <c r="I121" s="376">
        <v>80.873273929999996</v>
      </c>
      <c r="J121" s="377">
        <v>3.786584226</v>
      </c>
      <c r="K121" s="338">
        <v>30.081807344000001</v>
      </c>
      <c r="L121" s="376">
        <v>18.720604018</v>
      </c>
      <c r="M121" s="377">
        <v>4.7479134503999996</v>
      </c>
      <c r="N121" s="304">
        <v>4038</v>
      </c>
      <c r="O121" s="376">
        <v>4.7698464184000002</v>
      </c>
      <c r="P121" s="377">
        <v>0.69145745530000002</v>
      </c>
      <c r="Q121" s="376">
        <v>7.7572297057000004</v>
      </c>
      <c r="R121" s="377">
        <v>1.8064662451</v>
      </c>
      <c r="S121" s="376">
        <v>125.05344687</v>
      </c>
      <c r="T121" s="377">
        <v>3.7858381314999998</v>
      </c>
      <c r="U121" s="376">
        <v>0</v>
      </c>
      <c r="V121" s="377">
        <v>0</v>
      </c>
      <c r="W121" s="376">
        <v>4.4025938999999997E-3</v>
      </c>
      <c r="X121" s="377">
        <v>1.461209E-3</v>
      </c>
      <c r="Y121" s="376">
        <v>0</v>
      </c>
      <c r="Z121" s="377">
        <v>0</v>
      </c>
      <c r="AA121" s="376">
        <v>13.648543434</v>
      </c>
      <c r="AB121" s="377">
        <v>21.251982733999998</v>
      </c>
      <c r="AC121" s="376">
        <v>4.0082832499999999E-2</v>
      </c>
      <c r="AD121" s="377">
        <v>7.3332950999999997E-3</v>
      </c>
      <c r="AE121" s="338">
        <v>4.4402875799999998E-2</v>
      </c>
      <c r="AF121" s="378">
        <v>18.143393800999998</v>
      </c>
      <c r="AG121" s="378">
        <v>4.5542206535999998</v>
      </c>
      <c r="AH121" s="338">
        <v>11.677754729</v>
      </c>
      <c r="AI121" s="376">
        <v>7.6265450999999998E-3</v>
      </c>
      <c r="AJ121" s="377">
        <v>0.26872220009999997</v>
      </c>
      <c r="AK121" s="377">
        <v>54</v>
      </c>
    </row>
    <row r="122" spans="1:37" x14ac:dyDescent="0.2">
      <c r="A122" s="380">
        <v>4039</v>
      </c>
      <c r="B122" s="373" t="s">
        <v>176</v>
      </c>
      <c r="C122" s="73">
        <v>40626</v>
      </c>
      <c r="D122" s="376">
        <v>313.14319403000002</v>
      </c>
      <c r="E122" s="338">
        <v>244.10084376</v>
      </c>
      <c r="F122" s="377">
        <v>69.042350271000004</v>
      </c>
      <c r="G122" s="376">
        <v>12.401518541</v>
      </c>
      <c r="H122" s="377">
        <v>0.79382981649999995</v>
      </c>
      <c r="I122" s="376">
        <v>38.905007247999997</v>
      </c>
      <c r="J122" s="377">
        <v>5.1777994830000003</v>
      </c>
      <c r="K122" s="338">
        <v>28.132770353000002</v>
      </c>
      <c r="L122" s="376">
        <v>2.3843922967000002</v>
      </c>
      <c r="M122" s="377">
        <v>0.81122402230000001</v>
      </c>
      <c r="N122" s="304">
        <v>4039</v>
      </c>
      <c r="O122" s="376">
        <v>6.4902695558000003</v>
      </c>
      <c r="P122" s="377">
        <v>0.93848253619999999</v>
      </c>
      <c r="Q122" s="376">
        <v>119.87070559999999</v>
      </c>
      <c r="R122" s="377">
        <v>19.169811107000001</v>
      </c>
      <c r="S122" s="376">
        <v>12.625511380000001</v>
      </c>
      <c r="T122" s="377">
        <v>1.0399358788999999</v>
      </c>
      <c r="U122" s="376">
        <v>0</v>
      </c>
      <c r="V122" s="377">
        <v>0</v>
      </c>
      <c r="W122" s="376">
        <v>8.3185041400000007E-2</v>
      </c>
      <c r="X122" s="377">
        <v>2.3057851599999998E-2</v>
      </c>
      <c r="Y122" s="376">
        <v>0.29928599690000002</v>
      </c>
      <c r="Z122" s="377">
        <v>3.1585594000000002E-2</v>
      </c>
      <c r="AA122" s="376">
        <v>9.2813510027999993</v>
      </c>
      <c r="AB122" s="377">
        <v>11.958971482999999</v>
      </c>
      <c r="AC122" s="376">
        <v>2.0155565199999999E-2</v>
      </c>
      <c r="AD122" s="377">
        <v>4.6227923000000002E-3</v>
      </c>
      <c r="AE122" s="338">
        <v>0.12119438890000001</v>
      </c>
      <c r="AF122" s="378">
        <v>30.687961431000002</v>
      </c>
      <c r="AG122" s="378">
        <v>2.6746241914</v>
      </c>
      <c r="AH122" s="338">
        <v>9.0458604449000006</v>
      </c>
      <c r="AI122" s="376">
        <v>9.6941336500000003E-2</v>
      </c>
      <c r="AJ122" s="377">
        <v>7.3139089300000001E-2</v>
      </c>
      <c r="AK122" s="377">
        <v>53</v>
      </c>
    </row>
    <row r="123" spans="1:37" x14ac:dyDescent="0.2">
      <c r="A123" s="380">
        <v>4040</v>
      </c>
      <c r="B123" s="373" t="s">
        <v>184</v>
      </c>
      <c r="C123" s="73">
        <v>95853</v>
      </c>
      <c r="D123" s="376">
        <v>286.19438187999998</v>
      </c>
      <c r="E123" s="338">
        <v>226.23145987999999</v>
      </c>
      <c r="F123" s="377">
        <v>59.962922008</v>
      </c>
      <c r="G123" s="376">
        <v>15.943283802</v>
      </c>
      <c r="H123" s="377">
        <v>0.90246819580000004</v>
      </c>
      <c r="I123" s="376">
        <v>55.055776367</v>
      </c>
      <c r="J123" s="377">
        <v>3.9037504574000002</v>
      </c>
      <c r="K123" s="338">
        <v>37.674523366000003</v>
      </c>
      <c r="L123" s="376">
        <v>4.1380039755000002</v>
      </c>
      <c r="M123" s="377">
        <v>0.82661350310000004</v>
      </c>
      <c r="N123" s="304">
        <v>4040</v>
      </c>
      <c r="O123" s="376">
        <v>5.2779677645999996</v>
      </c>
      <c r="P123" s="377">
        <v>1.1223925444</v>
      </c>
      <c r="Q123" s="376">
        <v>21.964714069999999</v>
      </c>
      <c r="R123" s="377">
        <v>2.5889104503000002</v>
      </c>
      <c r="S123" s="376">
        <v>47.682032837999998</v>
      </c>
      <c r="T123" s="377">
        <v>1.2404403299</v>
      </c>
      <c r="U123" s="376">
        <v>4.1119047000000002E-3</v>
      </c>
      <c r="V123" s="377">
        <v>9.0268849999999997E-4</v>
      </c>
      <c r="W123" s="376">
        <v>1.9238543600000001E-2</v>
      </c>
      <c r="X123" s="377">
        <v>2.5225997000000002E-3</v>
      </c>
      <c r="Y123" s="376">
        <v>3.2359633999999998E-2</v>
      </c>
      <c r="Z123" s="377">
        <v>3.3112443000000002E-3</v>
      </c>
      <c r="AA123" s="376">
        <v>17.062833147999999</v>
      </c>
      <c r="AB123" s="377">
        <v>17.873540942999998</v>
      </c>
      <c r="AC123" s="376">
        <v>15.479811675000001</v>
      </c>
      <c r="AD123" s="377">
        <v>2.8154235481000001</v>
      </c>
      <c r="AE123" s="338">
        <v>0.111313277</v>
      </c>
      <c r="AF123" s="378">
        <v>22.058085857999998</v>
      </c>
      <c r="AG123" s="378">
        <v>2.9053879659000001</v>
      </c>
      <c r="AH123" s="338">
        <v>9.2009921959999996</v>
      </c>
      <c r="AI123" s="376">
        <v>7.1396619499999994E-2</v>
      </c>
      <c r="AJ123" s="377">
        <v>0.23227237419999999</v>
      </c>
      <c r="AK123" s="377">
        <v>86</v>
      </c>
    </row>
    <row r="124" spans="1:37" x14ac:dyDescent="0.2">
      <c r="A124" s="380">
        <v>4041</v>
      </c>
      <c r="B124" s="373" t="s">
        <v>195</v>
      </c>
      <c r="C124" s="73">
        <v>55420</v>
      </c>
      <c r="D124" s="376">
        <v>441.52744182999999</v>
      </c>
      <c r="E124" s="338">
        <v>363.79965794999998</v>
      </c>
      <c r="F124" s="377">
        <v>77.727783881999997</v>
      </c>
      <c r="G124" s="376">
        <v>14.468808977</v>
      </c>
      <c r="H124" s="377">
        <v>1.4024142219</v>
      </c>
      <c r="I124" s="376">
        <v>85.926002867999998</v>
      </c>
      <c r="J124" s="377">
        <v>6.3702001948999998</v>
      </c>
      <c r="K124" s="338">
        <v>38.025010764000001</v>
      </c>
      <c r="L124" s="376">
        <v>23.258661793999998</v>
      </c>
      <c r="M124" s="377">
        <v>3.9819174444000001</v>
      </c>
      <c r="N124" s="304">
        <v>4041</v>
      </c>
      <c r="O124" s="376">
        <v>3.7546463097</v>
      </c>
      <c r="P124" s="377">
        <v>0.74175041819999998</v>
      </c>
      <c r="Q124" s="376">
        <v>14.240694465000001</v>
      </c>
      <c r="R124" s="377">
        <v>4.0729457507999998</v>
      </c>
      <c r="S124" s="376">
        <v>107.7264179</v>
      </c>
      <c r="T124" s="377">
        <v>5.0733131169999997</v>
      </c>
      <c r="U124" s="376">
        <v>1.06677661E-2</v>
      </c>
      <c r="V124" s="377">
        <v>2.3419000000000001E-3</v>
      </c>
      <c r="W124" s="376">
        <v>4.0181838129000003</v>
      </c>
      <c r="X124" s="377">
        <v>2.8294790199999999E-2</v>
      </c>
      <c r="Y124" s="376">
        <v>0</v>
      </c>
      <c r="Z124" s="377">
        <v>0</v>
      </c>
      <c r="AA124" s="376">
        <v>21.415418987999999</v>
      </c>
      <c r="AB124" s="377">
        <v>14.014165491</v>
      </c>
      <c r="AC124" s="376">
        <v>45.415424426999998</v>
      </c>
      <c r="AD124" s="377">
        <v>6.8962199960000001</v>
      </c>
      <c r="AE124" s="338">
        <v>2.1584892433</v>
      </c>
      <c r="AF124" s="378">
        <v>23.002098369999999</v>
      </c>
      <c r="AG124" s="378">
        <v>3.2840833558</v>
      </c>
      <c r="AH124" s="338">
        <v>11.650501438999999</v>
      </c>
      <c r="AI124" s="376">
        <v>0.16538892020000001</v>
      </c>
      <c r="AJ124" s="377">
        <v>0.42337910849999999</v>
      </c>
      <c r="AK124" s="377">
        <v>55</v>
      </c>
    </row>
    <row r="125" spans="1:37" x14ac:dyDescent="0.2">
      <c r="A125" s="380">
        <v>4042</v>
      </c>
      <c r="B125" s="373" t="s">
        <v>328</v>
      </c>
      <c r="C125" s="73">
        <v>54113</v>
      </c>
      <c r="D125" s="376">
        <v>325.16422058000001</v>
      </c>
      <c r="E125" s="338">
        <v>244.63513064</v>
      </c>
      <c r="F125" s="377">
        <v>80.529089940999995</v>
      </c>
      <c r="G125" s="376">
        <v>26.96815076</v>
      </c>
      <c r="H125" s="377">
        <v>1.6792812521</v>
      </c>
      <c r="I125" s="376">
        <v>56.203795821999996</v>
      </c>
      <c r="J125" s="377">
        <v>3.5673611024</v>
      </c>
      <c r="K125" s="338">
        <v>28.807097563999999</v>
      </c>
      <c r="L125" s="376">
        <v>4.1603540931999996</v>
      </c>
      <c r="M125" s="377">
        <v>1.6461879863</v>
      </c>
      <c r="N125" s="304">
        <v>4042</v>
      </c>
      <c r="O125" s="376">
        <v>9.6320115927999996</v>
      </c>
      <c r="P125" s="377">
        <v>1.2070222103999999</v>
      </c>
      <c r="Q125" s="376">
        <v>19.924265205000001</v>
      </c>
      <c r="R125" s="377">
        <v>3.3298430497</v>
      </c>
      <c r="S125" s="376">
        <v>5.8177046110999999</v>
      </c>
      <c r="T125" s="377">
        <v>0.42456904350000002</v>
      </c>
      <c r="U125" s="376">
        <v>0.3544456674</v>
      </c>
      <c r="V125" s="377">
        <v>0</v>
      </c>
      <c r="W125" s="376">
        <v>2.6624549478000001</v>
      </c>
      <c r="X125" s="377">
        <v>4.4053437199999997E-2</v>
      </c>
      <c r="Y125" s="376">
        <v>0</v>
      </c>
      <c r="Z125" s="377">
        <v>0</v>
      </c>
      <c r="AA125" s="376">
        <v>22.523988091</v>
      </c>
      <c r="AB125" s="377">
        <v>16.822449597999999</v>
      </c>
      <c r="AC125" s="376">
        <v>46.357673749999996</v>
      </c>
      <c r="AD125" s="377">
        <v>12.983629323000001</v>
      </c>
      <c r="AE125" s="338">
        <v>7.9851945447999997</v>
      </c>
      <c r="AF125" s="378">
        <v>24.364195451000001</v>
      </c>
      <c r="AG125" s="378">
        <v>3.6479192304999999</v>
      </c>
      <c r="AH125" s="338">
        <v>23.674008419</v>
      </c>
      <c r="AI125" s="376">
        <v>3.28246617E-2</v>
      </c>
      <c r="AJ125" s="377">
        <v>0.3437391669</v>
      </c>
      <c r="AK125" s="377">
        <v>65</v>
      </c>
    </row>
    <row r="126" spans="1:37" x14ac:dyDescent="0.2">
      <c r="A126" s="380">
        <v>4043</v>
      </c>
      <c r="B126" s="373" t="s">
        <v>197</v>
      </c>
      <c r="C126" s="73">
        <v>20124</v>
      </c>
      <c r="D126" s="376">
        <v>897.65925157000004</v>
      </c>
      <c r="E126" s="338">
        <v>775.41626149000001</v>
      </c>
      <c r="F126" s="377">
        <v>122.24299008</v>
      </c>
      <c r="G126" s="376">
        <v>27.665951540999998</v>
      </c>
      <c r="H126" s="377">
        <v>1.8573559289999999</v>
      </c>
      <c r="I126" s="376">
        <v>115.05459609</v>
      </c>
      <c r="J126" s="377">
        <v>5.4075660557000003</v>
      </c>
      <c r="K126" s="338">
        <v>38.421857023999998</v>
      </c>
      <c r="L126" s="376">
        <v>22.244559980999998</v>
      </c>
      <c r="M126" s="377">
        <v>4.3808185180999999</v>
      </c>
      <c r="N126" s="304">
        <v>4043</v>
      </c>
      <c r="O126" s="376">
        <v>12.410412324999999</v>
      </c>
      <c r="P126" s="377">
        <v>1.6788454566</v>
      </c>
      <c r="Q126" s="376">
        <v>4.8271299074999998</v>
      </c>
      <c r="R126" s="377">
        <v>1.7936107595999999</v>
      </c>
      <c r="S126" s="376">
        <v>524.32138368999995</v>
      </c>
      <c r="T126" s="377">
        <v>46.110890613000002</v>
      </c>
      <c r="U126" s="376">
        <v>0</v>
      </c>
      <c r="V126" s="377">
        <v>0</v>
      </c>
      <c r="W126" s="376">
        <v>0.37204812110000002</v>
      </c>
      <c r="X126" s="377">
        <v>0.65346570069999999</v>
      </c>
      <c r="Y126" s="376">
        <v>0</v>
      </c>
      <c r="Z126" s="377">
        <v>0</v>
      </c>
      <c r="AA126" s="376">
        <v>19.720797603000001</v>
      </c>
      <c r="AB126" s="377">
        <v>16.306525368999999</v>
      </c>
      <c r="AC126" s="376">
        <v>0.1310004713</v>
      </c>
      <c r="AD126" s="377">
        <v>4.13159596E-2</v>
      </c>
      <c r="AE126" s="338">
        <v>0.45739702139999999</v>
      </c>
      <c r="AF126" s="378">
        <v>29.018226427999998</v>
      </c>
      <c r="AG126" s="378">
        <v>5.6470985343000004</v>
      </c>
      <c r="AH126" s="338">
        <v>18.801329548999998</v>
      </c>
      <c r="AI126" s="376">
        <v>1.90954061E-2</v>
      </c>
      <c r="AJ126" s="377">
        <v>0.31597350800000001</v>
      </c>
      <c r="AK126" s="377">
        <v>31</v>
      </c>
    </row>
    <row r="127" spans="1:37" x14ac:dyDescent="0.2">
      <c r="A127" s="380">
        <v>4044</v>
      </c>
      <c r="B127" s="373" t="s">
        <v>203</v>
      </c>
      <c r="C127" s="73">
        <v>144461</v>
      </c>
      <c r="D127" s="376">
        <v>189.56140293000001</v>
      </c>
      <c r="E127" s="338">
        <v>138.58305530000001</v>
      </c>
      <c r="F127" s="377">
        <v>50.978347624000001</v>
      </c>
      <c r="G127" s="376">
        <v>6.0426003802999997</v>
      </c>
      <c r="H127" s="377">
        <v>0.86314233529999995</v>
      </c>
      <c r="I127" s="376">
        <v>18.212520945000001</v>
      </c>
      <c r="J127" s="377">
        <v>2.4776756985000001</v>
      </c>
      <c r="K127" s="338">
        <v>17.480804087999999</v>
      </c>
      <c r="L127" s="376">
        <v>0.88732973189999997</v>
      </c>
      <c r="M127" s="377">
        <v>0.24307736050000001</v>
      </c>
      <c r="N127" s="304">
        <v>4044</v>
      </c>
      <c r="O127" s="376">
        <v>4.2598308878999998</v>
      </c>
      <c r="P127" s="377">
        <v>0.72620717479999997</v>
      </c>
      <c r="Q127" s="376">
        <v>75.664572112000002</v>
      </c>
      <c r="R127" s="377">
        <v>15.475135108</v>
      </c>
      <c r="S127" s="376">
        <v>2.1836479107</v>
      </c>
      <c r="T127" s="377">
        <v>0.22543234519999999</v>
      </c>
      <c r="U127" s="376">
        <v>0</v>
      </c>
      <c r="V127" s="377">
        <v>0</v>
      </c>
      <c r="W127" s="376">
        <v>5.8313845699999999E-2</v>
      </c>
      <c r="X127" s="377">
        <v>1.5820238699999999E-2</v>
      </c>
      <c r="Y127" s="376">
        <v>0</v>
      </c>
      <c r="Z127" s="377">
        <v>0</v>
      </c>
      <c r="AA127" s="376">
        <v>8.0345962903999997</v>
      </c>
      <c r="AB127" s="377">
        <v>7.8269783417000003</v>
      </c>
      <c r="AC127" s="376">
        <v>2.8506301899999999E-2</v>
      </c>
      <c r="AD127" s="377">
        <v>7.2148812000000003E-3</v>
      </c>
      <c r="AE127" s="338">
        <v>0.4685298577</v>
      </c>
      <c r="AF127" s="378">
        <v>15.695737568</v>
      </c>
      <c r="AG127" s="378">
        <v>2.8987165396000001</v>
      </c>
      <c r="AH127" s="338">
        <v>9.1745363251000001</v>
      </c>
      <c r="AI127" s="376">
        <v>4.87454394E-2</v>
      </c>
      <c r="AJ127" s="377">
        <v>0.56173121930000003</v>
      </c>
      <c r="AK127" s="377">
        <v>76</v>
      </c>
    </row>
    <row r="128" spans="1:37" x14ac:dyDescent="0.2">
      <c r="A128" s="380">
        <v>4045</v>
      </c>
      <c r="B128" s="373" t="s">
        <v>211</v>
      </c>
      <c r="C128" s="73">
        <v>12282</v>
      </c>
      <c r="D128" s="376">
        <v>251.23413131999999</v>
      </c>
      <c r="E128" s="338">
        <v>149.80614652</v>
      </c>
      <c r="F128" s="377">
        <v>101.42798481</v>
      </c>
      <c r="G128" s="376">
        <v>14.284943160999999</v>
      </c>
      <c r="H128" s="377">
        <v>1.7470357704999999</v>
      </c>
      <c r="I128" s="376">
        <v>34.455222669999998</v>
      </c>
      <c r="J128" s="377">
        <v>8.6385551621999994</v>
      </c>
      <c r="K128" s="338">
        <v>47.917336272999997</v>
      </c>
      <c r="L128" s="376">
        <v>1.3368464360000001</v>
      </c>
      <c r="M128" s="377">
        <v>0.32273189460000001</v>
      </c>
      <c r="N128" s="304">
        <v>4045</v>
      </c>
      <c r="O128" s="376">
        <v>1.0084728529</v>
      </c>
      <c r="P128" s="377">
        <v>0.15371620220000001</v>
      </c>
      <c r="Q128" s="376">
        <v>1.3190220537999999</v>
      </c>
      <c r="R128" s="377">
        <v>4.4419621193000003</v>
      </c>
      <c r="S128" s="376">
        <v>9.8841812091999994</v>
      </c>
      <c r="T128" s="377">
        <v>0.2081848154</v>
      </c>
      <c r="U128" s="376">
        <v>0</v>
      </c>
      <c r="V128" s="377">
        <v>0</v>
      </c>
      <c r="W128" s="376">
        <v>0</v>
      </c>
      <c r="X128" s="377">
        <v>0</v>
      </c>
      <c r="Y128" s="376">
        <v>0</v>
      </c>
      <c r="Z128" s="377">
        <v>0</v>
      </c>
      <c r="AA128" s="376">
        <v>12.115794692</v>
      </c>
      <c r="AB128" s="377">
        <v>19.211145946999999</v>
      </c>
      <c r="AC128" s="376">
        <v>34.352765095000002</v>
      </c>
      <c r="AD128" s="377">
        <v>14.835934980999999</v>
      </c>
      <c r="AE128" s="338">
        <v>4.0598521081000003</v>
      </c>
      <c r="AF128" s="378">
        <v>15.881774069</v>
      </c>
      <c r="AG128" s="378">
        <v>3.6298092354999998</v>
      </c>
      <c r="AH128" s="338">
        <v>19.151849133999999</v>
      </c>
      <c r="AI128" s="376">
        <v>2.9961924300000001E-2</v>
      </c>
      <c r="AJ128" s="377">
        <v>2.2470335157000001</v>
      </c>
      <c r="AK128" s="377">
        <v>20</v>
      </c>
    </row>
    <row r="129" spans="1:37" x14ac:dyDescent="0.2">
      <c r="A129" s="380">
        <v>4046</v>
      </c>
      <c r="B129" s="373" t="s">
        <v>213</v>
      </c>
      <c r="C129" s="73">
        <v>265975</v>
      </c>
      <c r="D129" s="376">
        <v>232.34080324000001</v>
      </c>
      <c r="E129" s="338">
        <v>170.33937173999999</v>
      </c>
      <c r="F129" s="377">
        <v>62.001431494999999</v>
      </c>
      <c r="G129" s="376">
        <v>10.874446635</v>
      </c>
      <c r="H129" s="377">
        <v>1.1331303978</v>
      </c>
      <c r="I129" s="376">
        <v>73.784787499000004</v>
      </c>
      <c r="J129" s="377">
        <v>4.0692549875999999</v>
      </c>
      <c r="K129" s="338">
        <v>36.146174332000001</v>
      </c>
      <c r="L129" s="376">
        <v>2.9373694118000002</v>
      </c>
      <c r="M129" s="377">
        <v>0.66903064720000005</v>
      </c>
      <c r="N129" s="304">
        <v>4046</v>
      </c>
      <c r="O129" s="376">
        <v>2.7120422521999998</v>
      </c>
      <c r="P129" s="377">
        <v>0.54634239490000003</v>
      </c>
      <c r="Q129" s="376">
        <v>27.996675995</v>
      </c>
      <c r="R129" s="377">
        <v>5.8002363462000002</v>
      </c>
      <c r="S129" s="376">
        <v>5.6867915405999998</v>
      </c>
      <c r="T129" s="377">
        <v>0.45873869699999997</v>
      </c>
      <c r="U129" s="376">
        <v>0</v>
      </c>
      <c r="V129" s="377">
        <v>0</v>
      </c>
      <c r="W129" s="376">
        <v>9.3786366000000003E-3</v>
      </c>
      <c r="X129" s="377">
        <v>1.2402839999999999E-3</v>
      </c>
      <c r="Y129" s="376">
        <v>3.13339443E-2</v>
      </c>
      <c r="Z129" s="377">
        <v>4.4534470999999997E-3</v>
      </c>
      <c r="AA129" s="376">
        <v>11.577355223</v>
      </c>
      <c r="AB129" s="377">
        <v>15.902440070000001</v>
      </c>
      <c r="AC129" s="376">
        <v>5.5809299700000002E-2</v>
      </c>
      <c r="AD129" s="377">
        <v>1.3735297299999999E-2</v>
      </c>
      <c r="AE129" s="338">
        <v>0.65534261279999995</v>
      </c>
      <c r="AF129" s="378">
        <v>19.77034244</v>
      </c>
      <c r="AG129" s="378">
        <v>3.4461288305000002</v>
      </c>
      <c r="AH129" s="338">
        <v>7.8195859506999996</v>
      </c>
      <c r="AI129" s="376">
        <v>4.2891438900000002E-2</v>
      </c>
      <c r="AJ129" s="377">
        <v>0.1957446293</v>
      </c>
      <c r="AK129" s="377">
        <v>133</v>
      </c>
    </row>
    <row r="130" spans="1:37" x14ac:dyDescent="0.2">
      <c r="A130" s="380">
        <v>4047</v>
      </c>
      <c r="B130" s="373" t="s">
        <v>215</v>
      </c>
      <c r="C130" s="73">
        <v>80885</v>
      </c>
      <c r="D130" s="376">
        <v>274.59775717999997</v>
      </c>
      <c r="E130" s="338">
        <v>206.15699187000001</v>
      </c>
      <c r="F130" s="377">
        <v>68.440765311999996</v>
      </c>
      <c r="G130" s="376">
        <v>7.5910708709000003</v>
      </c>
      <c r="H130" s="377">
        <v>1.272376899</v>
      </c>
      <c r="I130" s="376">
        <v>98.369794261999999</v>
      </c>
      <c r="J130" s="377">
        <v>4.7114989295000003</v>
      </c>
      <c r="K130" s="338">
        <v>32.847177776000002</v>
      </c>
      <c r="L130" s="376">
        <v>8.3512995408999995</v>
      </c>
      <c r="M130" s="377">
        <v>2.1861630074999998</v>
      </c>
      <c r="N130" s="304">
        <v>4047</v>
      </c>
      <c r="O130" s="376">
        <v>4.4437647405999998</v>
      </c>
      <c r="P130" s="377">
        <v>0.7538910861</v>
      </c>
      <c r="Q130" s="376">
        <v>13.432503225</v>
      </c>
      <c r="R130" s="377">
        <v>2.0562947462999999</v>
      </c>
      <c r="S130" s="376">
        <v>23.381179060000001</v>
      </c>
      <c r="T130" s="377">
        <v>1.0770716912</v>
      </c>
      <c r="U130" s="376">
        <v>1.4647598E-3</v>
      </c>
      <c r="V130" s="377">
        <v>4.6420869999999999E-4</v>
      </c>
      <c r="W130" s="376">
        <v>1.52811645E-2</v>
      </c>
      <c r="X130" s="377">
        <v>2.8845125999999999E-3</v>
      </c>
      <c r="Y130" s="376">
        <v>0</v>
      </c>
      <c r="Z130" s="377">
        <v>0</v>
      </c>
      <c r="AA130" s="376">
        <v>19.344173262000002</v>
      </c>
      <c r="AB130" s="377">
        <v>19.034498370000001</v>
      </c>
      <c r="AC130" s="376">
        <v>3.7592762100000003E-2</v>
      </c>
      <c r="AD130" s="377">
        <v>7.8012745000000001E-3</v>
      </c>
      <c r="AE130" s="338">
        <v>5.3297964400000002E-2</v>
      </c>
      <c r="AF130" s="378">
        <v>19.215223356999999</v>
      </c>
      <c r="AG130" s="378">
        <v>5.5457241444000003</v>
      </c>
      <c r="AH130" s="338">
        <v>10.307280514</v>
      </c>
      <c r="AI130" s="376">
        <v>0.223666119</v>
      </c>
      <c r="AJ130" s="377">
        <v>0.33431893439999999</v>
      </c>
      <c r="AK130" s="377">
        <v>87</v>
      </c>
    </row>
    <row r="131" spans="1:37" x14ac:dyDescent="0.2">
      <c r="A131" s="380">
        <v>4048</v>
      </c>
      <c r="B131" s="373" t="s">
        <v>335</v>
      </c>
      <c r="C131" s="73">
        <v>34514</v>
      </c>
      <c r="D131" s="376">
        <v>468.37446361000002</v>
      </c>
      <c r="E131" s="338">
        <v>382.08850109000002</v>
      </c>
      <c r="F131" s="377">
        <v>86.285962522999995</v>
      </c>
      <c r="G131" s="376">
        <v>27.129180949999999</v>
      </c>
      <c r="H131" s="377">
        <v>1.2106893795</v>
      </c>
      <c r="I131" s="376">
        <v>57.813595069000002</v>
      </c>
      <c r="J131" s="377">
        <v>7.3608397100999996</v>
      </c>
      <c r="K131" s="338">
        <v>27.993553451</v>
      </c>
      <c r="L131" s="376">
        <v>150.46198454</v>
      </c>
      <c r="M131" s="377">
        <v>15.562488257</v>
      </c>
      <c r="N131" s="304">
        <v>4048</v>
      </c>
      <c r="O131" s="376">
        <v>7.2286481950999999</v>
      </c>
      <c r="P131" s="377">
        <v>1.2077299106999999</v>
      </c>
      <c r="Q131" s="376">
        <v>4.0008709846999997</v>
      </c>
      <c r="R131" s="377">
        <v>3.0099217060000001</v>
      </c>
      <c r="S131" s="376">
        <v>87.895732976999994</v>
      </c>
      <c r="T131" s="377">
        <v>8.4910756217000003</v>
      </c>
      <c r="U131" s="376">
        <v>5.7098336999999999E-3</v>
      </c>
      <c r="V131" s="377">
        <v>1.2534826E-3</v>
      </c>
      <c r="W131" s="376">
        <v>0.27716357419999998</v>
      </c>
      <c r="X131" s="377">
        <v>6.2438324400000002E-2</v>
      </c>
      <c r="Y131" s="376">
        <v>1.0952077000000001E-6</v>
      </c>
      <c r="Z131" s="377">
        <v>0</v>
      </c>
      <c r="AA131" s="376">
        <v>13.026204119000001</v>
      </c>
      <c r="AB131" s="377">
        <v>15.536488547999999</v>
      </c>
      <c r="AC131" s="376">
        <v>3.2868830000000002E-2</v>
      </c>
      <c r="AD131" s="377">
        <v>5.4759952000000001E-3</v>
      </c>
      <c r="AE131" s="338">
        <v>0.19681065410000001</v>
      </c>
      <c r="AF131" s="378">
        <v>21.663883515999999</v>
      </c>
      <c r="AG131" s="378">
        <v>5.5329437430999997</v>
      </c>
      <c r="AH131" s="338">
        <v>12.487419344999999</v>
      </c>
      <c r="AI131" s="376">
        <v>2.9849092300000001E-2</v>
      </c>
      <c r="AJ131" s="377">
        <v>0.14964271260000001</v>
      </c>
      <c r="AK131" s="377">
        <v>56</v>
      </c>
    </row>
    <row r="132" spans="1:37" x14ac:dyDescent="0.2">
      <c r="A132" s="380">
        <v>4049</v>
      </c>
      <c r="B132" s="373" t="s">
        <v>221</v>
      </c>
      <c r="C132" s="73">
        <v>19078</v>
      </c>
      <c r="D132" s="376">
        <v>250.03838855000001</v>
      </c>
      <c r="E132" s="338">
        <v>188.68914287999999</v>
      </c>
      <c r="F132" s="377">
        <v>61.349245678999999</v>
      </c>
      <c r="G132" s="376">
        <v>11.00871424</v>
      </c>
      <c r="H132" s="377">
        <v>1.2873594655</v>
      </c>
      <c r="I132" s="376">
        <v>95.656025014999997</v>
      </c>
      <c r="J132" s="377">
        <v>5.3943059688000004</v>
      </c>
      <c r="K132" s="338">
        <v>37.596681339</v>
      </c>
      <c r="L132" s="376">
        <v>13.492428414999999</v>
      </c>
      <c r="M132" s="377">
        <v>1.2979491695000001</v>
      </c>
      <c r="N132" s="304">
        <v>4049</v>
      </c>
      <c r="O132" s="376">
        <v>8.8733767378999993</v>
      </c>
      <c r="P132" s="377">
        <v>1.8510533761000001</v>
      </c>
      <c r="Q132" s="376">
        <v>6.0263600874999996</v>
      </c>
      <c r="R132" s="377">
        <v>2.9459716453999998</v>
      </c>
      <c r="S132" s="376">
        <v>4.5074208943</v>
      </c>
      <c r="T132" s="377">
        <v>0.72506558539999999</v>
      </c>
      <c r="U132" s="376">
        <v>0</v>
      </c>
      <c r="V132" s="377">
        <v>0</v>
      </c>
      <c r="W132" s="376">
        <v>0.80097036600000004</v>
      </c>
      <c r="X132" s="377">
        <v>0.14206565530000001</v>
      </c>
      <c r="Y132" s="376">
        <v>0</v>
      </c>
      <c r="Z132" s="377">
        <v>0</v>
      </c>
      <c r="AA132" s="376">
        <v>9.5652928434</v>
      </c>
      <c r="AB132" s="377">
        <v>15.826180386000001</v>
      </c>
      <c r="AC132" s="376">
        <v>3.2907633399999997E-2</v>
      </c>
      <c r="AD132" s="377">
        <v>1.5741318399999999E-2</v>
      </c>
      <c r="AE132" s="338">
        <v>5.4353382999999998E-2</v>
      </c>
      <c r="AF132" s="378">
        <v>20.503209052999999</v>
      </c>
      <c r="AG132" s="378">
        <v>2.9153494222999998</v>
      </c>
      <c r="AH132" s="338">
        <v>8.8771216702999993</v>
      </c>
      <c r="AI132" s="376">
        <v>0.2976700518</v>
      </c>
      <c r="AJ132" s="377">
        <v>0.34481483229999998</v>
      </c>
      <c r="AK132" s="377">
        <v>39</v>
      </c>
    </row>
    <row r="133" spans="1:37" x14ac:dyDescent="0.2">
      <c r="A133" s="380">
        <v>4050</v>
      </c>
      <c r="B133" s="373" t="s">
        <v>217</v>
      </c>
      <c r="C133" s="73">
        <v>24146</v>
      </c>
      <c r="D133" s="376">
        <v>289.45395905999999</v>
      </c>
      <c r="E133" s="338">
        <v>188.43506522000001</v>
      </c>
      <c r="F133" s="377">
        <v>101.01889384</v>
      </c>
      <c r="G133" s="376">
        <v>17.008292532999999</v>
      </c>
      <c r="H133" s="377">
        <v>1.7111946065999999</v>
      </c>
      <c r="I133" s="376">
        <v>92.136375177999994</v>
      </c>
      <c r="J133" s="377">
        <v>5.6404555709000004</v>
      </c>
      <c r="K133" s="338">
        <v>59.454572894999998</v>
      </c>
      <c r="L133" s="376">
        <v>3.0756077904999999</v>
      </c>
      <c r="M133" s="377">
        <v>0.69657492929999998</v>
      </c>
      <c r="N133" s="304">
        <v>4050</v>
      </c>
      <c r="O133" s="376">
        <v>8.8516002057000005</v>
      </c>
      <c r="P133" s="377">
        <v>2.0660045942999998</v>
      </c>
      <c r="Q133" s="376">
        <v>13.928307044</v>
      </c>
      <c r="R133" s="377">
        <v>3.5010827138999998</v>
      </c>
      <c r="S133" s="376">
        <v>5.2596121448000002</v>
      </c>
      <c r="T133" s="377">
        <v>1.1596141875999999</v>
      </c>
      <c r="U133" s="376">
        <v>0</v>
      </c>
      <c r="V133" s="377">
        <v>0</v>
      </c>
      <c r="W133" s="376">
        <v>6.0158288499999997E-2</v>
      </c>
      <c r="X133" s="377">
        <v>6.8914355999999998E-3</v>
      </c>
      <c r="Y133" s="376">
        <v>0</v>
      </c>
      <c r="Z133" s="377">
        <v>0</v>
      </c>
      <c r="AA133" s="376">
        <v>18.321315183999999</v>
      </c>
      <c r="AB133" s="377">
        <v>21.002604650999999</v>
      </c>
      <c r="AC133" s="376">
        <v>0.14630435850000001</v>
      </c>
      <c r="AD133" s="377">
        <v>5.4065509400000003E-2</v>
      </c>
      <c r="AE133" s="338">
        <v>1.4452305539999999</v>
      </c>
      <c r="AF133" s="378">
        <v>16.909658167</v>
      </c>
      <c r="AG133" s="378">
        <v>3.6216065327</v>
      </c>
      <c r="AH133" s="338">
        <v>12.634391587</v>
      </c>
      <c r="AI133" s="376">
        <v>0.25792983809999998</v>
      </c>
      <c r="AJ133" s="377">
        <v>0.50450856099999997</v>
      </c>
      <c r="AK133" s="377">
        <v>45</v>
      </c>
    </row>
    <row r="134" spans="1:37" x14ac:dyDescent="0.2">
      <c r="A134" s="380">
        <v>4051</v>
      </c>
      <c r="B134" s="373" t="s">
        <v>209</v>
      </c>
      <c r="C134" s="73">
        <v>44476</v>
      </c>
      <c r="D134" s="376">
        <v>244.90828225000001</v>
      </c>
      <c r="E134" s="338">
        <v>176.91208404</v>
      </c>
      <c r="F134" s="377">
        <v>67.996198211000006</v>
      </c>
      <c r="G134" s="376">
        <v>14.902939293999999</v>
      </c>
      <c r="H134" s="377">
        <v>1.3897219727000001</v>
      </c>
      <c r="I134" s="376">
        <v>74.665741765000007</v>
      </c>
      <c r="J134" s="377">
        <v>3.5634748319999998</v>
      </c>
      <c r="K134" s="338">
        <v>31.585217651000001</v>
      </c>
      <c r="L134" s="376">
        <v>6.5159702114</v>
      </c>
      <c r="M134" s="377">
        <v>2.4438208670999999</v>
      </c>
      <c r="N134" s="304">
        <v>4051</v>
      </c>
      <c r="O134" s="376">
        <v>17.453099957999999</v>
      </c>
      <c r="P134" s="377">
        <v>3.7485653587000001</v>
      </c>
      <c r="Q134" s="376">
        <v>12.667890498</v>
      </c>
      <c r="R134" s="377">
        <v>4.4850052946999996</v>
      </c>
      <c r="S134" s="376">
        <v>4.3331713538000001</v>
      </c>
      <c r="T134" s="377">
        <v>0.48134473379999998</v>
      </c>
      <c r="U134" s="376">
        <v>0</v>
      </c>
      <c r="V134" s="377">
        <v>0</v>
      </c>
      <c r="W134" s="376">
        <v>5.4971698700000002E-2</v>
      </c>
      <c r="X134" s="377">
        <v>1.12479934E-2</v>
      </c>
      <c r="Y134" s="376">
        <v>0</v>
      </c>
      <c r="Z134" s="377">
        <v>0</v>
      </c>
      <c r="AA134" s="376">
        <v>10.798406018</v>
      </c>
      <c r="AB134" s="377">
        <v>17.012839970000002</v>
      </c>
      <c r="AC134" s="376">
        <v>4.52019834E-2</v>
      </c>
      <c r="AD134" s="377">
        <v>6.9451239999999996E-3</v>
      </c>
      <c r="AE134" s="338">
        <v>2.2202003521</v>
      </c>
      <c r="AF134" s="378">
        <v>19.322383393999999</v>
      </c>
      <c r="AG134" s="378">
        <v>4.6993218604000004</v>
      </c>
      <c r="AH134" s="338">
        <v>12.279451551999999</v>
      </c>
      <c r="AI134" s="376">
        <v>1.6999053199999999E-2</v>
      </c>
      <c r="AJ134" s="377">
        <v>0.2043494589</v>
      </c>
      <c r="AK134" s="377">
        <v>51</v>
      </c>
    </row>
    <row r="135" spans="1:37" x14ac:dyDescent="0.2">
      <c r="A135" s="380">
        <v>4052</v>
      </c>
      <c r="B135" s="373" t="s">
        <v>340</v>
      </c>
      <c r="C135" s="73">
        <v>287944</v>
      </c>
      <c r="D135" s="376">
        <v>287.90469037000003</v>
      </c>
      <c r="E135" s="338">
        <v>216.42501544000001</v>
      </c>
      <c r="F135" s="377">
        <v>71.479674926000001</v>
      </c>
      <c r="G135" s="376">
        <v>16.270641520000002</v>
      </c>
      <c r="H135" s="377">
        <v>1.0553771959</v>
      </c>
      <c r="I135" s="376">
        <v>58.672834492</v>
      </c>
      <c r="J135" s="377">
        <v>6.4999375555999999</v>
      </c>
      <c r="K135" s="338">
        <v>34.430708750999997</v>
      </c>
      <c r="L135" s="376">
        <v>7.0487276155999998</v>
      </c>
      <c r="M135" s="377">
        <v>1.2447676362</v>
      </c>
      <c r="N135" s="304">
        <v>4052</v>
      </c>
      <c r="O135" s="376">
        <v>7.0817813121000004</v>
      </c>
      <c r="P135" s="377">
        <v>1.0231089462</v>
      </c>
      <c r="Q135" s="376">
        <v>29.873528382</v>
      </c>
      <c r="R135" s="377">
        <v>2.6252801480999999</v>
      </c>
      <c r="S135" s="376">
        <v>27.511078262000002</v>
      </c>
      <c r="T135" s="377">
        <v>1.0988386811999999</v>
      </c>
      <c r="U135" s="376">
        <v>0</v>
      </c>
      <c r="V135" s="377">
        <v>0</v>
      </c>
      <c r="W135" s="376">
        <v>7.1931310900000003E-2</v>
      </c>
      <c r="X135" s="377">
        <v>1.5828669E-2</v>
      </c>
      <c r="Y135" s="376">
        <v>0</v>
      </c>
      <c r="Z135" s="377">
        <v>0</v>
      </c>
      <c r="AA135" s="376">
        <v>18.535154267999999</v>
      </c>
      <c r="AB135" s="377">
        <v>17.454487909000001</v>
      </c>
      <c r="AC135" s="376">
        <v>3.5587884600000001E-2</v>
      </c>
      <c r="AD135" s="377">
        <v>5.7486648E-3</v>
      </c>
      <c r="AE135" s="338">
        <v>0.17028205630000001</v>
      </c>
      <c r="AF135" s="378">
        <v>20.322895598999999</v>
      </c>
      <c r="AG135" s="378">
        <v>3.3936447568000001</v>
      </c>
      <c r="AH135" s="338">
        <v>33.152859792000001</v>
      </c>
      <c r="AI135" s="376">
        <v>0.154299406</v>
      </c>
      <c r="AJ135" s="377">
        <v>0.1553595532</v>
      </c>
      <c r="AK135" s="377">
        <v>125</v>
      </c>
    </row>
    <row r="136" spans="1:37" x14ac:dyDescent="0.2">
      <c r="A136" s="380">
        <v>4053</v>
      </c>
      <c r="B136" s="373" t="s">
        <v>157</v>
      </c>
      <c r="C136" s="73">
        <v>183881</v>
      </c>
      <c r="D136" s="376">
        <v>255.14649026000001</v>
      </c>
      <c r="E136" s="338">
        <v>188.00623203000001</v>
      </c>
      <c r="F136" s="377">
        <v>67.140258231000004</v>
      </c>
      <c r="G136" s="376">
        <v>16.157220438</v>
      </c>
      <c r="H136" s="377">
        <v>2.0019410476999999</v>
      </c>
      <c r="I136" s="376">
        <v>71.213465287999995</v>
      </c>
      <c r="J136" s="377">
        <v>3.2180031464000001</v>
      </c>
      <c r="K136" s="338">
        <v>31.869438577</v>
      </c>
      <c r="L136" s="376">
        <v>2.6575147119000002</v>
      </c>
      <c r="M136" s="377">
        <v>0.49389980439999998</v>
      </c>
      <c r="N136" s="304">
        <v>4053</v>
      </c>
      <c r="O136" s="376">
        <v>11.721788107</v>
      </c>
      <c r="P136" s="377">
        <v>1.9358518601000001</v>
      </c>
      <c r="Q136" s="376">
        <v>17.099885543999999</v>
      </c>
      <c r="R136" s="377">
        <v>1.3664233059999999</v>
      </c>
      <c r="S136" s="376">
        <v>10.077642286</v>
      </c>
      <c r="T136" s="377">
        <v>0.92936492879999999</v>
      </c>
      <c r="U136" s="376">
        <v>4.6217440000000001E-4</v>
      </c>
      <c r="V136" s="377">
        <v>1.020973E-4</v>
      </c>
      <c r="W136" s="376">
        <v>5.0755427800000003E-2</v>
      </c>
      <c r="X136" s="377">
        <v>1.4262538E-2</v>
      </c>
      <c r="Y136" s="376">
        <v>11.753270559000001</v>
      </c>
      <c r="Z136" s="377">
        <v>6.6518863027000004</v>
      </c>
      <c r="AA136" s="376">
        <v>13.202818757999999</v>
      </c>
      <c r="AB136" s="377">
        <v>14.455664049999999</v>
      </c>
      <c r="AC136" s="376">
        <v>7.4910437100000005E-2</v>
      </c>
      <c r="AD136" s="377">
        <v>2.1209521499999998E-2</v>
      </c>
      <c r="AE136" s="338">
        <v>6.7104984500000006E-2</v>
      </c>
      <c r="AF136" s="378">
        <v>21.186167212000001</v>
      </c>
      <c r="AG136" s="378">
        <v>7.7969049521000002</v>
      </c>
      <c r="AH136" s="338">
        <v>7.6894942683999998</v>
      </c>
      <c r="AI136" s="376">
        <v>0.91497949020000002</v>
      </c>
      <c r="AJ136" s="377">
        <v>0.52405844229999998</v>
      </c>
      <c r="AK136" s="377">
        <v>116</v>
      </c>
    </row>
    <row r="137" spans="1:37" x14ac:dyDescent="0.2">
      <c r="A137" s="380">
        <v>4054</v>
      </c>
      <c r="B137" s="373" t="s">
        <v>161</v>
      </c>
      <c r="C137" s="73">
        <v>72729</v>
      </c>
      <c r="D137" s="376">
        <v>142.30550885</v>
      </c>
      <c r="E137" s="338">
        <v>111.04008140000001</v>
      </c>
      <c r="F137" s="377">
        <v>31.265427447</v>
      </c>
      <c r="G137" s="376">
        <v>5.8067622839000004</v>
      </c>
      <c r="H137" s="377">
        <v>0.49252986370000001</v>
      </c>
      <c r="I137" s="376">
        <v>50.362505220999999</v>
      </c>
      <c r="J137" s="377">
        <v>2.3599606998999998</v>
      </c>
      <c r="K137" s="338">
        <v>24.109025376999998</v>
      </c>
      <c r="L137" s="376">
        <v>2.4315035872999999</v>
      </c>
      <c r="M137" s="377">
        <v>0.16147896789999999</v>
      </c>
      <c r="N137" s="304">
        <v>4054</v>
      </c>
      <c r="O137" s="376">
        <v>3.6863217126999999</v>
      </c>
      <c r="P137" s="377">
        <v>0.57399739409999995</v>
      </c>
      <c r="Q137" s="376">
        <v>0.83927941920000004</v>
      </c>
      <c r="R137" s="377">
        <v>1.1275936458</v>
      </c>
      <c r="S137" s="376">
        <v>2.8496867377999999</v>
      </c>
      <c r="T137" s="377">
        <v>0.2449677579</v>
      </c>
      <c r="U137" s="376">
        <v>0</v>
      </c>
      <c r="V137" s="377">
        <v>0</v>
      </c>
      <c r="W137" s="376">
        <v>10.674485002999999</v>
      </c>
      <c r="X137" s="377">
        <v>5.7166688666000001</v>
      </c>
      <c r="Y137" s="376">
        <v>0</v>
      </c>
      <c r="Z137" s="377">
        <v>0</v>
      </c>
      <c r="AA137" s="376">
        <v>7.2049374639000003</v>
      </c>
      <c r="AB137" s="377">
        <v>6.5739654826000002</v>
      </c>
      <c r="AC137" s="376">
        <v>1.2529316292999999</v>
      </c>
      <c r="AD137" s="377">
        <v>0.26985781040000001</v>
      </c>
      <c r="AE137" s="338">
        <v>0.25376607429999998</v>
      </c>
      <c r="AF137" s="378">
        <v>9.4332092239000005</v>
      </c>
      <c r="AG137" s="378">
        <v>1.6396212476000001</v>
      </c>
      <c r="AH137" s="338">
        <v>3.9802171419999999</v>
      </c>
      <c r="AI137" s="376">
        <v>4.0829266599999997E-2</v>
      </c>
      <c r="AJ137" s="377">
        <v>0.21940697349999999</v>
      </c>
      <c r="AK137" s="377">
        <v>60</v>
      </c>
    </row>
    <row r="138" spans="1:37" x14ac:dyDescent="0.2">
      <c r="A138" s="380">
        <v>4055</v>
      </c>
      <c r="B138" s="373" t="s">
        <v>344</v>
      </c>
      <c r="C138" s="73">
        <v>162921</v>
      </c>
      <c r="D138" s="376">
        <v>234.56515776000001</v>
      </c>
      <c r="E138" s="338">
        <v>178.00006386000001</v>
      </c>
      <c r="F138" s="377">
        <v>56.565093902999998</v>
      </c>
      <c r="G138" s="376">
        <v>14.545031849000001</v>
      </c>
      <c r="H138" s="377">
        <v>1.1727298561999999</v>
      </c>
      <c r="I138" s="376">
        <v>55.610968196999998</v>
      </c>
      <c r="J138" s="377">
        <v>4.0467739045000002</v>
      </c>
      <c r="K138" s="338">
        <v>29.737359264999998</v>
      </c>
      <c r="L138" s="376">
        <v>3.8224890184000002</v>
      </c>
      <c r="M138" s="377">
        <v>0.39749390750000002</v>
      </c>
      <c r="N138" s="304">
        <v>4055</v>
      </c>
      <c r="O138" s="376">
        <v>0.72468349060000004</v>
      </c>
      <c r="P138" s="377">
        <v>9.7269435599999995E-2</v>
      </c>
      <c r="Q138" s="376">
        <v>55.935672883999999</v>
      </c>
      <c r="R138" s="377">
        <v>4.4453932463000001</v>
      </c>
      <c r="S138" s="376">
        <v>4.5358244981000002</v>
      </c>
      <c r="T138" s="377">
        <v>0.31765532629999998</v>
      </c>
      <c r="U138" s="376">
        <v>6.7994708400000006E-2</v>
      </c>
      <c r="V138" s="377">
        <v>3.0861448000000001E-3</v>
      </c>
      <c r="W138" s="376">
        <v>3.3510322E-3</v>
      </c>
      <c r="X138" s="377">
        <v>3.9984492000000003E-3</v>
      </c>
      <c r="Y138" s="376">
        <v>0</v>
      </c>
      <c r="Z138" s="377">
        <v>0</v>
      </c>
      <c r="AA138" s="376">
        <v>11.350727073</v>
      </c>
      <c r="AB138" s="377">
        <v>15.792845506000001</v>
      </c>
      <c r="AC138" s="376">
        <v>6.6712120000000001E-3</v>
      </c>
      <c r="AD138" s="377">
        <v>1.1530996999999999E-3</v>
      </c>
      <c r="AE138" s="338">
        <v>1.05626312E-2</v>
      </c>
      <c r="AF138" s="378">
        <v>17.781970634</v>
      </c>
      <c r="AG138" s="378">
        <v>4.3802808674999998</v>
      </c>
      <c r="AH138" s="338">
        <v>9.3985677775000003</v>
      </c>
      <c r="AI138" s="376">
        <v>1.5330182600000001E-2</v>
      </c>
      <c r="AJ138" s="377">
        <v>0.35927356589999998</v>
      </c>
      <c r="AK138" s="377">
        <v>99</v>
      </c>
    </row>
    <row r="139" spans="1:37" x14ac:dyDescent="0.2">
      <c r="A139" s="380">
        <v>4056</v>
      </c>
      <c r="B139" s="373" t="s">
        <v>346</v>
      </c>
      <c r="C139" s="73">
        <v>20859</v>
      </c>
      <c r="D139" s="376">
        <v>284.35104876000003</v>
      </c>
      <c r="E139" s="338">
        <v>228.40991080000001</v>
      </c>
      <c r="F139" s="377">
        <v>55.941137959000002</v>
      </c>
      <c r="G139" s="376">
        <v>3.1848742462000001</v>
      </c>
      <c r="H139" s="377">
        <v>1.3391998528</v>
      </c>
      <c r="I139" s="376">
        <v>44.714144732999998</v>
      </c>
      <c r="J139" s="377">
        <v>3.3084214565000001</v>
      </c>
      <c r="K139" s="338">
        <v>51.137313564999999</v>
      </c>
      <c r="L139" s="376">
        <v>7.0766708100000006E-2</v>
      </c>
      <c r="M139" s="377">
        <v>2.8401296900000001E-2</v>
      </c>
      <c r="N139" s="304">
        <v>4056</v>
      </c>
      <c r="O139" s="376">
        <v>0.38632433090000001</v>
      </c>
      <c r="P139" s="377">
        <v>7.5133405200000003E-2</v>
      </c>
      <c r="Q139" s="376">
        <v>100.03954822</v>
      </c>
      <c r="R139" s="377">
        <v>9.5354473289000001</v>
      </c>
      <c r="S139" s="376">
        <v>0.53133518540000002</v>
      </c>
      <c r="T139" s="377">
        <v>0.39429510490000003</v>
      </c>
      <c r="U139" s="376">
        <v>0</v>
      </c>
      <c r="V139" s="377">
        <v>0</v>
      </c>
      <c r="W139" s="376">
        <v>9.0825400000000005E-4</v>
      </c>
      <c r="X139" s="377">
        <v>2.2454429999999999E-4</v>
      </c>
      <c r="Y139" s="376">
        <v>0</v>
      </c>
      <c r="Z139" s="377">
        <v>0</v>
      </c>
      <c r="AA139" s="376">
        <v>11.822968468999999</v>
      </c>
      <c r="AB139" s="377">
        <v>14.326580867000001</v>
      </c>
      <c r="AC139" s="376">
        <v>2.3736703000000001E-2</v>
      </c>
      <c r="AD139" s="377">
        <v>7.0663797E-3</v>
      </c>
      <c r="AE139" s="338">
        <v>5.4294088300000001E-2</v>
      </c>
      <c r="AF139" s="378">
        <v>35.344953515</v>
      </c>
      <c r="AG139" s="378">
        <v>2.7403290982000001</v>
      </c>
      <c r="AH139" s="338">
        <v>4.8211640083000002</v>
      </c>
      <c r="AI139" s="376">
        <v>7.91587661E-2</v>
      </c>
      <c r="AJ139" s="377">
        <v>0.38445864099999999</v>
      </c>
      <c r="AK139" s="377">
        <v>52</v>
      </c>
    </row>
    <row r="140" spans="1:37" x14ac:dyDescent="0.2">
      <c r="A140" s="380">
        <v>4057</v>
      </c>
      <c r="B140" s="373" t="s">
        <v>496</v>
      </c>
      <c r="C140" s="73">
        <v>18943</v>
      </c>
      <c r="D140" s="376">
        <v>275.31851036</v>
      </c>
      <c r="E140" s="338">
        <v>220.15234461</v>
      </c>
      <c r="F140" s="377">
        <v>55.166165745999997</v>
      </c>
      <c r="G140" s="376">
        <v>9.0791110157000006</v>
      </c>
      <c r="H140" s="377">
        <v>0.71776044770000003</v>
      </c>
      <c r="I140" s="376">
        <v>43.050832051999997</v>
      </c>
      <c r="J140" s="377">
        <v>1.9974081916999999</v>
      </c>
      <c r="K140" s="338">
        <v>33.698708166000003</v>
      </c>
      <c r="L140" s="376">
        <v>0.13033645499999999</v>
      </c>
      <c r="M140" s="377">
        <v>0.1104988328</v>
      </c>
      <c r="N140" s="304">
        <v>4057</v>
      </c>
      <c r="O140" s="376">
        <v>1.1179820599000001</v>
      </c>
      <c r="P140" s="377">
        <v>0.16298489369999999</v>
      </c>
      <c r="Q140" s="376">
        <v>101.26433491</v>
      </c>
      <c r="R140" s="377">
        <v>10.256975183</v>
      </c>
      <c r="S140" s="376">
        <v>0.62158251249999996</v>
      </c>
      <c r="T140" s="377">
        <v>2.8174587800000001E-2</v>
      </c>
      <c r="U140" s="376">
        <v>0</v>
      </c>
      <c r="V140" s="377">
        <v>0</v>
      </c>
      <c r="W140" s="376">
        <v>0</v>
      </c>
      <c r="X140" s="377">
        <v>0</v>
      </c>
      <c r="Y140" s="376">
        <v>0</v>
      </c>
      <c r="Z140" s="377">
        <v>0</v>
      </c>
      <c r="AA140" s="376">
        <v>16.375982764</v>
      </c>
      <c r="AB140" s="377">
        <v>15.009866752000001</v>
      </c>
      <c r="AC140" s="376">
        <v>8.85942E-5</v>
      </c>
      <c r="AD140" s="377">
        <v>2.6289299999999999E-5</v>
      </c>
      <c r="AE140" s="338">
        <v>7.4115136999999996E-3</v>
      </c>
      <c r="AF140" s="378">
        <v>32.501666892000003</v>
      </c>
      <c r="AG140" s="378">
        <v>1.8759245170000001</v>
      </c>
      <c r="AH140" s="338">
        <v>6.0989388738999999</v>
      </c>
      <c r="AI140" s="376">
        <v>0.42096784209999999</v>
      </c>
      <c r="AJ140" s="377">
        <v>0.79094701160000003</v>
      </c>
      <c r="AK140" s="377">
        <v>36</v>
      </c>
    </row>
    <row r="141" spans="1:37" x14ac:dyDescent="0.2">
      <c r="A141" s="380">
        <v>4058</v>
      </c>
      <c r="B141" s="373" t="s">
        <v>349</v>
      </c>
      <c r="C141" s="73">
        <v>309461</v>
      </c>
      <c r="D141" s="376">
        <v>274.18035744999997</v>
      </c>
      <c r="E141" s="338">
        <v>225.22504863</v>
      </c>
      <c r="F141" s="377">
        <v>48.955308823000003</v>
      </c>
      <c r="G141" s="376">
        <v>11.995346909</v>
      </c>
      <c r="H141" s="377">
        <v>1.2368463967000001</v>
      </c>
      <c r="I141" s="376">
        <v>83.177476564000003</v>
      </c>
      <c r="J141" s="377">
        <v>3.6201158938</v>
      </c>
      <c r="K141" s="338">
        <v>42.217257813000003</v>
      </c>
      <c r="L141" s="376">
        <v>0.84592027719999996</v>
      </c>
      <c r="M141" s="377">
        <v>0.1063121801</v>
      </c>
      <c r="N141" s="304">
        <v>4058</v>
      </c>
      <c r="O141" s="376">
        <v>0.92827932999999996</v>
      </c>
      <c r="P141" s="377">
        <v>0.1421110002</v>
      </c>
      <c r="Q141" s="376">
        <v>41.086828224000001</v>
      </c>
      <c r="R141" s="377">
        <v>2.5435299185</v>
      </c>
      <c r="S141" s="376">
        <v>2.9881831842</v>
      </c>
      <c r="T141" s="377">
        <v>0.34745527139999999</v>
      </c>
      <c r="U141" s="376">
        <v>2.3749476995999999</v>
      </c>
      <c r="V141" s="377">
        <v>0.51970352639999995</v>
      </c>
      <c r="W141" s="376">
        <v>3.7784693699999997E-2</v>
      </c>
      <c r="X141" s="377">
        <v>1.3801581699999999E-2</v>
      </c>
      <c r="Y141" s="376">
        <v>6.5432779600000004E-2</v>
      </c>
      <c r="Z141" s="377">
        <v>1.4314625500000001E-2</v>
      </c>
      <c r="AA141" s="376">
        <v>28.974101873999999</v>
      </c>
      <c r="AB141" s="377">
        <v>13.746141352</v>
      </c>
      <c r="AC141" s="376">
        <v>1.19419061E-2</v>
      </c>
      <c r="AD141" s="377">
        <v>1.4614490999999999E-3</v>
      </c>
      <c r="AE141" s="338">
        <v>9.6967354999999995E-3</v>
      </c>
      <c r="AF141" s="378">
        <v>29.252881865999999</v>
      </c>
      <c r="AG141" s="378">
        <v>1.9141794137000001</v>
      </c>
      <c r="AH141" s="338">
        <v>5.4321148034000002</v>
      </c>
      <c r="AI141" s="376">
        <v>0.31616055840000001</v>
      </c>
      <c r="AJ141" s="377">
        <v>0.26002962689999998</v>
      </c>
      <c r="AK141" s="377">
        <v>134</v>
      </c>
    </row>
    <row r="142" spans="1:37" x14ac:dyDescent="0.2">
      <c r="A142" s="380">
        <v>4059</v>
      </c>
      <c r="B142" s="373" t="s">
        <v>497</v>
      </c>
      <c r="C142" s="73">
        <v>226436</v>
      </c>
      <c r="D142" s="376">
        <v>213.45403048</v>
      </c>
      <c r="E142" s="338">
        <v>163.89678961999999</v>
      </c>
      <c r="F142" s="377">
        <v>49.557240858999997</v>
      </c>
      <c r="G142" s="376">
        <v>10.024693227</v>
      </c>
      <c r="H142" s="377">
        <v>0.66030856370000002</v>
      </c>
      <c r="I142" s="376">
        <v>91.020242240000002</v>
      </c>
      <c r="J142" s="377">
        <v>3.9790887406</v>
      </c>
      <c r="K142" s="338">
        <v>21.875424599999999</v>
      </c>
      <c r="L142" s="376">
        <v>5.4794609075</v>
      </c>
      <c r="M142" s="377">
        <v>0.53100821679999999</v>
      </c>
      <c r="N142" s="304">
        <v>4059</v>
      </c>
      <c r="O142" s="376">
        <v>1.1914612748</v>
      </c>
      <c r="P142" s="377">
        <v>0.1927197812</v>
      </c>
      <c r="Q142" s="376">
        <v>16.977480858</v>
      </c>
      <c r="R142" s="377">
        <v>1.8231865842999999</v>
      </c>
      <c r="S142" s="376">
        <v>4.8340860054999997</v>
      </c>
      <c r="T142" s="377">
        <v>0.18944565390000001</v>
      </c>
      <c r="U142" s="376">
        <v>0.4799589239</v>
      </c>
      <c r="V142" s="377">
        <v>0.1041078901</v>
      </c>
      <c r="W142" s="376">
        <v>6.5362144799999994E-2</v>
      </c>
      <c r="X142" s="377">
        <v>2.23338974E-2</v>
      </c>
      <c r="Y142" s="376">
        <v>1.489258E-3</v>
      </c>
      <c r="Z142" s="377">
        <v>1.6214200000000001E-5</v>
      </c>
      <c r="AA142" s="376">
        <v>13.315409524</v>
      </c>
      <c r="AB142" s="377">
        <v>14.922092750999999</v>
      </c>
      <c r="AC142" s="376">
        <v>2.9880207499999999E-2</v>
      </c>
      <c r="AD142" s="377">
        <v>6.6336162000000002E-3</v>
      </c>
      <c r="AE142" s="338">
        <v>2.3966225599999998E-2</v>
      </c>
      <c r="AF142" s="378">
        <v>14.016406288000001</v>
      </c>
      <c r="AG142" s="378">
        <v>3.9628270891000001</v>
      </c>
      <c r="AH142" s="338">
        <v>7.5734786398000002</v>
      </c>
      <c r="AI142" s="376">
        <v>2.5287157800000001E-2</v>
      </c>
      <c r="AJ142" s="377">
        <v>0.12617399770000001</v>
      </c>
      <c r="AK142" s="377">
        <v>86</v>
      </c>
    </row>
    <row r="143" spans="1:37" x14ac:dyDescent="0.2">
      <c r="A143" s="380">
        <v>4060</v>
      </c>
      <c r="B143" s="373" t="s">
        <v>498</v>
      </c>
      <c r="C143" s="73">
        <v>54273</v>
      </c>
      <c r="D143" s="376">
        <v>217.79682955000001</v>
      </c>
      <c r="E143" s="338">
        <v>157.37861885000001</v>
      </c>
      <c r="F143" s="377">
        <v>60.418210702000003</v>
      </c>
      <c r="G143" s="376">
        <v>4.0803521635999997</v>
      </c>
      <c r="H143" s="377">
        <v>0.97146928970000002</v>
      </c>
      <c r="I143" s="376">
        <v>36.579077462999997</v>
      </c>
      <c r="J143" s="377">
        <v>2.5062669273</v>
      </c>
      <c r="K143" s="338">
        <v>16.345743989999999</v>
      </c>
      <c r="L143" s="376">
        <v>3.4811630591</v>
      </c>
      <c r="M143" s="377">
        <v>0.89855114039999995</v>
      </c>
      <c r="N143" s="304">
        <v>4060</v>
      </c>
      <c r="O143" s="376">
        <v>2.6349607828999999</v>
      </c>
      <c r="P143" s="377">
        <v>0.62091380890000003</v>
      </c>
      <c r="Q143" s="376">
        <v>75.592216102999998</v>
      </c>
      <c r="R143" s="377">
        <v>18.525943666</v>
      </c>
      <c r="S143" s="376">
        <v>2.6791280078000002</v>
      </c>
      <c r="T143" s="377">
        <v>0.26655864080000002</v>
      </c>
      <c r="U143" s="376">
        <v>0</v>
      </c>
      <c r="V143" s="377">
        <v>0</v>
      </c>
      <c r="W143" s="376">
        <v>0</v>
      </c>
      <c r="X143" s="377">
        <v>0</v>
      </c>
      <c r="Y143" s="376">
        <v>0</v>
      </c>
      <c r="Z143" s="377">
        <v>0</v>
      </c>
      <c r="AA143" s="376">
        <v>7.2274291166999998</v>
      </c>
      <c r="AB143" s="377">
        <v>9.7270831236999999</v>
      </c>
      <c r="AC143" s="376">
        <v>0.77113796410000002</v>
      </c>
      <c r="AD143" s="377">
        <v>0.22793630979999999</v>
      </c>
      <c r="AE143" s="338">
        <v>0.1493606978</v>
      </c>
      <c r="AF143" s="378">
        <v>20.599774029999999</v>
      </c>
      <c r="AG143" s="378">
        <v>3.2720936616</v>
      </c>
      <c r="AH143" s="338">
        <v>10.100522786999999</v>
      </c>
      <c r="AI143" s="376">
        <v>9.0290960000000003E-2</v>
      </c>
      <c r="AJ143" s="377">
        <v>0.44885585929999999</v>
      </c>
      <c r="AK143" s="377">
        <v>54</v>
      </c>
    </row>
    <row r="144" spans="1:37" x14ac:dyDescent="0.2">
      <c r="A144" s="380">
        <v>4061</v>
      </c>
      <c r="B144" s="373" t="s">
        <v>495</v>
      </c>
      <c r="C144" s="73">
        <v>24231</v>
      </c>
      <c r="D144" s="376">
        <v>388.00926683</v>
      </c>
      <c r="E144" s="338">
        <v>314.56268253000002</v>
      </c>
      <c r="F144" s="377">
        <v>73.446584295999997</v>
      </c>
      <c r="G144" s="376">
        <v>34.788555441</v>
      </c>
      <c r="H144" s="377">
        <v>1.4102711012</v>
      </c>
      <c r="I144" s="376">
        <v>82.016960022999996</v>
      </c>
      <c r="J144" s="377">
        <v>6.4869996627999997</v>
      </c>
      <c r="K144" s="338">
        <v>57.704380448000002</v>
      </c>
      <c r="L144" s="376">
        <v>2.7870048197999999</v>
      </c>
      <c r="M144" s="377">
        <v>7.1628670000000005E-2</v>
      </c>
      <c r="N144" s="304">
        <v>4061</v>
      </c>
      <c r="O144" s="376">
        <v>10.942480405</v>
      </c>
      <c r="P144" s="377">
        <v>0.82055553469999998</v>
      </c>
      <c r="Q144" s="376">
        <v>11.519286641000001</v>
      </c>
      <c r="R144" s="377">
        <v>2.1835769074</v>
      </c>
      <c r="S144" s="376">
        <v>36.964559919999999</v>
      </c>
      <c r="T144" s="377">
        <v>0.9448670159</v>
      </c>
      <c r="U144" s="376">
        <v>0.1652906562</v>
      </c>
      <c r="V144" s="377">
        <v>9.6168291000000003E-2</v>
      </c>
      <c r="W144" s="376">
        <v>0.55938244520000002</v>
      </c>
      <c r="X144" s="377">
        <v>7.1185125299999999E-2</v>
      </c>
      <c r="Y144" s="376">
        <v>39.106837824999999</v>
      </c>
      <c r="Z144" s="377">
        <v>0.60236612690000002</v>
      </c>
      <c r="AA144" s="376">
        <v>30.941788218999999</v>
      </c>
      <c r="AB144" s="377">
        <v>21.157698335999999</v>
      </c>
      <c r="AC144" s="376">
        <v>8.6154320500000006E-2</v>
      </c>
      <c r="AD144" s="377">
        <v>1.20500153E-2</v>
      </c>
      <c r="AE144" s="338">
        <v>4.7041055800000002E-2</v>
      </c>
      <c r="AF144" s="378">
        <v>23.512047152000001</v>
      </c>
      <c r="AG144" s="378">
        <v>2.3930789737999998</v>
      </c>
      <c r="AH144" s="338">
        <v>17.551791257000001</v>
      </c>
      <c r="AI144" s="376">
        <v>1.0991234636</v>
      </c>
      <c r="AJ144" s="377">
        <v>1.9661369724</v>
      </c>
      <c r="AK144" s="377">
        <v>140</v>
      </c>
    </row>
    <row r="145" spans="1:37" x14ac:dyDescent="0.2">
      <c r="A145" s="380"/>
      <c r="B145" s="373" t="s">
        <v>754</v>
      </c>
      <c r="C145" s="73">
        <v>541487</v>
      </c>
      <c r="D145" s="376">
        <v>382.35771568000001</v>
      </c>
      <c r="E145" s="338">
        <v>308.33101045000001</v>
      </c>
      <c r="F145" s="377">
        <v>74.026705226999994</v>
      </c>
      <c r="G145" s="376">
        <v>77.223623924999998</v>
      </c>
      <c r="H145" s="377">
        <v>1.3538090206</v>
      </c>
      <c r="I145" s="376">
        <v>21.508020524999999</v>
      </c>
      <c r="J145" s="377">
        <v>4.1007658844000003</v>
      </c>
      <c r="K145" s="338">
        <v>35.975160168000002</v>
      </c>
      <c r="L145" s="376">
        <v>13.293626649</v>
      </c>
      <c r="M145" s="377">
        <v>3.2668961112999999</v>
      </c>
      <c r="O145" s="376">
        <v>28.59724095</v>
      </c>
      <c r="P145" s="377">
        <v>7.2252325334999998</v>
      </c>
      <c r="Q145" s="376">
        <v>17.856841565</v>
      </c>
      <c r="R145" s="377">
        <v>4.8669999628999996</v>
      </c>
      <c r="S145" s="376">
        <v>77.444641653999994</v>
      </c>
      <c r="T145" s="377">
        <v>1.9083865391999999</v>
      </c>
      <c r="U145" s="376">
        <v>0</v>
      </c>
      <c r="V145" s="377">
        <v>0</v>
      </c>
      <c r="W145" s="376">
        <v>2.3800925567000002</v>
      </c>
      <c r="X145" s="377">
        <v>0.55997449030000002</v>
      </c>
      <c r="Y145" s="376">
        <v>3.1644399000000001E-3</v>
      </c>
      <c r="Z145" s="377">
        <v>1.3405475E-3</v>
      </c>
      <c r="AA145" s="376">
        <v>18.157539686</v>
      </c>
      <c r="AB145" s="377">
        <v>16.589863003000001</v>
      </c>
      <c r="AC145" s="376">
        <v>2.1516542611</v>
      </c>
      <c r="AD145" s="377">
        <v>0.132646088</v>
      </c>
      <c r="AE145" s="338">
        <v>3.2344898900000002E-2</v>
      </c>
      <c r="AF145" s="378">
        <v>29.329489680999998</v>
      </c>
      <c r="AG145" s="378">
        <v>5.6065239622999998</v>
      </c>
      <c r="AH145" s="338">
        <v>12.652729498999999</v>
      </c>
      <c r="AI145" s="376">
        <v>6.8744928499999997E-2</v>
      </c>
      <c r="AJ145" s="377">
        <v>7.0362148799999996E-2</v>
      </c>
      <c r="AK145" s="377">
        <v>94</v>
      </c>
    </row>
    <row r="146" spans="1:37" ht="12" thickBot="1" x14ac:dyDescent="0.25">
      <c r="A146" s="548"/>
      <c r="B146" s="549" t="s">
        <v>39</v>
      </c>
      <c r="C146" s="550">
        <v>21529952</v>
      </c>
      <c r="D146" s="551">
        <v>316.75963188999998</v>
      </c>
      <c r="E146" s="552">
        <v>247.01047817</v>
      </c>
      <c r="F146" s="553">
        <v>69.749153718000002</v>
      </c>
      <c r="G146" s="551">
        <v>54.429537775999997</v>
      </c>
      <c r="H146" s="553">
        <v>1.8647568011</v>
      </c>
      <c r="I146" s="551">
        <v>39.250463484000001</v>
      </c>
      <c r="J146" s="553">
        <v>3.5861881912000002</v>
      </c>
      <c r="K146" s="552">
        <v>30.895787415000001</v>
      </c>
      <c r="L146" s="551">
        <v>11.841060314</v>
      </c>
      <c r="M146" s="553">
        <v>2.1045569910999999</v>
      </c>
      <c r="N146" s="554"/>
      <c r="O146" s="551">
        <v>13.416935852</v>
      </c>
      <c r="P146" s="553">
        <v>2.4304231229000002</v>
      </c>
      <c r="Q146" s="551">
        <v>32.321089487999998</v>
      </c>
      <c r="R146" s="553">
        <v>5.1090665189999998</v>
      </c>
      <c r="S146" s="551">
        <v>31.832175428999999</v>
      </c>
      <c r="T146" s="553">
        <v>1.6291197630000001</v>
      </c>
      <c r="U146" s="551">
        <v>0.34355129299999998</v>
      </c>
      <c r="V146" s="553">
        <v>8.4223643900000006E-2</v>
      </c>
      <c r="W146" s="551">
        <v>4.2292320983999998</v>
      </c>
      <c r="X146" s="553">
        <v>1.0828315338000001</v>
      </c>
      <c r="Y146" s="551">
        <v>0.31511974250000002</v>
      </c>
      <c r="Z146" s="553">
        <v>8.7629944900000006E-2</v>
      </c>
      <c r="AA146" s="551">
        <v>15.499960802</v>
      </c>
      <c r="AB146" s="553">
        <v>16.770941079</v>
      </c>
      <c r="AC146" s="551">
        <v>4.0746440460000004</v>
      </c>
      <c r="AD146" s="553">
        <v>0.95398001919999997</v>
      </c>
      <c r="AE146" s="552">
        <v>0.88191756129999999</v>
      </c>
      <c r="AF146" s="555">
        <v>24.022248332</v>
      </c>
      <c r="AG146" s="555">
        <v>4.1536362580999997</v>
      </c>
      <c r="AH146" s="552">
        <v>12.94463432</v>
      </c>
      <c r="AI146" s="551">
        <v>0.24751124969999999</v>
      </c>
      <c r="AJ146" s="553">
        <v>0.35640882190000001</v>
      </c>
      <c r="AK146" s="553">
        <v>315</v>
      </c>
    </row>
    <row r="147" spans="1:37" ht="12" thickTop="1" x14ac:dyDescent="0.2"/>
  </sheetData>
  <autoFilter ref="A6:AJ144"/>
  <mergeCells count="1">
    <mergeCell ref="G5:H5"/>
  </mergeCells>
  <pageMargins left="0.70866141732283472" right="0.70866141732283472" top="0.74803149606299213" bottom="0.74803149606299213" header="0.31496062992125984" footer="0.31496062992125984"/>
  <pageSetup paperSize="9" scale="21" fitToHeight="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V1027"/>
  <sheetViews>
    <sheetView showGridLines="0" zoomScale="80" zoomScaleNormal="80" zoomScaleSheetLayoutView="80" workbookViewId="0">
      <pane xSplit="3" ySplit="6" topLeftCell="D7" activePane="bottomRight" state="frozen"/>
      <selection activeCell="A2" sqref="A2"/>
      <selection pane="topRight" activeCell="A2" sqref="A2"/>
      <selection pane="bottomLeft" activeCell="A2" sqref="A2"/>
      <selection pane="bottomRight" activeCell="D7" sqref="D7"/>
    </sheetView>
  </sheetViews>
  <sheetFormatPr defaultColWidth="9.109375" defaultRowHeight="11.4" x14ac:dyDescent="0.2"/>
  <cols>
    <col min="1" max="1" width="6.109375" style="559" bestFit="1" customWidth="1"/>
    <col min="2" max="2" width="15.6640625" style="2" customWidth="1"/>
    <col min="3" max="3" width="31" style="2" customWidth="1"/>
    <col min="4" max="4" width="16.44140625" style="2" customWidth="1"/>
    <col min="5" max="5" width="12.5546875" style="2" bestFit="1" customWidth="1"/>
    <col min="6" max="6" width="13.88671875" style="2" bestFit="1" customWidth="1"/>
    <col min="7" max="7" width="11.44140625" style="2" bestFit="1" customWidth="1"/>
    <col min="8" max="9" width="8.6640625" style="2" bestFit="1" customWidth="1"/>
    <col min="10" max="10" width="2.5546875" style="2" customWidth="1"/>
    <col min="11" max="11" width="14.5546875" style="2" customWidth="1"/>
    <col min="12" max="12" width="14.6640625" style="2" customWidth="1"/>
    <col min="13" max="13" width="9.109375" style="278"/>
    <col min="14" max="16" width="13.5546875" style="282" bestFit="1" customWidth="1"/>
    <col min="17" max="22" width="9.109375" style="278"/>
    <col min="23" max="16384" width="9.109375" style="2"/>
  </cols>
  <sheetData>
    <row r="1" spans="1:22" x14ac:dyDescent="0.2">
      <c r="D1" s="21"/>
      <c r="E1" s="21"/>
      <c r="F1" s="21"/>
      <c r="G1" s="21"/>
      <c r="H1" s="21"/>
      <c r="I1" s="21"/>
      <c r="K1" s="21"/>
      <c r="L1" s="21"/>
    </row>
    <row r="2" spans="1:22" x14ac:dyDescent="0.2">
      <c r="A2" s="559">
        <f>'13 ED by Jurisdiction'!A2+5</f>
        <v>16</v>
      </c>
    </row>
    <row r="3" spans="1:22" ht="12" x14ac:dyDescent="0.25">
      <c r="B3" s="1" t="s">
        <v>2684</v>
      </c>
      <c r="C3" s="1"/>
      <c r="E3" s="1"/>
      <c r="F3" s="1"/>
      <c r="G3" s="1"/>
      <c r="H3" s="1"/>
      <c r="I3" s="1"/>
      <c r="K3" s="1"/>
    </row>
    <row r="4" spans="1:22" ht="12" x14ac:dyDescent="0.25">
      <c r="B4" s="1"/>
      <c r="C4" s="1"/>
      <c r="D4" s="1"/>
      <c r="E4" s="1"/>
      <c r="F4" s="1"/>
      <c r="G4" s="1"/>
      <c r="H4" s="1"/>
      <c r="I4" s="1"/>
    </row>
    <row r="5" spans="1:22" ht="36.6" customHeight="1" x14ac:dyDescent="0.2">
      <c r="B5" s="951" t="s">
        <v>353</v>
      </c>
      <c r="C5" s="953" t="s">
        <v>354</v>
      </c>
      <c r="D5" s="556" t="s">
        <v>117</v>
      </c>
      <c r="E5" s="557"/>
      <c r="F5" s="558"/>
      <c r="G5" s="556" t="s">
        <v>87</v>
      </c>
      <c r="H5" s="557"/>
      <c r="I5" s="558"/>
      <c r="K5" s="955" t="s">
        <v>2660</v>
      </c>
      <c r="L5" s="956"/>
      <c r="M5" s="560"/>
      <c r="N5" s="570" t="s">
        <v>55</v>
      </c>
      <c r="O5" s="571"/>
      <c r="P5" s="571"/>
    </row>
    <row r="6" spans="1:22" s="1" customFormat="1" ht="12" x14ac:dyDescent="0.25">
      <c r="A6" s="562"/>
      <c r="B6" s="952"/>
      <c r="C6" s="954"/>
      <c r="D6" s="594" t="s">
        <v>29</v>
      </c>
      <c r="E6" s="836" t="s">
        <v>30</v>
      </c>
      <c r="F6" s="595" t="s">
        <v>31</v>
      </c>
      <c r="G6" s="594" t="s">
        <v>29</v>
      </c>
      <c r="H6" s="836" t="s">
        <v>30</v>
      </c>
      <c r="I6" s="837" t="s">
        <v>31</v>
      </c>
      <c r="J6" s="2"/>
      <c r="K6" s="155" t="s">
        <v>117</v>
      </c>
      <c r="L6" s="156" t="s">
        <v>87</v>
      </c>
      <c r="M6" s="561"/>
      <c r="N6" s="570"/>
      <c r="O6" s="570"/>
      <c r="P6" s="570"/>
      <c r="Q6" s="569"/>
      <c r="R6" s="561"/>
      <c r="S6" s="561"/>
      <c r="T6" s="561"/>
      <c r="U6" s="561"/>
      <c r="V6" s="561"/>
    </row>
    <row r="7" spans="1:22" ht="10.95" customHeight="1" x14ac:dyDescent="0.2">
      <c r="A7" s="563">
        <v>1001</v>
      </c>
      <c r="B7" s="572" t="s">
        <v>118</v>
      </c>
      <c r="C7" s="2" t="s">
        <v>119</v>
      </c>
      <c r="D7" s="734">
        <v>9536</v>
      </c>
      <c r="E7" s="734">
        <v>11086</v>
      </c>
      <c r="F7" s="734">
        <v>9230</v>
      </c>
      <c r="G7" s="734">
        <v>500.08894182</v>
      </c>
      <c r="H7" s="734">
        <v>540.13878957999998</v>
      </c>
      <c r="I7" s="735">
        <v>458.11463963</v>
      </c>
      <c r="K7" s="88">
        <v>-16.741836550604361</v>
      </c>
      <c r="L7" s="140">
        <v>-15.185754389863416</v>
      </c>
      <c r="N7" s="570">
        <f>IFERROR(G7*D7,0)</f>
        <v>4768848.1491955202</v>
      </c>
      <c r="O7" s="570">
        <f>IFERROR(H7*E7,0)</f>
        <v>5987978.6212838795</v>
      </c>
      <c r="P7" s="570">
        <f>IFERROR(I7*F7,0)</f>
        <v>4228398.1237848997</v>
      </c>
    </row>
    <row r="8" spans="1:22" ht="10.95" customHeight="1" x14ac:dyDescent="0.2">
      <c r="A8" s="563">
        <v>1002</v>
      </c>
      <c r="B8" s="572" t="s">
        <v>120</v>
      </c>
      <c r="C8" s="2" t="s">
        <v>121</v>
      </c>
      <c r="D8" s="734">
        <v>1792</v>
      </c>
      <c r="E8" s="734">
        <v>2367</v>
      </c>
      <c r="F8" s="734">
        <v>7046</v>
      </c>
      <c r="G8" s="734">
        <v>1238.7454063</v>
      </c>
      <c r="H8" s="734">
        <v>1366.8345062000001</v>
      </c>
      <c r="I8" s="735">
        <v>1146.6764530999999</v>
      </c>
      <c r="K8" s="139">
        <v>197.67638360794254</v>
      </c>
      <c r="L8" s="140">
        <v>-16.107147727201575</v>
      </c>
      <c r="N8" s="570">
        <f t="shared" ref="N8:N71" si="0">IFERROR(G8*D8,0)</f>
        <v>2219831.7680895999</v>
      </c>
      <c r="O8" s="570">
        <f t="shared" ref="O8:O71" si="1">IFERROR(H8*E8,0)</f>
        <v>3235297.2761754002</v>
      </c>
      <c r="P8" s="570">
        <f t="shared" ref="P8:P71" si="2">IFERROR(I8*F8,0)</f>
        <v>8079482.2885425994</v>
      </c>
    </row>
    <row r="9" spans="1:22" ht="10.95" customHeight="1" x14ac:dyDescent="0.2">
      <c r="A9" s="563">
        <v>1003</v>
      </c>
      <c r="B9" s="572" t="s">
        <v>122</v>
      </c>
      <c r="C9" s="2" t="s">
        <v>123</v>
      </c>
      <c r="D9" s="734">
        <v>29684</v>
      </c>
      <c r="E9" s="734">
        <v>25615</v>
      </c>
      <c r="F9" s="734">
        <v>35140</v>
      </c>
      <c r="G9" s="734">
        <v>264.11037888999999</v>
      </c>
      <c r="H9" s="734">
        <v>307.96549453</v>
      </c>
      <c r="I9" s="735">
        <v>407.17454214999998</v>
      </c>
      <c r="K9" s="139">
        <v>37.185243021666992</v>
      </c>
      <c r="L9" s="140">
        <v>32.214338743178807</v>
      </c>
      <c r="N9" s="570">
        <f t="shared" si="0"/>
        <v>7839852.4869707599</v>
      </c>
      <c r="O9" s="570">
        <f t="shared" si="1"/>
        <v>7888536.1423859503</v>
      </c>
      <c r="P9" s="570">
        <f t="shared" si="2"/>
        <v>14308113.411150999</v>
      </c>
    </row>
    <row r="10" spans="1:22" ht="10.95" customHeight="1" x14ac:dyDescent="0.2">
      <c r="A10" s="563">
        <v>1004</v>
      </c>
      <c r="B10" s="572">
        <v>10.039999999999999</v>
      </c>
      <c r="C10" s="2" t="s">
        <v>124</v>
      </c>
      <c r="D10" s="734">
        <v>28617</v>
      </c>
      <c r="E10" s="734">
        <v>25301</v>
      </c>
      <c r="F10" s="734">
        <v>24587</v>
      </c>
      <c r="G10" s="734">
        <v>396.48422905000001</v>
      </c>
      <c r="H10" s="734">
        <v>396.56388304000001</v>
      </c>
      <c r="I10" s="735">
        <v>370.08910328000002</v>
      </c>
      <c r="K10" s="139">
        <v>-2.8220228449468365</v>
      </c>
      <c r="L10" s="140">
        <v>-6.6760441109886877</v>
      </c>
      <c r="N10" s="570">
        <f t="shared" si="0"/>
        <v>11346189.18272385</v>
      </c>
      <c r="O10" s="570">
        <f t="shared" si="1"/>
        <v>10033462.80479504</v>
      </c>
      <c r="P10" s="570">
        <f t="shared" si="2"/>
        <v>9099380.7823453601</v>
      </c>
    </row>
    <row r="11" spans="1:22" ht="10.95" customHeight="1" x14ac:dyDescent="0.2">
      <c r="A11" s="563">
        <v>1005</v>
      </c>
      <c r="B11" s="572" t="s">
        <v>125</v>
      </c>
      <c r="C11" s="2" t="s">
        <v>126</v>
      </c>
      <c r="D11" s="734">
        <v>14023</v>
      </c>
      <c r="E11" s="734">
        <v>17680</v>
      </c>
      <c r="F11" s="734">
        <v>18935</v>
      </c>
      <c r="G11" s="734">
        <v>1869.2738844999999</v>
      </c>
      <c r="H11" s="734">
        <v>1408.9452471</v>
      </c>
      <c r="I11" s="735">
        <v>1295.5398431000001</v>
      </c>
      <c r="K11" s="139">
        <v>7.0984162895927572</v>
      </c>
      <c r="L11" s="140">
        <v>-8.0489574902516399</v>
      </c>
      <c r="N11" s="570">
        <f t="shared" si="0"/>
        <v>26212827.682343498</v>
      </c>
      <c r="O11" s="570">
        <f t="shared" si="1"/>
        <v>24910151.968727998</v>
      </c>
      <c r="P11" s="570">
        <f t="shared" si="2"/>
        <v>24531046.929098502</v>
      </c>
    </row>
    <row r="12" spans="1:22" ht="10.95" customHeight="1" x14ac:dyDescent="0.2">
      <c r="A12" s="563">
        <v>1006</v>
      </c>
      <c r="B12" s="572" t="s">
        <v>127</v>
      </c>
      <c r="C12" s="2" t="s">
        <v>128</v>
      </c>
      <c r="D12" s="734">
        <v>113751</v>
      </c>
      <c r="E12" s="734">
        <v>122088</v>
      </c>
      <c r="F12" s="734">
        <v>126319</v>
      </c>
      <c r="G12" s="734">
        <v>1114.1429736</v>
      </c>
      <c r="H12" s="734">
        <v>1181.2226731000001</v>
      </c>
      <c r="I12" s="735">
        <v>1242.8089742</v>
      </c>
      <c r="J12" s="3"/>
      <c r="K12" s="139">
        <v>3.4655330581220056</v>
      </c>
      <c r="L12" s="140">
        <v>5.2137757344576485</v>
      </c>
      <c r="N12" s="570">
        <f t="shared" si="0"/>
        <v>126734877.3899736</v>
      </c>
      <c r="O12" s="570">
        <f t="shared" si="1"/>
        <v>144213113.71343282</v>
      </c>
      <c r="P12" s="570">
        <f t="shared" si="2"/>
        <v>156990386.81196979</v>
      </c>
    </row>
    <row r="13" spans="1:22" ht="10.95" customHeight="1" x14ac:dyDescent="0.2">
      <c r="A13" s="563">
        <v>1007</v>
      </c>
      <c r="B13" s="572" t="s">
        <v>129</v>
      </c>
      <c r="C13" s="2" t="s">
        <v>477</v>
      </c>
      <c r="D13" s="734">
        <v>30979</v>
      </c>
      <c r="E13" s="734">
        <v>30941</v>
      </c>
      <c r="F13" s="734">
        <v>33587</v>
      </c>
      <c r="G13" s="734">
        <v>340.76498164999998</v>
      </c>
      <c r="H13" s="734">
        <v>335.58393317999997</v>
      </c>
      <c r="I13" s="735">
        <v>382.24561093</v>
      </c>
      <c r="J13" s="3"/>
      <c r="K13" s="139">
        <v>8.5517598009114071</v>
      </c>
      <c r="L13" s="140">
        <v>13.904622103875198</v>
      </c>
      <c r="N13" s="570">
        <f t="shared" si="0"/>
        <v>10556558.366535349</v>
      </c>
      <c r="O13" s="570">
        <f t="shared" si="1"/>
        <v>10383302.476522379</v>
      </c>
      <c r="P13" s="570">
        <f t="shared" si="2"/>
        <v>12838483.33430591</v>
      </c>
    </row>
    <row r="14" spans="1:22" ht="10.95" customHeight="1" x14ac:dyDescent="0.2">
      <c r="A14" s="563">
        <v>1008</v>
      </c>
      <c r="B14" s="572" t="s">
        <v>130</v>
      </c>
      <c r="C14" s="2" t="s">
        <v>478</v>
      </c>
      <c r="D14" s="734" t="s">
        <v>361</v>
      </c>
      <c r="E14" s="734" t="s">
        <v>361</v>
      </c>
      <c r="F14" s="734" t="s">
        <v>361</v>
      </c>
      <c r="G14" s="734" t="s">
        <v>361</v>
      </c>
      <c r="H14" s="734" t="s">
        <v>361</v>
      </c>
      <c r="I14" s="735" t="s">
        <v>361</v>
      </c>
      <c r="J14" s="3"/>
      <c r="K14" s="139" t="s">
        <v>361</v>
      </c>
      <c r="L14" s="140" t="s">
        <v>361</v>
      </c>
      <c r="N14" s="570">
        <f t="shared" si="0"/>
        <v>0</v>
      </c>
      <c r="O14" s="570">
        <f t="shared" si="1"/>
        <v>0</v>
      </c>
      <c r="P14" s="570">
        <f t="shared" si="2"/>
        <v>0</v>
      </c>
    </row>
    <row r="15" spans="1:22" ht="10.95" customHeight="1" x14ac:dyDescent="0.2">
      <c r="A15" s="563">
        <v>1009</v>
      </c>
      <c r="B15" s="572" t="s">
        <v>131</v>
      </c>
      <c r="C15" s="2" t="s">
        <v>132</v>
      </c>
      <c r="D15" s="734">
        <v>11915</v>
      </c>
      <c r="E15" s="734">
        <v>11601</v>
      </c>
      <c r="F15" s="734">
        <v>11234</v>
      </c>
      <c r="G15" s="734">
        <v>826.90120488000002</v>
      </c>
      <c r="H15" s="734">
        <v>1085.5230320000001</v>
      </c>
      <c r="I15" s="735">
        <v>990.16225757999996</v>
      </c>
      <c r="J15" s="3"/>
      <c r="K15" s="139">
        <v>-3.1635203861736017</v>
      </c>
      <c r="L15" s="140">
        <v>-8.7847767029230699</v>
      </c>
      <c r="N15" s="570">
        <f t="shared" si="0"/>
        <v>9852527.8561451994</v>
      </c>
      <c r="O15" s="570">
        <f t="shared" si="1"/>
        <v>12593152.694232</v>
      </c>
      <c r="P15" s="570">
        <f t="shared" si="2"/>
        <v>11123482.80165372</v>
      </c>
    </row>
    <row r="16" spans="1:22" ht="10.95" customHeight="1" x14ac:dyDescent="0.2">
      <c r="A16" s="563">
        <v>1010</v>
      </c>
      <c r="B16" s="572" t="s">
        <v>133</v>
      </c>
      <c r="C16" s="2" t="s">
        <v>134</v>
      </c>
      <c r="D16" s="734">
        <v>12596</v>
      </c>
      <c r="E16" s="734">
        <v>15510</v>
      </c>
      <c r="F16" s="734">
        <v>17808</v>
      </c>
      <c r="G16" s="734">
        <v>259.9450281</v>
      </c>
      <c r="H16" s="734">
        <v>268.43425558000001</v>
      </c>
      <c r="I16" s="735">
        <v>206.18055344999999</v>
      </c>
      <c r="J16" s="3"/>
      <c r="K16" s="139">
        <v>14.816247582205033</v>
      </c>
      <c r="L16" s="140">
        <v>-23.191414968812307</v>
      </c>
      <c r="N16" s="570">
        <f t="shared" si="0"/>
        <v>3274267.5739476001</v>
      </c>
      <c r="O16" s="570">
        <f t="shared" si="1"/>
        <v>4163415.3040458001</v>
      </c>
      <c r="P16" s="570">
        <f t="shared" si="2"/>
        <v>3671663.2958375998</v>
      </c>
      <c r="Q16" s="275"/>
    </row>
    <row r="17" spans="1:16" ht="10.95" customHeight="1" x14ac:dyDescent="0.2">
      <c r="A17" s="563">
        <v>1011</v>
      </c>
      <c r="B17" s="572" t="s">
        <v>135</v>
      </c>
      <c r="C17" s="2" t="s">
        <v>479</v>
      </c>
      <c r="D17" s="734">
        <v>240453</v>
      </c>
      <c r="E17" s="734">
        <v>247550</v>
      </c>
      <c r="F17" s="734">
        <v>301072</v>
      </c>
      <c r="G17" s="734">
        <v>519.56263578000005</v>
      </c>
      <c r="H17" s="734">
        <v>490.56562226</v>
      </c>
      <c r="I17" s="735">
        <v>494.66087546</v>
      </c>
      <c r="J17" s="3"/>
      <c r="K17" s="139">
        <v>21.620682690365591</v>
      </c>
      <c r="L17" s="140">
        <v>0.8348023208665678</v>
      </c>
      <c r="N17" s="570">
        <f t="shared" si="0"/>
        <v>124930394.46120836</v>
      </c>
      <c r="O17" s="570">
        <f t="shared" si="1"/>
        <v>121439519.790463</v>
      </c>
      <c r="P17" s="570">
        <f t="shared" si="2"/>
        <v>148928539.09649312</v>
      </c>
    </row>
    <row r="18" spans="1:16" ht="10.95" customHeight="1" x14ac:dyDescent="0.2">
      <c r="A18" s="563">
        <v>1012</v>
      </c>
      <c r="B18" s="572" t="s">
        <v>136</v>
      </c>
      <c r="C18" s="2" t="s">
        <v>480</v>
      </c>
      <c r="D18" s="734">
        <v>455113</v>
      </c>
      <c r="E18" s="734">
        <v>342944</v>
      </c>
      <c r="F18" s="734">
        <v>510310</v>
      </c>
      <c r="G18" s="734">
        <v>441.17457651000001</v>
      </c>
      <c r="H18" s="734">
        <v>405.62919390000002</v>
      </c>
      <c r="I18" s="735">
        <v>445.14168030000002</v>
      </c>
      <c r="J18" s="3"/>
      <c r="K18" s="139">
        <v>48.802719977605676</v>
      </c>
      <c r="L18" s="140">
        <v>9.7410361468560858</v>
      </c>
      <c r="N18" s="570">
        <f t="shared" si="0"/>
        <v>200784285.03919563</v>
      </c>
      <c r="O18" s="570">
        <f t="shared" si="1"/>
        <v>139108098.2728416</v>
      </c>
      <c r="P18" s="570">
        <f t="shared" si="2"/>
        <v>227160250.87389302</v>
      </c>
    </row>
    <row r="19" spans="1:16" ht="10.95" customHeight="1" x14ac:dyDescent="0.2">
      <c r="A19" s="563">
        <v>1013</v>
      </c>
      <c r="B19" s="572" t="s">
        <v>137</v>
      </c>
      <c r="C19" s="2" t="s">
        <v>138</v>
      </c>
      <c r="D19" s="734">
        <v>82783</v>
      </c>
      <c r="E19" s="734">
        <v>123084</v>
      </c>
      <c r="F19" s="734">
        <v>159529</v>
      </c>
      <c r="G19" s="734">
        <v>839.28036587999998</v>
      </c>
      <c r="H19" s="734">
        <v>731.54610104999995</v>
      </c>
      <c r="I19" s="735">
        <v>720.38234181999997</v>
      </c>
      <c r="J19" s="3"/>
      <c r="K19" s="139">
        <v>29.609859933053851</v>
      </c>
      <c r="L19" s="140">
        <v>-1.5260499938385963</v>
      </c>
      <c r="N19" s="570">
        <f t="shared" si="0"/>
        <v>69478146.52864404</v>
      </c>
      <c r="O19" s="570">
        <f t="shared" si="1"/>
        <v>90041620.301638201</v>
      </c>
      <c r="P19" s="570">
        <f t="shared" si="2"/>
        <v>114921874.60820277</v>
      </c>
    </row>
    <row r="20" spans="1:16" ht="10.95" customHeight="1" x14ac:dyDescent="0.2">
      <c r="A20" s="563">
        <v>1014</v>
      </c>
      <c r="B20" s="572" t="s">
        <v>139</v>
      </c>
      <c r="C20" s="2" t="s">
        <v>140</v>
      </c>
      <c r="D20" s="734">
        <v>7076</v>
      </c>
      <c r="E20" s="734">
        <v>4414</v>
      </c>
      <c r="F20" s="734">
        <v>4580</v>
      </c>
      <c r="G20" s="734">
        <v>286.01555831000002</v>
      </c>
      <c r="H20" s="734">
        <v>676.91602508999995</v>
      </c>
      <c r="I20" s="735">
        <v>711.27557025999999</v>
      </c>
      <c r="J20" s="3"/>
      <c r="K20" s="139">
        <v>3.7607612143180758</v>
      </c>
      <c r="L20" s="140">
        <v>5.0758947781494479</v>
      </c>
      <c r="N20" s="570">
        <f t="shared" si="0"/>
        <v>2023846.0906015602</v>
      </c>
      <c r="O20" s="570">
        <f t="shared" si="1"/>
        <v>2987907.33474726</v>
      </c>
      <c r="P20" s="570">
        <f t="shared" si="2"/>
        <v>3257642.1117908</v>
      </c>
    </row>
    <row r="21" spans="1:16" ht="10.95" customHeight="1" x14ac:dyDescent="0.2">
      <c r="A21" s="563">
        <v>1015</v>
      </c>
      <c r="B21" s="572" t="s">
        <v>141</v>
      </c>
      <c r="C21" s="2" t="s">
        <v>142</v>
      </c>
      <c r="D21" s="734">
        <v>1236</v>
      </c>
      <c r="E21" s="734">
        <v>2982</v>
      </c>
      <c r="F21" s="734">
        <v>7774</v>
      </c>
      <c r="G21" s="734">
        <v>2376.5454094000002</v>
      </c>
      <c r="H21" s="734">
        <v>1690.8240857000001</v>
      </c>
      <c r="I21" s="735">
        <v>1071.6244185999999</v>
      </c>
      <c r="J21" s="3"/>
      <c r="K21" s="139">
        <v>160.69751844399732</v>
      </c>
      <c r="L21" s="140">
        <v>-36.621176167102675</v>
      </c>
      <c r="N21" s="570">
        <f t="shared" si="0"/>
        <v>2937410.1260184003</v>
      </c>
      <c r="O21" s="570">
        <f t="shared" si="1"/>
        <v>5042037.4235573998</v>
      </c>
      <c r="P21" s="570">
        <f t="shared" si="2"/>
        <v>8330808.2301963996</v>
      </c>
    </row>
    <row r="22" spans="1:16" ht="10.95" customHeight="1" x14ac:dyDescent="0.2">
      <c r="A22" s="563">
        <v>1016</v>
      </c>
      <c r="B22" s="572" t="s">
        <v>143</v>
      </c>
      <c r="C22" s="2" t="s">
        <v>481</v>
      </c>
      <c r="D22" s="734">
        <v>2398</v>
      </c>
      <c r="E22" s="734">
        <v>4987</v>
      </c>
      <c r="F22" s="734">
        <v>16313</v>
      </c>
      <c r="G22" s="734">
        <v>2573.9884268999999</v>
      </c>
      <c r="H22" s="734">
        <v>1670.1272925999999</v>
      </c>
      <c r="I22" s="735">
        <v>777.54973242000005</v>
      </c>
      <c r="J22" s="3"/>
      <c r="K22" s="139">
        <v>227.11048726689393</v>
      </c>
      <c r="L22" s="140">
        <v>-53.443684450570487</v>
      </c>
      <c r="N22" s="570">
        <f t="shared" si="0"/>
        <v>6172424.2477062</v>
      </c>
      <c r="O22" s="570">
        <f t="shared" si="1"/>
        <v>8328924.8081962001</v>
      </c>
      <c r="P22" s="570">
        <f t="shared" si="2"/>
        <v>12684168.784967462</v>
      </c>
    </row>
    <row r="23" spans="1:16" ht="10.95" customHeight="1" x14ac:dyDescent="0.2">
      <c r="A23" s="563">
        <v>1017</v>
      </c>
      <c r="B23" s="572" t="s">
        <v>144</v>
      </c>
      <c r="C23" s="2" t="s">
        <v>145</v>
      </c>
      <c r="D23" s="734">
        <v>777</v>
      </c>
      <c r="E23" s="734">
        <v>373</v>
      </c>
      <c r="F23" s="734">
        <v>783</v>
      </c>
      <c r="G23" s="734">
        <v>3643.5317406999998</v>
      </c>
      <c r="H23" s="734">
        <v>1076.0661411000001</v>
      </c>
      <c r="I23" s="735">
        <v>5671.8136918</v>
      </c>
      <c r="J23" s="3"/>
      <c r="K23" s="139">
        <v>109.91957104557639</v>
      </c>
      <c r="L23" s="140">
        <v>427.0878317946175</v>
      </c>
      <c r="N23" s="570">
        <f t="shared" si="0"/>
        <v>2831024.1625238997</v>
      </c>
      <c r="O23" s="570">
        <f t="shared" si="1"/>
        <v>401372.67063030001</v>
      </c>
      <c r="P23" s="570">
        <f t="shared" si="2"/>
        <v>4441030.1206793999</v>
      </c>
    </row>
    <row r="24" spans="1:16" ht="10.95" customHeight="1" x14ac:dyDescent="0.2">
      <c r="A24" s="563">
        <v>1018</v>
      </c>
      <c r="B24" s="572" t="s">
        <v>146</v>
      </c>
      <c r="C24" s="2" t="s">
        <v>147</v>
      </c>
      <c r="D24" s="734">
        <v>20967</v>
      </c>
      <c r="E24" s="734">
        <v>25187</v>
      </c>
      <c r="F24" s="734">
        <v>27730</v>
      </c>
      <c r="G24" s="734">
        <v>271.66002665000002</v>
      </c>
      <c r="H24" s="734">
        <v>300.96319890000001</v>
      </c>
      <c r="I24" s="735">
        <v>364.38668373000002</v>
      </c>
      <c r="J24" s="3"/>
      <c r="K24" s="139">
        <v>10.096478342001824</v>
      </c>
      <c r="L24" s="140">
        <v>21.073501697818386</v>
      </c>
      <c r="N24" s="570">
        <f t="shared" si="0"/>
        <v>5695895.7787705502</v>
      </c>
      <c r="O24" s="570">
        <f t="shared" si="1"/>
        <v>7580360.0906942999</v>
      </c>
      <c r="P24" s="570">
        <f t="shared" si="2"/>
        <v>10104442.7398329</v>
      </c>
    </row>
    <row r="25" spans="1:16" ht="10.95" customHeight="1" x14ac:dyDescent="0.2">
      <c r="A25" s="563">
        <v>1019</v>
      </c>
      <c r="B25" s="572" t="s">
        <v>482</v>
      </c>
      <c r="C25" s="2" t="s">
        <v>483</v>
      </c>
      <c r="D25" s="734">
        <v>383</v>
      </c>
      <c r="E25" s="734">
        <v>6054</v>
      </c>
      <c r="F25" s="734">
        <v>3263</v>
      </c>
      <c r="G25" s="734">
        <v>2886.5124113000002</v>
      </c>
      <c r="H25" s="734">
        <v>1515.0354267</v>
      </c>
      <c r="I25" s="735">
        <v>4081.4705432999999</v>
      </c>
      <c r="J25" s="3"/>
      <c r="K25" s="139">
        <v>-46.10175090849026</v>
      </c>
      <c r="L25" s="140">
        <v>169.39769667235595</v>
      </c>
      <c r="N25" s="570">
        <f t="shared" si="0"/>
        <v>1105534.2535279</v>
      </c>
      <c r="O25" s="570">
        <f t="shared" si="1"/>
        <v>9172024.4732418004</v>
      </c>
      <c r="P25" s="570">
        <f t="shared" si="2"/>
        <v>13317838.3827879</v>
      </c>
    </row>
    <row r="26" spans="1:16" ht="10.95" customHeight="1" x14ac:dyDescent="0.2">
      <c r="A26" s="563">
        <v>1020</v>
      </c>
      <c r="B26" s="572" t="s">
        <v>484</v>
      </c>
      <c r="C26" s="2" t="s">
        <v>485</v>
      </c>
      <c r="D26" s="734">
        <v>27416</v>
      </c>
      <c r="E26" s="734">
        <v>26506</v>
      </c>
      <c r="F26" s="734">
        <v>44128</v>
      </c>
      <c r="G26" s="734">
        <v>967.99531477999994</v>
      </c>
      <c r="H26" s="734">
        <v>627.35828386000003</v>
      </c>
      <c r="I26" s="735">
        <v>666.23134302000005</v>
      </c>
      <c r="J26" s="3"/>
      <c r="K26" s="139">
        <v>66.483060439145845</v>
      </c>
      <c r="L26" s="140">
        <v>6.1963092159750488</v>
      </c>
      <c r="N26" s="570">
        <f t="shared" si="0"/>
        <v>26538559.55000848</v>
      </c>
      <c r="O26" s="570">
        <f t="shared" si="1"/>
        <v>16628758.671993161</v>
      </c>
      <c r="P26" s="570">
        <f t="shared" si="2"/>
        <v>29399456.704786561</v>
      </c>
    </row>
    <row r="27" spans="1:16" ht="10.95" customHeight="1" x14ac:dyDescent="0.2">
      <c r="A27" s="563">
        <v>2001</v>
      </c>
      <c r="B27" s="572" t="s">
        <v>148</v>
      </c>
      <c r="C27" s="2" t="s">
        <v>149</v>
      </c>
      <c r="D27" s="734">
        <v>78728</v>
      </c>
      <c r="E27" s="734">
        <v>92046</v>
      </c>
      <c r="F27" s="734">
        <v>97125</v>
      </c>
      <c r="G27" s="734">
        <v>722.30798335999998</v>
      </c>
      <c r="H27" s="734">
        <v>553.17112549000001</v>
      </c>
      <c r="I27" s="735">
        <v>582.69185121999999</v>
      </c>
      <c r="J27" s="3"/>
      <c r="K27" s="139">
        <v>5.5178932272993864</v>
      </c>
      <c r="L27" s="140">
        <v>5.3366353321226745</v>
      </c>
      <c r="N27" s="570">
        <f t="shared" si="0"/>
        <v>56865862.913966082</v>
      </c>
      <c r="O27" s="570">
        <f t="shared" si="1"/>
        <v>50917189.416852541</v>
      </c>
      <c r="P27" s="570">
        <f t="shared" si="2"/>
        <v>56593946.049742498</v>
      </c>
    </row>
    <row r="28" spans="1:16" ht="10.95" customHeight="1" x14ac:dyDescent="0.2">
      <c r="A28" s="563">
        <v>2002</v>
      </c>
      <c r="B28" s="572" t="s">
        <v>150</v>
      </c>
      <c r="C28" s="2" t="s">
        <v>151</v>
      </c>
      <c r="D28" s="734">
        <v>267249</v>
      </c>
      <c r="E28" s="734">
        <v>279571</v>
      </c>
      <c r="F28" s="734">
        <v>307651</v>
      </c>
      <c r="G28" s="734">
        <v>393.30850442000002</v>
      </c>
      <c r="H28" s="734">
        <v>432.91306311</v>
      </c>
      <c r="I28" s="735">
        <v>455.61793649999998</v>
      </c>
      <c r="J28" s="3"/>
      <c r="K28" s="139">
        <v>10.043960210465318</v>
      </c>
      <c r="L28" s="140">
        <v>5.2446727356505907</v>
      </c>
      <c r="N28" s="570">
        <f t="shared" si="0"/>
        <v>105111304.49774058</v>
      </c>
      <c r="O28" s="570">
        <f t="shared" si="1"/>
        <v>121029937.96672581</v>
      </c>
      <c r="P28" s="570">
        <f t="shared" si="2"/>
        <v>140171313.7821615</v>
      </c>
    </row>
    <row r="29" spans="1:16" ht="10.95" customHeight="1" x14ac:dyDescent="0.2">
      <c r="A29" s="563">
        <v>2003</v>
      </c>
      <c r="B29" s="572" t="s">
        <v>152</v>
      </c>
      <c r="C29" s="2" t="s">
        <v>153</v>
      </c>
      <c r="D29" s="734">
        <v>51623</v>
      </c>
      <c r="E29" s="734">
        <v>57295</v>
      </c>
      <c r="F29" s="734">
        <v>74668</v>
      </c>
      <c r="G29" s="734">
        <v>455.51531853</v>
      </c>
      <c r="H29" s="734">
        <v>471.62516209</v>
      </c>
      <c r="I29" s="735">
        <v>502.66218171999998</v>
      </c>
      <c r="J29" s="3"/>
      <c r="K29" s="139">
        <v>30.322017628065279</v>
      </c>
      <c r="L29" s="140">
        <v>6.5808659343915998</v>
      </c>
      <c r="N29" s="570">
        <f t="shared" si="0"/>
        <v>23515067.288474191</v>
      </c>
      <c r="O29" s="570">
        <f t="shared" si="1"/>
        <v>27021763.66194655</v>
      </c>
      <c r="P29" s="570">
        <f t="shared" si="2"/>
        <v>37532779.78466896</v>
      </c>
    </row>
    <row r="30" spans="1:16" ht="10.95" customHeight="1" x14ac:dyDescent="0.2">
      <c r="A30" s="563">
        <v>2004</v>
      </c>
      <c r="B30" s="572" t="s">
        <v>154</v>
      </c>
      <c r="C30" s="2" t="s">
        <v>155</v>
      </c>
      <c r="D30" s="734">
        <v>20088</v>
      </c>
      <c r="E30" s="734">
        <v>19057</v>
      </c>
      <c r="F30" s="734">
        <v>27904</v>
      </c>
      <c r="G30" s="734">
        <v>558.17516516000001</v>
      </c>
      <c r="H30" s="734">
        <v>588.12369311999998</v>
      </c>
      <c r="I30" s="735">
        <v>646.28019443999995</v>
      </c>
      <c r="J30" s="3"/>
      <c r="K30" s="139">
        <v>46.423886236028757</v>
      </c>
      <c r="L30" s="140">
        <v>9.8884812838400329</v>
      </c>
      <c r="N30" s="570">
        <f t="shared" si="0"/>
        <v>11212622.71773408</v>
      </c>
      <c r="O30" s="570">
        <f t="shared" si="1"/>
        <v>11207873.21978784</v>
      </c>
      <c r="P30" s="570">
        <f t="shared" si="2"/>
        <v>18033802.545653757</v>
      </c>
    </row>
    <row r="31" spans="1:16" ht="10.95" customHeight="1" x14ac:dyDescent="0.2">
      <c r="A31" s="563">
        <v>2005</v>
      </c>
      <c r="B31" s="572" t="s">
        <v>156</v>
      </c>
      <c r="C31" s="2" t="s">
        <v>157</v>
      </c>
      <c r="D31" s="734">
        <v>166485</v>
      </c>
      <c r="E31" s="734">
        <v>156051</v>
      </c>
      <c r="F31" s="734">
        <v>169984</v>
      </c>
      <c r="G31" s="734">
        <v>373.50999479000001</v>
      </c>
      <c r="H31" s="734">
        <v>392.38761086</v>
      </c>
      <c r="I31" s="735">
        <v>399.08365065999999</v>
      </c>
      <c r="K31" s="139">
        <v>8.9284913265534893</v>
      </c>
      <c r="L31" s="140">
        <v>1.7064860394863768</v>
      </c>
      <c r="N31" s="570">
        <f t="shared" si="0"/>
        <v>62183811.482613154</v>
      </c>
      <c r="O31" s="570">
        <f t="shared" si="1"/>
        <v>61232479.062313862</v>
      </c>
      <c r="P31" s="570">
        <f t="shared" si="2"/>
        <v>67837835.273789436</v>
      </c>
    </row>
    <row r="32" spans="1:16" ht="10.95" customHeight="1" x14ac:dyDescent="0.2">
      <c r="A32" s="563">
        <v>2006</v>
      </c>
      <c r="B32" s="572" t="s">
        <v>158</v>
      </c>
      <c r="C32" s="2" t="s">
        <v>159</v>
      </c>
      <c r="D32" s="734">
        <v>30746</v>
      </c>
      <c r="E32" s="734">
        <v>38162</v>
      </c>
      <c r="F32" s="734">
        <v>49096</v>
      </c>
      <c r="G32" s="734">
        <v>290.23505304000003</v>
      </c>
      <c r="H32" s="734">
        <v>342.23682544000002</v>
      </c>
      <c r="I32" s="735">
        <v>295.84500014999998</v>
      </c>
      <c r="K32" s="139">
        <v>28.651538179340697</v>
      </c>
      <c r="L32" s="140">
        <v>-13.555474408797464</v>
      </c>
      <c r="N32" s="570">
        <f t="shared" si="0"/>
        <v>8923566.9407678414</v>
      </c>
      <c r="O32" s="570">
        <f t="shared" si="1"/>
        <v>13060441.73244128</v>
      </c>
      <c r="P32" s="570">
        <f t="shared" si="2"/>
        <v>14524806.127364399</v>
      </c>
    </row>
    <row r="33" spans="1:16" ht="10.95" customHeight="1" x14ac:dyDescent="0.2">
      <c r="A33" s="563">
        <v>2007</v>
      </c>
      <c r="B33" s="572" t="s">
        <v>160</v>
      </c>
      <c r="C33" s="2" t="s">
        <v>161</v>
      </c>
      <c r="D33" s="734">
        <v>382890</v>
      </c>
      <c r="E33" s="734">
        <v>398759</v>
      </c>
      <c r="F33" s="734">
        <v>411357</v>
      </c>
      <c r="G33" s="734">
        <v>267.05252709000001</v>
      </c>
      <c r="H33" s="734">
        <v>271.61737806000002</v>
      </c>
      <c r="I33" s="735">
        <v>275.74664302999997</v>
      </c>
      <c r="K33" s="139">
        <v>3.1593017336285723</v>
      </c>
      <c r="L33" s="140">
        <v>1.5202506553493755</v>
      </c>
      <c r="N33" s="570">
        <f t="shared" si="0"/>
        <v>102251742.0974901</v>
      </c>
      <c r="O33" s="570">
        <f t="shared" si="1"/>
        <v>108309874.05782755</v>
      </c>
      <c r="P33" s="570">
        <f t="shared" si="2"/>
        <v>113430311.8368917</v>
      </c>
    </row>
    <row r="34" spans="1:16" ht="10.95" customHeight="1" x14ac:dyDescent="0.2">
      <c r="A34" s="563">
        <v>2008</v>
      </c>
      <c r="B34" s="572" t="s">
        <v>162</v>
      </c>
      <c r="C34" s="2" t="s">
        <v>163</v>
      </c>
      <c r="D34" s="734">
        <v>18055</v>
      </c>
      <c r="E34" s="734">
        <v>20696</v>
      </c>
      <c r="F34" s="734">
        <v>28174</v>
      </c>
      <c r="G34" s="734">
        <v>724.48578118</v>
      </c>
      <c r="H34" s="734">
        <v>844.31306070999995</v>
      </c>
      <c r="I34" s="735">
        <v>1075.6427564999999</v>
      </c>
      <c r="K34" s="139">
        <v>36.132586006957858</v>
      </c>
      <c r="L34" s="140">
        <v>27.398568914173872</v>
      </c>
      <c r="N34" s="570">
        <f t="shared" si="0"/>
        <v>13080590.779204899</v>
      </c>
      <c r="O34" s="570">
        <f t="shared" si="1"/>
        <v>17473903.10445416</v>
      </c>
      <c r="P34" s="570">
        <f t="shared" si="2"/>
        <v>30305159.021630999</v>
      </c>
    </row>
    <row r="35" spans="1:16" ht="10.95" customHeight="1" x14ac:dyDescent="0.2">
      <c r="A35" s="563">
        <v>2009</v>
      </c>
      <c r="B35" s="572" t="s">
        <v>164</v>
      </c>
      <c r="C35" s="2" t="s">
        <v>165</v>
      </c>
      <c r="D35" s="734">
        <v>59767</v>
      </c>
      <c r="E35" s="734">
        <v>49883</v>
      </c>
      <c r="F35" s="734">
        <v>71162</v>
      </c>
      <c r="G35" s="734">
        <v>395.25355777999999</v>
      </c>
      <c r="H35" s="734">
        <v>362.76236434999998</v>
      </c>
      <c r="I35" s="735">
        <v>493.00994952000002</v>
      </c>
      <c r="K35" s="139">
        <v>42.657819297155356</v>
      </c>
      <c r="L35" s="140">
        <v>35.904382033505186</v>
      </c>
      <c r="N35" s="570">
        <f t="shared" si="0"/>
        <v>23623119.387837261</v>
      </c>
      <c r="O35" s="570">
        <f t="shared" si="1"/>
        <v>18095675.020871051</v>
      </c>
      <c r="P35" s="570">
        <f t="shared" si="2"/>
        <v>35083574.027742244</v>
      </c>
    </row>
    <row r="36" spans="1:16" ht="10.95" customHeight="1" x14ac:dyDescent="0.2">
      <c r="A36" s="563">
        <v>2010</v>
      </c>
      <c r="B36" s="572" t="s">
        <v>166</v>
      </c>
      <c r="C36" s="2" t="s">
        <v>167</v>
      </c>
      <c r="D36" s="734">
        <v>235054</v>
      </c>
      <c r="E36" s="734">
        <v>239476</v>
      </c>
      <c r="F36" s="734">
        <v>275704</v>
      </c>
      <c r="G36" s="734">
        <v>448.45360116000001</v>
      </c>
      <c r="H36" s="734">
        <v>463.51975384999997</v>
      </c>
      <c r="I36" s="735">
        <v>520.90113713999995</v>
      </c>
      <c r="J36" s="3"/>
      <c r="K36" s="139">
        <v>15.128029531143007</v>
      </c>
      <c r="L36" s="140">
        <v>12.379490369804014</v>
      </c>
      <c r="N36" s="570">
        <f t="shared" si="0"/>
        <v>105410812.76706263</v>
      </c>
      <c r="O36" s="570">
        <f t="shared" si="1"/>
        <v>111001856.57298259</v>
      </c>
      <c r="P36" s="570">
        <f t="shared" si="2"/>
        <v>143614527.11404654</v>
      </c>
    </row>
    <row r="37" spans="1:16" ht="10.95" customHeight="1" x14ac:dyDescent="0.2">
      <c r="A37" s="563">
        <v>2011</v>
      </c>
      <c r="B37" s="572" t="s">
        <v>168</v>
      </c>
      <c r="C37" s="2" t="s">
        <v>169</v>
      </c>
      <c r="D37" s="734">
        <v>275941</v>
      </c>
      <c r="E37" s="734">
        <v>286126</v>
      </c>
      <c r="F37" s="734">
        <v>310266</v>
      </c>
      <c r="G37" s="734">
        <v>366.48713715999997</v>
      </c>
      <c r="H37" s="734">
        <v>368.18866064000002</v>
      </c>
      <c r="I37" s="735">
        <v>407.32366442</v>
      </c>
      <c r="J37" s="3"/>
      <c r="K37" s="139">
        <v>8.4368425099431654</v>
      </c>
      <c r="L37" s="140">
        <v>10.629062750594764</v>
      </c>
      <c r="N37" s="570">
        <f t="shared" si="0"/>
        <v>101128827.11506756</v>
      </c>
      <c r="O37" s="570">
        <f t="shared" si="1"/>
        <v>105348348.71428065</v>
      </c>
      <c r="P37" s="570">
        <f t="shared" si="2"/>
        <v>126378684.06493571</v>
      </c>
    </row>
    <row r="38" spans="1:16" ht="10.95" customHeight="1" x14ac:dyDescent="0.2">
      <c r="A38" s="563">
        <v>2012</v>
      </c>
      <c r="B38" s="572" t="s">
        <v>170</v>
      </c>
      <c r="C38" s="2" t="s">
        <v>171</v>
      </c>
      <c r="D38" s="734">
        <v>37817</v>
      </c>
      <c r="E38" s="734">
        <v>39097</v>
      </c>
      <c r="F38" s="734">
        <v>40038</v>
      </c>
      <c r="G38" s="734">
        <v>303.23104776999998</v>
      </c>
      <c r="H38" s="734">
        <v>307.03896744999997</v>
      </c>
      <c r="I38" s="735">
        <v>306.24816148999997</v>
      </c>
      <c r="J38" s="3"/>
      <c r="K38" s="139">
        <v>2.4068342839604018</v>
      </c>
      <c r="L38" s="140">
        <v>-0.2575588260238626</v>
      </c>
      <c r="N38" s="570">
        <f t="shared" si="0"/>
        <v>11467288.533518089</v>
      </c>
      <c r="O38" s="570">
        <f t="shared" si="1"/>
        <v>12004302.510392649</v>
      </c>
      <c r="P38" s="570">
        <f t="shared" si="2"/>
        <v>12261563.889736619</v>
      </c>
    </row>
    <row r="39" spans="1:16" ht="10.95" customHeight="1" x14ac:dyDescent="0.2">
      <c r="A39" s="563">
        <v>2013</v>
      </c>
      <c r="B39" s="572" t="s">
        <v>172</v>
      </c>
      <c r="C39" s="2" t="s">
        <v>108</v>
      </c>
      <c r="D39" s="734">
        <v>59728</v>
      </c>
      <c r="E39" s="734">
        <v>54758</v>
      </c>
      <c r="F39" s="734">
        <v>84007</v>
      </c>
      <c r="G39" s="734">
        <v>403.71125037000002</v>
      </c>
      <c r="H39" s="734">
        <v>329.18652051999999</v>
      </c>
      <c r="I39" s="735">
        <v>404.02182200999999</v>
      </c>
      <c r="J39" s="3"/>
      <c r="K39" s="139">
        <v>53.415026114905586</v>
      </c>
      <c r="L39" s="140">
        <v>22.733403959489685</v>
      </c>
      <c r="N39" s="570">
        <f t="shared" si="0"/>
        <v>24112865.56209936</v>
      </c>
      <c r="O39" s="570">
        <f t="shared" si="1"/>
        <v>18025595.490634158</v>
      </c>
      <c r="P39" s="570">
        <f t="shared" si="2"/>
        <v>33940661.20159407</v>
      </c>
    </row>
    <row r="40" spans="1:16" ht="10.95" customHeight="1" x14ac:dyDescent="0.2">
      <c r="A40" s="563">
        <v>2014</v>
      </c>
      <c r="B40" s="572" t="s">
        <v>173</v>
      </c>
      <c r="C40" s="2" t="s">
        <v>174</v>
      </c>
      <c r="D40" s="734">
        <v>14198</v>
      </c>
      <c r="E40" s="734">
        <v>16628</v>
      </c>
      <c r="F40" s="734">
        <v>18582</v>
      </c>
      <c r="G40" s="734">
        <v>360.14787131999998</v>
      </c>
      <c r="H40" s="734">
        <v>333.57916003000003</v>
      </c>
      <c r="I40" s="735">
        <v>317.43955911</v>
      </c>
      <c r="J40" s="3"/>
      <c r="K40" s="139">
        <v>11.751262929997598</v>
      </c>
      <c r="L40" s="140">
        <v>-4.8383121171444055</v>
      </c>
      <c r="N40" s="570">
        <f t="shared" si="0"/>
        <v>5113379.4770013597</v>
      </c>
      <c r="O40" s="570">
        <f t="shared" si="1"/>
        <v>5546754.2729788404</v>
      </c>
      <c r="P40" s="570">
        <f t="shared" si="2"/>
        <v>5898661.8873820202</v>
      </c>
    </row>
    <row r="41" spans="1:16" ht="10.95" customHeight="1" x14ac:dyDescent="0.2">
      <c r="A41" s="563">
        <v>2015</v>
      </c>
      <c r="B41" s="572" t="s">
        <v>175</v>
      </c>
      <c r="C41" s="2" t="s">
        <v>176</v>
      </c>
      <c r="D41" s="734">
        <v>163073</v>
      </c>
      <c r="E41" s="734">
        <v>180694</v>
      </c>
      <c r="F41" s="734">
        <v>214747</v>
      </c>
      <c r="G41" s="734">
        <v>426.73010849000002</v>
      </c>
      <c r="H41" s="734">
        <v>400.42028448000002</v>
      </c>
      <c r="I41" s="735">
        <v>443.47218371999998</v>
      </c>
      <c r="J41" s="3"/>
      <c r="K41" s="139">
        <v>18.845672794890799</v>
      </c>
      <c r="L41" s="140">
        <v>10.75167790160998</v>
      </c>
      <c r="N41" s="570">
        <f t="shared" si="0"/>
        <v>69588158.981789768</v>
      </c>
      <c r="O41" s="570">
        <f t="shared" si="1"/>
        <v>72353542.883829117</v>
      </c>
      <c r="P41" s="570">
        <f t="shared" si="2"/>
        <v>95234321.037318841</v>
      </c>
    </row>
    <row r="42" spans="1:16" ht="10.95" customHeight="1" x14ac:dyDescent="0.2">
      <c r="A42" s="563">
        <v>2016</v>
      </c>
      <c r="B42" s="572" t="s">
        <v>177</v>
      </c>
      <c r="C42" s="2" t="s">
        <v>178</v>
      </c>
      <c r="D42" s="734">
        <v>77300</v>
      </c>
      <c r="E42" s="734">
        <v>88952</v>
      </c>
      <c r="F42" s="734">
        <v>95264</v>
      </c>
      <c r="G42" s="734">
        <v>408.78629116000002</v>
      </c>
      <c r="H42" s="734">
        <v>405.95567535999999</v>
      </c>
      <c r="I42" s="735">
        <v>409.99933307999999</v>
      </c>
      <c r="J42" s="3"/>
      <c r="K42" s="139">
        <v>7.095961867074374</v>
      </c>
      <c r="L42" s="140">
        <v>0.99608355429792184</v>
      </c>
      <c r="N42" s="570">
        <f t="shared" si="0"/>
        <v>31599180.306668002</v>
      </c>
      <c r="O42" s="570">
        <f t="shared" si="1"/>
        <v>36110569.234622717</v>
      </c>
      <c r="P42" s="570">
        <f t="shared" si="2"/>
        <v>39058176.466533117</v>
      </c>
    </row>
    <row r="43" spans="1:16" ht="10.95" customHeight="1" x14ac:dyDescent="0.2">
      <c r="A43" s="563">
        <v>2017</v>
      </c>
      <c r="B43" s="572" t="s">
        <v>179</v>
      </c>
      <c r="C43" s="2" t="s">
        <v>180</v>
      </c>
      <c r="D43" s="734">
        <v>452335</v>
      </c>
      <c r="E43" s="734">
        <v>499136</v>
      </c>
      <c r="F43" s="734">
        <v>530892</v>
      </c>
      <c r="G43" s="734">
        <v>248.19767931999999</v>
      </c>
      <c r="H43" s="734">
        <v>237.67508771999999</v>
      </c>
      <c r="I43" s="735">
        <v>240.23315205</v>
      </c>
      <c r="J43" s="3"/>
      <c r="K43" s="139">
        <v>6.3621938710091142</v>
      </c>
      <c r="L43" s="140">
        <v>1.0762862673321605</v>
      </c>
      <c r="N43" s="570">
        <f t="shared" si="0"/>
        <v>112268497.2752122</v>
      </c>
      <c r="O43" s="570">
        <f t="shared" si="1"/>
        <v>118632192.58420992</v>
      </c>
      <c r="P43" s="570">
        <f t="shared" si="2"/>
        <v>127537858.5581286</v>
      </c>
    </row>
    <row r="44" spans="1:16" ht="10.95" customHeight="1" x14ac:dyDescent="0.2">
      <c r="A44" s="563">
        <v>2018</v>
      </c>
      <c r="B44" s="572" t="s">
        <v>181</v>
      </c>
      <c r="C44" s="2" t="s">
        <v>182</v>
      </c>
      <c r="D44" s="734">
        <v>201563</v>
      </c>
      <c r="E44" s="734">
        <v>221717</v>
      </c>
      <c r="F44" s="734">
        <v>231889</v>
      </c>
      <c r="G44" s="734">
        <v>253.80865127999999</v>
      </c>
      <c r="H44" s="734">
        <v>244.05772390000001</v>
      </c>
      <c r="I44" s="735">
        <v>264.51506391999999</v>
      </c>
      <c r="J44" s="3"/>
      <c r="K44" s="139">
        <v>4.5878304324882713</v>
      </c>
      <c r="L44" s="140">
        <v>8.3821727471252494</v>
      </c>
      <c r="N44" s="570">
        <f t="shared" si="0"/>
        <v>51158433.177950636</v>
      </c>
      <c r="O44" s="570">
        <f t="shared" si="1"/>
        <v>54111746.369936302</v>
      </c>
      <c r="P44" s="570">
        <f t="shared" si="2"/>
        <v>61338133.657344878</v>
      </c>
    </row>
    <row r="45" spans="1:16" ht="10.95" customHeight="1" x14ac:dyDescent="0.2">
      <c r="A45" s="563">
        <v>2019</v>
      </c>
      <c r="B45" s="572" t="s">
        <v>183</v>
      </c>
      <c r="C45" s="2" t="s">
        <v>184</v>
      </c>
      <c r="D45" s="734">
        <v>210327</v>
      </c>
      <c r="E45" s="734">
        <v>223819</v>
      </c>
      <c r="F45" s="734">
        <v>267549</v>
      </c>
      <c r="G45" s="734">
        <v>379.38654487999997</v>
      </c>
      <c r="H45" s="734">
        <v>378.17163577999997</v>
      </c>
      <c r="I45" s="735">
        <v>428.34856205</v>
      </c>
      <c r="J45" s="3"/>
      <c r="K45" s="139">
        <v>19.538108918367069</v>
      </c>
      <c r="L45" s="140">
        <v>13.268294478645215</v>
      </c>
      <c r="N45" s="570">
        <f t="shared" si="0"/>
        <v>79795233.824975759</v>
      </c>
      <c r="O45" s="570">
        <f t="shared" si="1"/>
        <v>84641997.34864381</v>
      </c>
      <c r="P45" s="570">
        <f t="shared" si="2"/>
        <v>114604229.42791545</v>
      </c>
    </row>
    <row r="46" spans="1:16" ht="10.95" customHeight="1" x14ac:dyDescent="0.2">
      <c r="A46" s="563">
        <v>2020</v>
      </c>
      <c r="B46" s="572" t="s">
        <v>185</v>
      </c>
      <c r="C46" s="2" t="s">
        <v>186</v>
      </c>
      <c r="D46" s="734">
        <v>12931</v>
      </c>
      <c r="E46" s="734">
        <v>12063</v>
      </c>
      <c r="F46" s="734">
        <v>16340</v>
      </c>
      <c r="G46" s="734">
        <v>1785.9943545000001</v>
      </c>
      <c r="H46" s="734">
        <v>1533.1176708</v>
      </c>
      <c r="I46" s="735">
        <v>1895.970957</v>
      </c>
      <c r="J46" s="3"/>
      <c r="K46" s="139">
        <v>35.455525159578883</v>
      </c>
      <c r="L46" s="140">
        <v>23.667673598117123</v>
      </c>
      <c r="N46" s="570">
        <f t="shared" si="0"/>
        <v>23094692.998039503</v>
      </c>
      <c r="O46" s="570">
        <f t="shared" si="1"/>
        <v>18493998.462860402</v>
      </c>
      <c r="P46" s="570">
        <f t="shared" si="2"/>
        <v>30980165.437380001</v>
      </c>
    </row>
    <row r="47" spans="1:16" ht="10.95" customHeight="1" x14ac:dyDescent="0.2">
      <c r="A47" s="563">
        <v>2021</v>
      </c>
      <c r="B47" s="572" t="s">
        <v>187</v>
      </c>
      <c r="C47" s="2" t="s">
        <v>486</v>
      </c>
      <c r="D47" s="734">
        <v>6498</v>
      </c>
      <c r="E47" s="734">
        <v>6963</v>
      </c>
      <c r="F47" s="734">
        <v>7303</v>
      </c>
      <c r="G47" s="734">
        <v>294.10725888000002</v>
      </c>
      <c r="H47" s="734">
        <v>228.14432533999999</v>
      </c>
      <c r="I47" s="735">
        <v>252.61432855999999</v>
      </c>
      <c r="J47" s="3"/>
      <c r="K47" s="139">
        <v>4.8829527502513237</v>
      </c>
      <c r="L47" s="140">
        <v>10.725668141661092</v>
      </c>
      <c r="N47" s="570">
        <f t="shared" si="0"/>
        <v>1911108.9682022401</v>
      </c>
      <c r="O47" s="570">
        <f t="shared" si="1"/>
        <v>1588568.93734242</v>
      </c>
      <c r="P47" s="570">
        <f t="shared" si="2"/>
        <v>1844842.4414736798</v>
      </c>
    </row>
    <row r="48" spans="1:16" ht="10.95" customHeight="1" x14ac:dyDescent="0.2">
      <c r="A48" s="563">
        <v>2022</v>
      </c>
      <c r="B48" s="572" t="s">
        <v>188</v>
      </c>
      <c r="C48" s="2" t="s">
        <v>189</v>
      </c>
      <c r="D48" s="734">
        <v>286975</v>
      </c>
      <c r="E48" s="734">
        <v>284338</v>
      </c>
      <c r="F48" s="734">
        <v>324891</v>
      </c>
      <c r="G48" s="734">
        <v>336.69188094999998</v>
      </c>
      <c r="H48" s="734">
        <v>328.60931076999998</v>
      </c>
      <c r="I48" s="735">
        <v>351.70310072000001</v>
      </c>
      <c r="J48" s="3"/>
      <c r="K48" s="139">
        <v>14.262251264340332</v>
      </c>
      <c r="L48" s="140">
        <v>7.0277345142432113</v>
      </c>
      <c r="N48" s="570">
        <f t="shared" si="0"/>
        <v>96622152.535626248</v>
      </c>
      <c r="O48" s="570">
        <f t="shared" si="1"/>
        <v>93436114.205720261</v>
      </c>
      <c r="P48" s="570">
        <f t="shared" si="2"/>
        <v>114265172.09602152</v>
      </c>
    </row>
    <row r="49" spans="1:16" ht="10.95" customHeight="1" x14ac:dyDescent="0.2">
      <c r="A49" s="563">
        <v>2023</v>
      </c>
      <c r="B49" s="572" t="s">
        <v>190</v>
      </c>
      <c r="C49" s="2" t="s">
        <v>191</v>
      </c>
      <c r="D49" s="734">
        <v>23507</v>
      </c>
      <c r="E49" s="734">
        <v>24509</v>
      </c>
      <c r="F49" s="734">
        <v>27115</v>
      </c>
      <c r="G49" s="734">
        <v>474.03077467000003</v>
      </c>
      <c r="H49" s="734">
        <v>389.50316272999999</v>
      </c>
      <c r="I49" s="735">
        <v>486.95977847</v>
      </c>
      <c r="J49" s="3"/>
      <c r="K49" s="139">
        <v>10.632828756783219</v>
      </c>
      <c r="L49" s="140">
        <v>25.020750809039271</v>
      </c>
      <c r="N49" s="570">
        <f t="shared" si="0"/>
        <v>11143041.42016769</v>
      </c>
      <c r="O49" s="570">
        <f t="shared" si="1"/>
        <v>9546333.0153495688</v>
      </c>
      <c r="P49" s="570">
        <f t="shared" si="2"/>
        <v>13203914.393214051</v>
      </c>
    </row>
    <row r="50" spans="1:16" ht="10.95" customHeight="1" x14ac:dyDescent="0.2">
      <c r="A50" s="563">
        <v>2024</v>
      </c>
      <c r="B50" s="572" t="s">
        <v>192</v>
      </c>
      <c r="C50" s="2" t="s">
        <v>193</v>
      </c>
      <c r="D50" s="734">
        <v>72673</v>
      </c>
      <c r="E50" s="734">
        <v>81177</v>
      </c>
      <c r="F50" s="734">
        <v>89172</v>
      </c>
      <c r="G50" s="734">
        <v>351.88753086999998</v>
      </c>
      <c r="H50" s="734">
        <v>338.03706847000001</v>
      </c>
      <c r="I50" s="735">
        <v>338.16811168999999</v>
      </c>
      <c r="J50" s="3"/>
      <c r="K50" s="139">
        <v>9.8488488118555715</v>
      </c>
      <c r="L50" s="140">
        <v>3.8765931971029843E-2</v>
      </c>
      <c r="N50" s="570">
        <f t="shared" si="0"/>
        <v>25572722.53091551</v>
      </c>
      <c r="O50" s="570">
        <f t="shared" si="1"/>
        <v>27440835.10718919</v>
      </c>
      <c r="P50" s="570">
        <f t="shared" si="2"/>
        <v>30155126.855620679</v>
      </c>
    </row>
    <row r="51" spans="1:16" ht="10.95" customHeight="1" x14ac:dyDescent="0.2">
      <c r="A51" s="563">
        <v>2025</v>
      </c>
      <c r="B51" s="572" t="s">
        <v>194</v>
      </c>
      <c r="C51" s="2" t="s">
        <v>195</v>
      </c>
      <c r="D51" s="734">
        <v>247963</v>
      </c>
      <c r="E51" s="734">
        <v>276928</v>
      </c>
      <c r="F51" s="734">
        <v>303549</v>
      </c>
      <c r="G51" s="734">
        <v>814.79713187000004</v>
      </c>
      <c r="H51" s="734">
        <v>832.16068308000001</v>
      </c>
      <c r="I51" s="735">
        <v>561.83210714999996</v>
      </c>
      <c r="J51" s="3"/>
      <c r="K51" s="139">
        <v>9.6129679916801436</v>
      </c>
      <c r="L51" s="140">
        <v>-32.485141562980083</v>
      </c>
      <c r="N51" s="570">
        <f t="shared" si="0"/>
        <v>202039541.20988083</v>
      </c>
      <c r="O51" s="570">
        <f t="shared" si="1"/>
        <v>230448593.64397824</v>
      </c>
      <c r="P51" s="570">
        <f t="shared" si="2"/>
        <v>170543574.29327533</v>
      </c>
    </row>
    <row r="52" spans="1:16" ht="10.95" customHeight="1" x14ac:dyDescent="0.2">
      <c r="A52" s="563">
        <v>2026</v>
      </c>
      <c r="B52" s="572" t="s">
        <v>196</v>
      </c>
      <c r="C52" s="2" t="s">
        <v>197</v>
      </c>
      <c r="D52" s="734">
        <v>57615</v>
      </c>
      <c r="E52" s="734">
        <v>70562</v>
      </c>
      <c r="F52" s="734">
        <v>75621</v>
      </c>
      <c r="G52" s="734">
        <v>909.30843324</v>
      </c>
      <c r="H52" s="734">
        <v>808.99609526999996</v>
      </c>
      <c r="I52" s="735">
        <v>511.20733351000001</v>
      </c>
      <c r="J52" s="3"/>
      <c r="K52" s="139">
        <v>7.1695813610725301</v>
      </c>
      <c r="L52" s="140">
        <v>-36.809666140676967</v>
      </c>
      <c r="N52" s="570">
        <f t="shared" si="0"/>
        <v>52389805.381122597</v>
      </c>
      <c r="O52" s="570">
        <f t="shared" si="1"/>
        <v>57084382.474441737</v>
      </c>
      <c r="P52" s="570">
        <f t="shared" si="2"/>
        <v>38658009.767359711</v>
      </c>
    </row>
    <row r="53" spans="1:16" ht="10.95" customHeight="1" x14ac:dyDescent="0.2">
      <c r="A53" s="563">
        <v>2027</v>
      </c>
      <c r="B53" s="572" t="s">
        <v>198</v>
      </c>
      <c r="C53" s="2" t="s">
        <v>199</v>
      </c>
      <c r="D53" s="734">
        <v>33521</v>
      </c>
      <c r="E53" s="734">
        <v>38881</v>
      </c>
      <c r="F53" s="734">
        <v>44987</v>
      </c>
      <c r="G53" s="734">
        <v>273.34110539</v>
      </c>
      <c r="H53" s="734">
        <v>253.98260228000001</v>
      </c>
      <c r="I53" s="735">
        <v>262.69059443999998</v>
      </c>
      <c r="J53" s="3"/>
      <c r="K53" s="139">
        <v>15.704328592371585</v>
      </c>
      <c r="L53" s="140">
        <v>3.4285782104082729</v>
      </c>
      <c r="N53" s="570">
        <f t="shared" si="0"/>
        <v>9162667.1937781908</v>
      </c>
      <c r="O53" s="570">
        <f t="shared" si="1"/>
        <v>9875097.5592486802</v>
      </c>
      <c r="P53" s="570">
        <f t="shared" si="2"/>
        <v>11817661.77207228</v>
      </c>
    </row>
    <row r="54" spans="1:16" ht="10.95" customHeight="1" x14ac:dyDescent="0.2">
      <c r="A54" s="563">
        <v>2028</v>
      </c>
      <c r="B54" s="572" t="s">
        <v>200</v>
      </c>
      <c r="C54" s="2" t="s">
        <v>201</v>
      </c>
      <c r="D54" s="734">
        <v>15214</v>
      </c>
      <c r="E54" s="734">
        <v>17227</v>
      </c>
      <c r="F54" s="734">
        <v>20571</v>
      </c>
      <c r="G54" s="734">
        <v>307.58659770000003</v>
      </c>
      <c r="H54" s="734">
        <v>358.71951919999998</v>
      </c>
      <c r="I54" s="735">
        <v>354.59834487000001</v>
      </c>
      <c r="J54" s="3"/>
      <c r="K54" s="139">
        <v>19.411389098508145</v>
      </c>
      <c r="L54" s="140">
        <v>-1.148857006496562</v>
      </c>
      <c r="N54" s="570">
        <f t="shared" si="0"/>
        <v>4679622.4974078005</v>
      </c>
      <c r="O54" s="570">
        <f t="shared" si="1"/>
        <v>6179661.1572583998</v>
      </c>
      <c r="P54" s="570">
        <f t="shared" si="2"/>
        <v>7294442.55232077</v>
      </c>
    </row>
    <row r="55" spans="1:16" ht="10.95" customHeight="1" x14ac:dyDescent="0.2">
      <c r="A55" s="563">
        <v>2029</v>
      </c>
      <c r="B55" s="572" t="s">
        <v>202</v>
      </c>
      <c r="C55" s="2" t="s">
        <v>203</v>
      </c>
      <c r="D55" s="734">
        <v>966202</v>
      </c>
      <c r="E55" s="734">
        <v>1036084</v>
      </c>
      <c r="F55" s="734">
        <v>1044493</v>
      </c>
      <c r="G55" s="734">
        <v>229.66967991999999</v>
      </c>
      <c r="H55" s="734">
        <v>241.98962356999999</v>
      </c>
      <c r="I55" s="735">
        <v>249.56255136999999</v>
      </c>
      <c r="K55" s="139">
        <v>0.81161373016087612</v>
      </c>
      <c r="L55" s="140">
        <v>3.1294431919347998</v>
      </c>
      <c r="N55" s="570">
        <f t="shared" si="0"/>
        <v>221907304.07806385</v>
      </c>
      <c r="O55" s="570">
        <f t="shared" si="1"/>
        <v>250721577.14689988</v>
      </c>
      <c r="P55" s="570">
        <f t="shared" si="2"/>
        <v>260666337.96810541</v>
      </c>
    </row>
    <row r="56" spans="1:16" ht="10.95" customHeight="1" x14ac:dyDescent="0.2">
      <c r="A56" s="563">
        <v>2030</v>
      </c>
      <c r="B56" s="572" t="s">
        <v>204</v>
      </c>
      <c r="C56" s="2" t="s">
        <v>205</v>
      </c>
      <c r="D56" s="734">
        <v>118199</v>
      </c>
      <c r="E56" s="734">
        <v>129940</v>
      </c>
      <c r="F56" s="734">
        <v>140351</v>
      </c>
      <c r="G56" s="734">
        <v>365.61749907000001</v>
      </c>
      <c r="H56" s="734">
        <v>367.33944253999999</v>
      </c>
      <c r="I56" s="735">
        <v>384.93155579</v>
      </c>
      <c r="K56" s="139">
        <v>8.0121594582114763</v>
      </c>
      <c r="L56" s="140">
        <v>4.7890618901030191</v>
      </c>
      <c r="N56" s="570">
        <f t="shared" si="0"/>
        <v>43215622.772574931</v>
      </c>
      <c r="O56" s="570">
        <f t="shared" si="1"/>
        <v>47732087.1636476</v>
      </c>
      <c r="P56" s="570">
        <f t="shared" si="2"/>
        <v>54025528.786682293</v>
      </c>
    </row>
    <row r="57" spans="1:16" ht="10.95" customHeight="1" x14ac:dyDescent="0.2">
      <c r="A57" s="563">
        <v>2031</v>
      </c>
      <c r="B57" s="572" t="s">
        <v>206</v>
      </c>
      <c r="C57" s="2" t="s">
        <v>207</v>
      </c>
      <c r="D57" s="734">
        <v>16535</v>
      </c>
      <c r="E57" s="734">
        <v>15333</v>
      </c>
      <c r="F57" s="734">
        <v>16426</v>
      </c>
      <c r="G57" s="734">
        <v>456.99988085000001</v>
      </c>
      <c r="H57" s="734">
        <v>430.27221635000001</v>
      </c>
      <c r="I57" s="735">
        <v>483.23214853000002</v>
      </c>
      <c r="K57" s="139">
        <v>7.1284158351268445</v>
      </c>
      <c r="L57" s="140">
        <v>12.308471281101818</v>
      </c>
      <c r="N57" s="570">
        <f t="shared" si="0"/>
        <v>7556493.0298547503</v>
      </c>
      <c r="O57" s="570">
        <f t="shared" si="1"/>
        <v>6597363.8932945505</v>
      </c>
      <c r="P57" s="570">
        <f t="shared" si="2"/>
        <v>7937571.2717537805</v>
      </c>
    </row>
    <row r="58" spans="1:16" ht="10.95" customHeight="1" x14ac:dyDescent="0.2">
      <c r="A58" s="563">
        <v>2032</v>
      </c>
      <c r="B58" s="572" t="s">
        <v>208</v>
      </c>
      <c r="C58" s="2" t="s">
        <v>209</v>
      </c>
      <c r="D58" s="734">
        <v>83612</v>
      </c>
      <c r="E58" s="734">
        <v>91548</v>
      </c>
      <c r="F58" s="734">
        <v>99951</v>
      </c>
      <c r="G58" s="734">
        <v>422.93541219999997</v>
      </c>
      <c r="H58" s="734">
        <v>430.91774587999998</v>
      </c>
      <c r="I58" s="735">
        <v>468.06039850000002</v>
      </c>
      <c r="K58" s="139">
        <v>9.1787914536636492</v>
      </c>
      <c r="L58" s="140">
        <v>8.6194298042075346</v>
      </c>
      <c r="N58" s="570">
        <f t="shared" si="0"/>
        <v>35362475.684866399</v>
      </c>
      <c r="O58" s="570">
        <f t="shared" si="1"/>
        <v>39449657.799822241</v>
      </c>
      <c r="P58" s="570">
        <f t="shared" si="2"/>
        <v>46783104.8904735</v>
      </c>
    </row>
    <row r="59" spans="1:16" ht="10.95" customHeight="1" x14ac:dyDescent="0.2">
      <c r="A59" s="563">
        <v>2033</v>
      </c>
      <c r="B59" s="572" t="s">
        <v>210</v>
      </c>
      <c r="C59" s="2" t="s">
        <v>211</v>
      </c>
      <c r="D59" s="734">
        <v>143251</v>
      </c>
      <c r="E59" s="734">
        <v>157705</v>
      </c>
      <c r="F59" s="734">
        <v>156869</v>
      </c>
      <c r="G59" s="734">
        <v>269.17490125</v>
      </c>
      <c r="H59" s="734">
        <v>255.17384147000001</v>
      </c>
      <c r="I59" s="735">
        <v>274.46592407000003</v>
      </c>
      <c r="K59" s="139">
        <v>-0.53010367458229402</v>
      </c>
      <c r="L59" s="140">
        <v>7.5603684487651979</v>
      </c>
      <c r="N59" s="570">
        <f t="shared" si="0"/>
        <v>38559573.778963752</v>
      </c>
      <c r="O59" s="570">
        <f t="shared" si="1"/>
        <v>40242190.669026352</v>
      </c>
      <c r="P59" s="570">
        <f t="shared" si="2"/>
        <v>43055195.042936832</v>
      </c>
    </row>
    <row r="60" spans="1:16" ht="10.95" customHeight="1" x14ac:dyDescent="0.2">
      <c r="A60" s="563">
        <v>2034</v>
      </c>
      <c r="B60" s="572" t="s">
        <v>212</v>
      </c>
      <c r="C60" s="2" t="s">
        <v>213</v>
      </c>
      <c r="D60" s="734">
        <v>334923</v>
      </c>
      <c r="E60" s="734">
        <v>368430</v>
      </c>
      <c r="F60" s="734">
        <v>406381</v>
      </c>
      <c r="G60" s="734">
        <v>317.35749019000002</v>
      </c>
      <c r="H60" s="734">
        <v>316.05769285000002</v>
      </c>
      <c r="I60" s="735">
        <v>321.72197435999999</v>
      </c>
      <c r="J60" s="3"/>
      <c r="K60" s="139">
        <v>10.300735553565122</v>
      </c>
      <c r="L60" s="140">
        <v>1.792166948674212</v>
      </c>
      <c r="N60" s="570">
        <f t="shared" si="0"/>
        <v>106290322.68690538</v>
      </c>
      <c r="O60" s="570">
        <f t="shared" si="1"/>
        <v>116445135.77672552</v>
      </c>
      <c r="P60" s="570">
        <f t="shared" si="2"/>
        <v>130741697.66239116</v>
      </c>
    </row>
    <row r="61" spans="1:16" ht="10.95" customHeight="1" x14ac:dyDescent="0.2">
      <c r="A61" s="563">
        <v>2035</v>
      </c>
      <c r="B61" s="572" t="s">
        <v>214</v>
      </c>
      <c r="C61" s="2" t="s">
        <v>215</v>
      </c>
      <c r="D61" s="734">
        <v>221861</v>
      </c>
      <c r="E61" s="734">
        <v>251243</v>
      </c>
      <c r="F61" s="734">
        <v>270369</v>
      </c>
      <c r="G61" s="734">
        <v>455.63789118</v>
      </c>
      <c r="H61" s="734">
        <v>435.64244621</v>
      </c>
      <c r="I61" s="735">
        <v>429.99814349000002</v>
      </c>
      <c r="J61" s="3"/>
      <c r="K61" s="139">
        <v>7.6125503994141086</v>
      </c>
      <c r="L61" s="140">
        <v>-1.295627358882101</v>
      </c>
      <c r="N61" s="570">
        <f t="shared" si="0"/>
        <v>101088278.17508598</v>
      </c>
      <c r="O61" s="570">
        <f t="shared" si="1"/>
        <v>109452115.11313903</v>
      </c>
      <c r="P61" s="570">
        <f t="shared" si="2"/>
        <v>116258168.05724782</v>
      </c>
    </row>
    <row r="62" spans="1:16" ht="10.95" customHeight="1" x14ac:dyDescent="0.2">
      <c r="A62" s="563">
        <v>2036</v>
      </c>
      <c r="B62" s="572" t="s">
        <v>216</v>
      </c>
      <c r="C62" s="2" t="s">
        <v>217</v>
      </c>
      <c r="D62" s="734">
        <v>173997</v>
      </c>
      <c r="E62" s="734">
        <v>187822</v>
      </c>
      <c r="F62" s="734">
        <v>199205</v>
      </c>
      <c r="G62" s="734">
        <v>283.99254746999998</v>
      </c>
      <c r="H62" s="734">
        <v>298.24317516000002</v>
      </c>
      <c r="I62" s="735">
        <v>301.45500934</v>
      </c>
      <c r="J62" s="3"/>
      <c r="K62" s="139">
        <v>6.060525391061744</v>
      </c>
      <c r="L62" s="140">
        <v>1.0769179138053753</v>
      </c>
      <c r="N62" s="570">
        <f t="shared" si="0"/>
        <v>49413851.282137588</v>
      </c>
      <c r="O62" s="570">
        <f t="shared" si="1"/>
        <v>56016629.644901522</v>
      </c>
      <c r="P62" s="570">
        <f t="shared" si="2"/>
        <v>60051345.135574698</v>
      </c>
    </row>
    <row r="63" spans="1:16" ht="10.95" customHeight="1" x14ac:dyDescent="0.2">
      <c r="A63" s="563">
        <v>2037</v>
      </c>
      <c r="B63" s="572" t="s">
        <v>218</v>
      </c>
      <c r="C63" s="2" t="s">
        <v>219</v>
      </c>
      <c r="D63" s="734">
        <v>16632</v>
      </c>
      <c r="E63" s="734">
        <v>16754</v>
      </c>
      <c r="F63" s="734">
        <v>14363</v>
      </c>
      <c r="G63" s="734">
        <v>307.14847150999998</v>
      </c>
      <c r="H63" s="734">
        <v>383.83975462000001</v>
      </c>
      <c r="I63" s="735">
        <v>520.09272151000005</v>
      </c>
      <c r="J63" s="3"/>
      <c r="K63" s="139">
        <v>-14.271218813417697</v>
      </c>
      <c r="L63" s="140">
        <v>35.497356709413808</v>
      </c>
      <c r="N63" s="570">
        <f t="shared" si="0"/>
        <v>5108493.3781543197</v>
      </c>
      <c r="O63" s="570">
        <f t="shared" si="1"/>
        <v>6430851.2489034804</v>
      </c>
      <c r="P63" s="570">
        <f t="shared" si="2"/>
        <v>7470091.7590481304</v>
      </c>
    </row>
    <row r="64" spans="1:16" ht="10.95" customHeight="1" x14ac:dyDescent="0.2">
      <c r="A64" s="563">
        <v>2038</v>
      </c>
      <c r="B64" s="572" t="s">
        <v>220</v>
      </c>
      <c r="C64" s="2" t="s">
        <v>221</v>
      </c>
      <c r="D64" s="734">
        <v>294536</v>
      </c>
      <c r="E64" s="734">
        <v>302658</v>
      </c>
      <c r="F64" s="734">
        <v>321590</v>
      </c>
      <c r="G64" s="734">
        <v>258.89590980000003</v>
      </c>
      <c r="H64" s="734">
        <v>281.37868974999998</v>
      </c>
      <c r="I64" s="735">
        <v>301.55299882999998</v>
      </c>
      <c r="J64" s="3"/>
      <c r="K64" s="139">
        <v>6.2552451942456511</v>
      </c>
      <c r="L64" s="140">
        <v>7.1698070304913708</v>
      </c>
      <c r="N64" s="570">
        <f t="shared" si="0"/>
        <v>76254165.688852802</v>
      </c>
      <c r="O64" s="570">
        <f t="shared" si="1"/>
        <v>85161511.48235549</v>
      </c>
      <c r="P64" s="570">
        <f t="shared" si="2"/>
        <v>96976428.8937397</v>
      </c>
    </row>
    <row r="65" spans="1:16" ht="10.95" customHeight="1" x14ac:dyDescent="0.2">
      <c r="A65" s="563">
        <v>2039</v>
      </c>
      <c r="B65" s="572" t="s">
        <v>222</v>
      </c>
      <c r="C65" s="2" t="s">
        <v>487</v>
      </c>
      <c r="D65" s="734">
        <v>31384</v>
      </c>
      <c r="E65" s="734">
        <v>33379</v>
      </c>
      <c r="F65" s="734">
        <v>39817</v>
      </c>
      <c r="G65" s="734">
        <v>581.03550404999999</v>
      </c>
      <c r="H65" s="734">
        <v>532.00424938000003</v>
      </c>
      <c r="I65" s="735">
        <v>437.01695662999998</v>
      </c>
      <c r="J65" s="3"/>
      <c r="K65" s="139">
        <v>19.287576020851425</v>
      </c>
      <c r="L65" s="140">
        <v>-17.854611661598309</v>
      </c>
      <c r="N65" s="570">
        <f t="shared" si="0"/>
        <v>18235218.259105198</v>
      </c>
      <c r="O65" s="570">
        <f t="shared" si="1"/>
        <v>17757769.840055022</v>
      </c>
      <c r="P65" s="570">
        <f t="shared" si="2"/>
        <v>17400704.162136707</v>
      </c>
    </row>
    <row r="66" spans="1:16" ht="10.95" customHeight="1" x14ac:dyDescent="0.2">
      <c r="A66" s="563">
        <v>2040</v>
      </c>
      <c r="B66" s="572" t="s">
        <v>223</v>
      </c>
      <c r="C66" s="2" t="s">
        <v>488</v>
      </c>
      <c r="D66" s="734">
        <v>448168</v>
      </c>
      <c r="E66" s="734">
        <v>431671</v>
      </c>
      <c r="F66" s="734">
        <v>419678</v>
      </c>
      <c r="G66" s="734">
        <v>210.30058614999999</v>
      </c>
      <c r="H66" s="734">
        <v>212.99197258000001</v>
      </c>
      <c r="I66" s="735">
        <v>241.96244729</v>
      </c>
      <c r="J66" s="3"/>
      <c r="K66" s="139">
        <v>-2.7782732682992362</v>
      </c>
      <c r="L66" s="140">
        <v>13.601674447668977</v>
      </c>
      <c r="N66" s="570">
        <f t="shared" si="0"/>
        <v>94249993.093673199</v>
      </c>
      <c r="O66" s="570">
        <f t="shared" si="1"/>
        <v>91942457.795581177</v>
      </c>
      <c r="P66" s="570">
        <f t="shared" si="2"/>
        <v>101546315.95377262</v>
      </c>
    </row>
    <row r="67" spans="1:16" ht="10.95" customHeight="1" x14ac:dyDescent="0.2">
      <c r="A67" s="563">
        <v>2041</v>
      </c>
      <c r="B67" s="572" t="s">
        <v>224</v>
      </c>
      <c r="C67" s="2" t="s">
        <v>225</v>
      </c>
      <c r="D67" s="734">
        <v>90748</v>
      </c>
      <c r="E67" s="734">
        <v>102259</v>
      </c>
      <c r="F67" s="734">
        <v>96398</v>
      </c>
      <c r="G67" s="734">
        <v>466.31048638999999</v>
      </c>
      <c r="H67" s="734">
        <v>464.10002388999999</v>
      </c>
      <c r="I67" s="735">
        <v>488.90649714</v>
      </c>
      <c r="J67" s="3"/>
      <c r="K67" s="139">
        <v>-5.7315248535581231</v>
      </c>
      <c r="L67" s="140">
        <v>5.3450704531486037</v>
      </c>
      <c r="N67" s="570">
        <f t="shared" si="0"/>
        <v>42316744.018919721</v>
      </c>
      <c r="O67" s="570">
        <f t="shared" si="1"/>
        <v>47458404.34296751</v>
      </c>
      <c r="P67" s="570">
        <f t="shared" si="2"/>
        <v>47129608.511301719</v>
      </c>
    </row>
    <row r="68" spans="1:16" ht="10.95" customHeight="1" x14ac:dyDescent="0.2">
      <c r="A68" s="563">
        <v>2042</v>
      </c>
      <c r="B68" s="572" t="s">
        <v>226</v>
      </c>
      <c r="C68" s="2" t="s">
        <v>227</v>
      </c>
      <c r="D68" s="734">
        <v>559321</v>
      </c>
      <c r="E68" s="734">
        <v>530414</v>
      </c>
      <c r="F68" s="734">
        <v>610966</v>
      </c>
      <c r="G68" s="734">
        <v>454.46437243999998</v>
      </c>
      <c r="H68" s="734">
        <v>442.27773024999999</v>
      </c>
      <c r="I68" s="735">
        <v>492.65243222999999</v>
      </c>
      <c r="J68" s="3"/>
      <c r="K68" s="139">
        <v>15.186627803941821</v>
      </c>
      <c r="L68" s="140">
        <v>11.389834607210592</v>
      </c>
      <c r="N68" s="570">
        <f t="shared" si="0"/>
        <v>254191467.25751323</v>
      </c>
      <c r="O68" s="570">
        <f t="shared" si="1"/>
        <v>234590300.01282349</v>
      </c>
      <c r="P68" s="570">
        <f t="shared" si="2"/>
        <v>300993885.90983415</v>
      </c>
    </row>
    <row r="69" spans="1:16" ht="10.95" customHeight="1" x14ac:dyDescent="0.2">
      <c r="A69" s="563">
        <v>2043</v>
      </c>
      <c r="B69" s="572" t="s">
        <v>228</v>
      </c>
      <c r="C69" s="2" t="s">
        <v>229</v>
      </c>
      <c r="D69" s="734">
        <v>196989</v>
      </c>
      <c r="E69" s="734">
        <v>150807</v>
      </c>
      <c r="F69" s="734">
        <v>198652</v>
      </c>
      <c r="G69" s="734">
        <v>378.92434694000002</v>
      </c>
      <c r="H69" s="734">
        <v>335.68863167000001</v>
      </c>
      <c r="I69" s="735">
        <v>367.60210798000003</v>
      </c>
      <c r="J69" s="3"/>
      <c r="K69" s="139">
        <v>31.725980889481264</v>
      </c>
      <c r="L69" s="140">
        <v>9.506868359299304</v>
      </c>
      <c r="N69" s="570">
        <f t="shared" si="0"/>
        <v>74643928.179363668</v>
      </c>
      <c r="O69" s="570">
        <f t="shared" si="1"/>
        <v>50624195.476257689</v>
      </c>
      <c r="P69" s="570">
        <f t="shared" si="2"/>
        <v>73024893.954442963</v>
      </c>
    </row>
    <row r="70" spans="1:16" ht="10.95" customHeight="1" x14ac:dyDescent="0.2">
      <c r="A70" s="563">
        <v>2044</v>
      </c>
      <c r="B70" s="572" t="s">
        <v>230</v>
      </c>
      <c r="C70" s="2" t="s">
        <v>231</v>
      </c>
      <c r="D70" s="734">
        <v>166275</v>
      </c>
      <c r="E70" s="734">
        <v>123278</v>
      </c>
      <c r="F70" s="734">
        <v>162094</v>
      </c>
      <c r="G70" s="734">
        <v>671.99366844999997</v>
      </c>
      <c r="H70" s="734">
        <v>977.23964116000002</v>
      </c>
      <c r="I70" s="735">
        <v>668.80568344000005</v>
      </c>
      <c r="J70" s="3"/>
      <c r="K70" s="139">
        <v>31.48655883450413</v>
      </c>
      <c r="L70" s="140">
        <v>-31.561752586487756</v>
      </c>
      <c r="N70" s="570">
        <f t="shared" si="0"/>
        <v>111735747.22152375</v>
      </c>
      <c r="O70" s="570">
        <f t="shared" si="1"/>
        <v>120472148.48292248</v>
      </c>
      <c r="P70" s="570">
        <f t="shared" si="2"/>
        <v>108409388.45152336</v>
      </c>
    </row>
    <row r="71" spans="1:16" ht="10.95" customHeight="1" x14ac:dyDescent="0.2">
      <c r="A71" s="563">
        <v>2045</v>
      </c>
      <c r="B71" s="572" t="s">
        <v>232</v>
      </c>
      <c r="C71" s="2" t="s">
        <v>233</v>
      </c>
      <c r="D71" s="734">
        <v>50856</v>
      </c>
      <c r="E71" s="734">
        <v>60990</v>
      </c>
      <c r="F71" s="734">
        <v>64072</v>
      </c>
      <c r="G71" s="734">
        <v>500.13553416000002</v>
      </c>
      <c r="H71" s="734">
        <v>408.28593124000002</v>
      </c>
      <c r="I71" s="735">
        <v>360.62459675999997</v>
      </c>
      <c r="J71" s="3"/>
      <c r="K71" s="139">
        <v>5.0532874241679071</v>
      </c>
      <c r="L71" s="140">
        <v>-11.673518687075113</v>
      </c>
      <c r="N71" s="570">
        <f t="shared" si="0"/>
        <v>25434892.725240961</v>
      </c>
      <c r="O71" s="570">
        <f t="shared" si="1"/>
        <v>24901358.946327601</v>
      </c>
      <c r="P71" s="570">
        <f t="shared" si="2"/>
        <v>23105939.163606718</v>
      </c>
    </row>
    <row r="72" spans="1:16" ht="10.95" customHeight="1" x14ac:dyDescent="0.2">
      <c r="A72" s="563">
        <v>2046</v>
      </c>
      <c r="B72" s="572" t="s">
        <v>234</v>
      </c>
      <c r="C72" s="2" t="s">
        <v>235</v>
      </c>
      <c r="D72" s="734">
        <v>256416</v>
      </c>
      <c r="E72" s="734">
        <v>276919</v>
      </c>
      <c r="F72" s="734">
        <v>293650</v>
      </c>
      <c r="G72" s="734">
        <v>200.15156747</v>
      </c>
      <c r="H72" s="734">
        <v>215.58764764</v>
      </c>
      <c r="I72" s="735">
        <v>225.22417501000001</v>
      </c>
      <c r="J72" s="3"/>
      <c r="K72" s="139">
        <v>6.0418389492956415</v>
      </c>
      <c r="L72" s="140">
        <v>4.4698884539487116</v>
      </c>
      <c r="N72" s="570">
        <f t="shared" ref="N72:N135" si="3">IFERROR(G72*D72,0)</f>
        <v>51322064.324387521</v>
      </c>
      <c r="O72" s="570">
        <f t="shared" ref="O72:O135" si="4">IFERROR(H72*E72,0)</f>
        <v>59700315.796821162</v>
      </c>
      <c r="P72" s="570">
        <f t="shared" ref="P72:P135" si="5">IFERROR(I72*F72,0)</f>
        <v>66137078.991686501</v>
      </c>
    </row>
    <row r="73" spans="1:16" ht="10.95" customHeight="1" x14ac:dyDescent="0.2">
      <c r="A73" s="563">
        <v>2047</v>
      </c>
      <c r="B73" s="572" t="s">
        <v>236</v>
      </c>
      <c r="C73" s="2" t="s">
        <v>110</v>
      </c>
      <c r="D73" s="734">
        <v>72061</v>
      </c>
      <c r="E73" s="734">
        <v>74264</v>
      </c>
      <c r="F73" s="734">
        <v>98794</v>
      </c>
      <c r="G73" s="734">
        <v>391.11202173999999</v>
      </c>
      <c r="H73" s="734">
        <v>396.05056667000002</v>
      </c>
      <c r="I73" s="735">
        <v>470.25752951999999</v>
      </c>
      <c r="J73" s="3"/>
      <c r="K73" s="139">
        <v>33.030809005709358</v>
      </c>
      <c r="L73" s="140">
        <v>18.736739470904794</v>
      </c>
      <c r="N73" s="570">
        <f t="shared" si="3"/>
        <v>28183923.39860614</v>
      </c>
      <c r="O73" s="570">
        <f t="shared" si="4"/>
        <v>29412299.283180881</v>
      </c>
      <c r="P73" s="570">
        <f t="shared" si="5"/>
        <v>46458622.371398881</v>
      </c>
    </row>
    <row r="74" spans="1:16" ht="10.95" customHeight="1" x14ac:dyDescent="0.2">
      <c r="A74" s="563">
        <v>2048</v>
      </c>
      <c r="B74" s="572" t="s">
        <v>237</v>
      </c>
      <c r="C74" s="2" t="s">
        <v>238</v>
      </c>
      <c r="D74" s="734">
        <v>31706</v>
      </c>
      <c r="E74" s="734">
        <v>36100</v>
      </c>
      <c r="F74" s="734">
        <v>37607</v>
      </c>
      <c r="G74" s="734">
        <v>287.97463769000001</v>
      </c>
      <c r="H74" s="734">
        <v>415.46411652</v>
      </c>
      <c r="I74" s="735">
        <v>333.17844572000001</v>
      </c>
      <c r="J74" s="3"/>
      <c r="K74" s="139">
        <v>4.1745152354570658</v>
      </c>
      <c r="L74" s="140">
        <v>-19.805722691345562</v>
      </c>
      <c r="N74" s="570">
        <f t="shared" si="3"/>
        <v>9130523.86259914</v>
      </c>
      <c r="O74" s="570">
        <f t="shared" si="4"/>
        <v>14998254.606372001</v>
      </c>
      <c r="P74" s="570">
        <f t="shared" si="5"/>
        <v>12529841.808192041</v>
      </c>
    </row>
    <row r="75" spans="1:16" ht="10.95" customHeight="1" x14ac:dyDescent="0.2">
      <c r="A75" s="563">
        <v>2049</v>
      </c>
      <c r="B75" s="572" t="s">
        <v>239</v>
      </c>
      <c r="C75" s="2" t="s">
        <v>240</v>
      </c>
      <c r="D75" s="734">
        <v>7250</v>
      </c>
      <c r="E75" s="734">
        <v>8865</v>
      </c>
      <c r="F75" s="734">
        <v>36762</v>
      </c>
      <c r="G75" s="734">
        <v>522.53912046000005</v>
      </c>
      <c r="H75" s="734">
        <v>367.37034528999999</v>
      </c>
      <c r="I75" s="735">
        <v>510.79394865</v>
      </c>
      <c r="J75" s="3"/>
      <c r="K75" s="139">
        <v>314.68697123519462</v>
      </c>
      <c r="L75" s="140">
        <v>39.040604446932782</v>
      </c>
      <c r="N75" s="570">
        <f t="shared" si="3"/>
        <v>3788408.6233350001</v>
      </c>
      <c r="O75" s="570">
        <f t="shared" si="4"/>
        <v>3256738.1109958501</v>
      </c>
      <c r="P75" s="570">
        <f t="shared" si="5"/>
        <v>18777807.140271299</v>
      </c>
    </row>
    <row r="76" spans="1:16" ht="10.95" customHeight="1" x14ac:dyDescent="0.2">
      <c r="A76" s="563">
        <v>2050</v>
      </c>
      <c r="B76" s="572" t="s">
        <v>241</v>
      </c>
      <c r="C76" s="2" t="s">
        <v>109</v>
      </c>
      <c r="D76" s="734">
        <v>1603</v>
      </c>
      <c r="E76" s="734">
        <v>991</v>
      </c>
      <c r="F76" s="734">
        <v>2820</v>
      </c>
      <c r="G76" s="734">
        <v>318.49995527999999</v>
      </c>
      <c r="H76" s="734">
        <v>378.10116033999998</v>
      </c>
      <c r="I76" s="735">
        <v>293.49867239999998</v>
      </c>
      <c r="J76" s="3"/>
      <c r="K76" s="139">
        <v>184.56104944500504</v>
      </c>
      <c r="L76" s="140">
        <v>-22.375622403253903</v>
      </c>
      <c r="N76" s="570">
        <f t="shared" si="3"/>
        <v>510555.42831384001</v>
      </c>
      <c r="O76" s="570">
        <f t="shared" si="4"/>
        <v>374698.24989693996</v>
      </c>
      <c r="P76" s="570">
        <f t="shared" si="5"/>
        <v>827666.25616799993</v>
      </c>
    </row>
    <row r="77" spans="1:16" ht="10.95" customHeight="1" x14ac:dyDescent="0.2">
      <c r="A77" s="563">
        <v>2051</v>
      </c>
      <c r="B77" s="572" t="s">
        <v>242</v>
      </c>
      <c r="C77" s="2" t="s">
        <v>243</v>
      </c>
      <c r="D77" s="734">
        <v>44117</v>
      </c>
      <c r="E77" s="734">
        <v>52543</v>
      </c>
      <c r="F77" s="734">
        <v>58075</v>
      </c>
      <c r="G77" s="734">
        <v>405.97334724000001</v>
      </c>
      <c r="H77" s="734">
        <v>367.00834952999998</v>
      </c>
      <c r="I77" s="735">
        <v>459.90500130999999</v>
      </c>
      <c r="J77" s="3"/>
      <c r="K77" s="139">
        <v>10.528519498315658</v>
      </c>
      <c r="L77" s="140">
        <v>25.311863312909843</v>
      </c>
      <c r="N77" s="570">
        <f t="shared" si="3"/>
        <v>17910326.160187081</v>
      </c>
      <c r="O77" s="570">
        <f t="shared" si="4"/>
        <v>19283719.709354788</v>
      </c>
      <c r="P77" s="570">
        <f t="shared" si="5"/>
        <v>26708982.951078251</v>
      </c>
    </row>
    <row r="78" spans="1:16" ht="10.95" customHeight="1" x14ac:dyDescent="0.2">
      <c r="A78" s="563">
        <v>2052</v>
      </c>
      <c r="B78" s="572" t="s">
        <v>244</v>
      </c>
      <c r="C78" s="2" t="s">
        <v>489</v>
      </c>
      <c r="D78" s="734">
        <v>28921</v>
      </c>
      <c r="E78" s="734">
        <v>23835</v>
      </c>
      <c r="F78" s="734">
        <v>58287</v>
      </c>
      <c r="G78" s="734">
        <v>335.13695143000001</v>
      </c>
      <c r="H78" s="734">
        <v>334.34472010000002</v>
      </c>
      <c r="I78" s="735">
        <v>179.95806052</v>
      </c>
      <c r="J78" s="3"/>
      <c r="K78" s="139">
        <v>144.54373820012586</v>
      </c>
      <c r="L78" s="140">
        <v>-46.17589281320911</v>
      </c>
      <c r="N78" s="570">
        <f t="shared" si="3"/>
        <v>9692495.7723070309</v>
      </c>
      <c r="O78" s="570">
        <f t="shared" si="4"/>
        <v>7969106.4035835005</v>
      </c>
      <c r="P78" s="570">
        <f t="shared" si="5"/>
        <v>10489215.47352924</v>
      </c>
    </row>
    <row r="79" spans="1:16" ht="10.95" customHeight="1" x14ac:dyDescent="0.2">
      <c r="A79" s="563">
        <v>2053</v>
      </c>
      <c r="B79" s="572" t="s">
        <v>490</v>
      </c>
      <c r="C79" s="2" t="s">
        <v>491</v>
      </c>
      <c r="D79" s="734">
        <v>341846</v>
      </c>
      <c r="E79" s="734">
        <v>434323</v>
      </c>
      <c r="F79" s="734">
        <v>465323</v>
      </c>
      <c r="G79" s="734">
        <v>230.93306849999999</v>
      </c>
      <c r="H79" s="734">
        <v>224.22095315000001</v>
      </c>
      <c r="I79" s="735">
        <v>251.06887062999999</v>
      </c>
      <c r="K79" s="139">
        <v>7.1375450989240807</v>
      </c>
      <c r="L79" s="140">
        <v>11.973866448618287</v>
      </c>
      <c r="N79" s="570">
        <f t="shared" si="3"/>
        <v>78943545.734450996</v>
      </c>
      <c r="O79" s="570">
        <f t="shared" si="4"/>
        <v>97384317.034967452</v>
      </c>
      <c r="P79" s="570">
        <f t="shared" si="5"/>
        <v>116828120.08816348</v>
      </c>
    </row>
    <row r="80" spans="1:16" ht="10.95" customHeight="1" x14ac:dyDescent="0.2">
      <c r="A80" s="563">
        <v>2054</v>
      </c>
      <c r="B80" s="572" t="s">
        <v>492</v>
      </c>
      <c r="C80" s="2" t="s">
        <v>493</v>
      </c>
      <c r="D80" s="734">
        <v>48441</v>
      </c>
      <c r="E80" s="734">
        <v>64511</v>
      </c>
      <c r="F80" s="734">
        <v>76709</v>
      </c>
      <c r="G80" s="734">
        <v>314.15391447000002</v>
      </c>
      <c r="H80" s="734">
        <v>300.66095245000002</v>
      </c>
      <c r="I80" s="735">
        <v>335.02143466000001</v>
      </c>
      <c r="K80" s="139">
        <v>18.908403218055824</v>
      </c>
      <c r="L80" s="140">
        <v>11.428315492918607</v>
      </c>
      <c r="N80" s="570">
        <f t="shared" si="3"/>
        <v>15217929.770841271</v>
      </c>
      <c r="O80" s="570">
        <f t="shared" si="4"/>
        <v>19395938.703501951</v>
      </c>
      <c r="P80" s="570">
        <f t="shared" si="5"/>
        <v>25699159.231333941</v>
      </c>
    </row>
    <row r="81" spans="1:22" ht="10.95" customHeight="1" x14ac:dyDescent="0.2">
      <c r="A81" s="563">
        <v>2055</v>
      </c>
      <c r="B81" s="572" t="s">
        <v>494</v>
      </c>
      <c r="C81" s="2" t="s">
        <v>495</v>
      </c>
      <c r="D81" s="734">
        <v>1439</v>
      </c>
      <c r="E81" s="734">
        <v>8216</v>
      </c>
      <c r="F81" s="734">
        <v>10624</v>
      </c>
      <c r="G81" s="734">
        <v>478.91699886999999</v>
      </c>
      <c r="H81" s="734">
        <v>498.93832676</v>
      </c>
      <c r="I81" s="735">
        <v>613.96414496</v>
      </c>
      <c r="K81" s="139">
        <v>29.308666017526775</v>
      </c>
      <c r="L81" s="140">
        <v>23.054115515028339</v>
      </c>
      <c r="N81" s="570">
        <f t="shared" si="3"/>
        <v>689161.56137392996</v>
      </c>
      <c r="O81" s="570">
        <f t="shared" si="4"/>
        <v>4099277.29266016</v>
      </c>
      <c r="P81" s="570">
        <f t="shared" si="5"/>
        <v>6522755.0760550397</v>
      </c>
    </row>
    <row r="82" spans="1:22" ht="10.95" customHeight="1" x14ac:dyDescent="0.2">
      <c r="A82" s="563">
        <v>3001</v>
      </c>
      <c r="B82" s="572" t="s">
        <v>245</v>
      </c>
      <c r="C82" s="2" t="s">
        <v>246</v>
      </c>
      <c r="D82" s="734">
        <v>8426</v>
      </c>
      <c r="E82" s="734">
        <v>9604</v>
      </c>
      <c r="F82" s="734">
        <v>8513</v>
      </c>
      <c r="G82" s="734">
        <v>180.86966150000001</v>
      </c>
      <c r="H82" s="734">
        <v>308.93551522000001</v>
      </c>
      <c r="I82" s="735">
        <v>287.50419675000001</v>
      </c>
      <c r="K82" s="139">
        <v>-11.359850062473964</v>
      </c>
      <c r="L82" s="140">
        <v>-6.9371494742966888</v>
      </c>
      <c r="N82" s="570">
        <f t="shared" si="3"/>
        <v>1524007.767799</v>
      </c>
      <c r="O82" s="570">
        <f t="shared" si="4"/>
        <v>2967016.6881728801</v>
      </c>
      <c r="P82" s="570">
        <f t="shared" si="5"/>
        <v>2447523.2269327501</v>
      </c>
    </row>
    <row r="83" spans="1:22" ht="10.95" customHeight="1" x14ac:dyDescent="0.2">
      <c r="A83" s="563">
        <v>3002</v>
      </c>
      <c r="B83" s="572" t="s">
        <v>247</v>
      </c>
      <c r="C83" s="2" t="s">
        <v>248</v>
      </c>
      <c r="D83" s="734" t="s">
        <v>361</v>
      </c>
      <c r="E83" s="734" t="s">
        <v>361</v>
      </c>
      <c r="F83" s="734">
        <v>3</v>
      </c>
      <c r="G83" s="734" t="s">
        <v>361</v>
      </c>
      <c r="H83" s="734" t="s">
        <v>361</v>
      </c>
      <c r="I83" s="735">
        <v>160.51122899999999</v>
      </c>
      <c r="K83" s="139" t="s">
        <v>361</v>
      </c>
      <c r="L83" s="140" t="s">
        <v>361</v>
      </c>
      <c r="N83" s="570">
        <f t="shared" si="3"/>
        <v>0</v>
      </c>
      <c r="O83" s="570">
        <f t="shared" si="4"/>
        <v>0</v>
      </c>
      <c r="P83" s="570">
        <f t="shared" si="5"/>
        <v>481.53368699999999</v>
      </c>
    </row>
    <row r="84" spans="1:22" ht="10.95" customHeight="1" x14ac:dyDescent="0.2">
      <c r="A84" s="563">
        <v>3003</v>
      </c>
      <c r="B84" s="572" t="s">
        <v>249</v>
      </c>
      <c r="C84" s="2" t="s">
        <v>250</v>
      </c>
      <c r="D84" s="734">
        <v>6</v>
      </c>
      <c r="E84" s="734" t="s">
        <v>361</v>
      </c>
      <c r="F84" s="734" t="s">
        <v>361</v>
      </c>
      <c r="G84" s="734">
        <v>673.82084499999996</v>
      </c>
      <c r="H84" s="734" t="s">
        <v>361</v>
      </c>
      <c r="I84" s="735" t="s">
        <v>361</v>
      </c>
      <c r="J84" s="3"/>
      <c r="K84" s="139" t="s">
        <v>361</v>
      </c>
      <c r="L84" s="140" t="s">
        <v>361</v>
      </c>
      <c r="N84" s="570">
        <f t="shared" si="3"/>
        <v>4042.9250699999998</v>
      </c>
      <c r="O84" s="570">
        <f t="shared" si="4"/>
        <v>0</v>
      </c>
      <c r="P84" s="570">
        <f t="shared" si="5"/>
        <v>0</v>
      </c>
    </row>
    <row r="85" spans="1:22" ht="10.95" customHeight="1" x14ac:dyDescent="0.2">
      <c r="A85" s="563">
        <v>3004</v>
      </c>
      <c r="B85" s="572" t="s">
        <v>251</v>
      </c>
      <c r="C85" s="2" t="s">
        <v>252</v>
      </c>
      <c r="D85" s="734">
        <v>258</v>
      </c>
      <c r="E85" s="734">
        <v>631</v>
      </c>
      <c r="F85" s="734">
        <v>570</v>
      </c>
      <c r="G85" s="734">
        <v>552.33868247999999</v>
      </c>
      <c r="H85" s="734">
        <v>472.11452009999999</v>
      </c>
      <c r="I85" s="735">
        <v>713.14738782999996</v>
      </c>
      <c r="J85" s="3"/>
      <c r="K85" s="139">
        <v>-9.6671949286846299</v>
      </c>
      <c r="L85" s="140">
        <v>51.053898464920344</v>
      </c>
      <c r="N85" s="570">
        <f t="shared" si="3"/>
        <v>142503.38007983999</v>
      </c>
      <c r="O85" s="570">
        <f t="shared" si="4"/>
        <v>297904.26218309999</v>
      </c>
      <c r="P85" s="570">
        <f t="shared" si="5"/>
        <v>406494.01106309996</v>
      </c>
    </row>
    <row r="86" spans="1:22" ht="10.95" customHeight="1" x14ac:dyDescent="0.2">
      <c r="A86" s="563">
        <v>3005</v>
      </c>
      <c r="B86" s="572" t="s">
        <v>253</v>
      </c>
      <c r="C86" s="2" t="s">
        <v>254</v>
      </c>
      <c r="D86" s="734">
        <v>212</v>
      </c>
      <c r="E86" s="734">
        <v>2331</v>
      </c>
      <c r="F86" s="734">
        <v>2790</v>
      </c>
      <c r="G86" s="734">
        <v>240.87439696999999</v>
      </c>
      <c r="H86" s="734">
        <v>207.42248518</v>
      </c>
      <c r="I86" s="735">
        <v>209.90090875999999</v>
      </c>
      <c r="J86" s="3"/>
      <c r="K86" s="139">
        <v>19.691119691119695</v>
      </c>
      <c r="L86" s="140">
        <v>1.1948673635113538</v>
      </c>
      <c r="N86" s="570">
        <f t="shared" si="3"/>
        <v>51065.372157639998</v>
      </c>
      <c r="O86" s="570">
        <f t="shared" si="4"/>
        <v>483501.81295458</v>
      </c>
      <c r="P86" s="570">
        <f t="shared" si="5"/>
        <v>585623.53544040001</v>
      </c>
    </row>
    <row r="87" spans="1:22" ht="10.95" customHeight="1" x14ac:dyDescent="0.2">
      <c r="A87" s="563">
        <v>3006</v>
      </c>
      <c r="B87" s="572" t="s">
        <v>255</v>
      </c>
      <c r="C87" s="2" t="s">
        <v>256</v>
      </c>
      <c r="D87" s="734" t="s">
        <v>361</v>
      </c>
      <c r="E87" s="734" t="s">
        <v>361</v>
      </c>
      <c r="F87" s="734" t="s">
        <v>361</v>
      </c>
      <c r="G87" s="734" t="s">
        <v>361</v>
      </c>
      <c r="H87" s="734" t="s">
        <v>361</v>
      </c>
      <c r="I87" s="735" t="s">
        <v>361</v>
      </c>
      <c r="J87" s="3"/>
      <c r="K87" s="139" t="s">
        <v>361</v>
      </c>
      <c r="L87" s="140" t="s">
        <v>361</v>
      </c>
      <c r="N87" s="570">
        <f t="shared" si="3"/>
        <v>0</v>
      </c>
      <c r="O87" s="570">
        <f t="shared" si="4"/>
        <v>0</v>
      </c>
      <c r="P87" s="570">
        <f t="shared" si="5"/>
        <v>0</v>
      </c>
    </row>
    <row r="88" spans="1:22" ht="10.95" customHeight="1" x14ac:dyDescent="0.2">
      <c r="A88" s="563">
        <v>3007</v>
      </c>
      <c r="B88" s="572" t="s">
        <v>257</v>
      </c>
      <c r="C88" s="2" t="s">
        <v>258</v>
      </c>
      <c r="D88" s="734">
        <v>17927</v>
      </c>
      <c r="E88" s="734" t="s">
        <v>361</v>
      </c>
      <c r="F88" s="734">
        <v>18123</v>
      </c>
      <c r="G88" s="734">
        <v>352.55836894999999</v>
      </c>
      <c r="H88" s="734" t="s">
        <v>361</v>
      </c>
      <c r="I88" s="735">
        <v>189.87763816</v>
      </c>
      <c r="J88" s="3"/>
      <c r="K88" s="139" t="s">
        <v>361</v>
      </c>
      <c r="L88" s="140" t="s">
        <v>361</v>
      </c>
      <c r="N88" s="570">
        <f t="shared" si="3"/>
        <v>6320313.8801666498</v>
      </c>
      <c r="O88" s="570">
        <f t="shared" si="4"/>
        <v>0</v>
      </c>
      <c r="P88" s="570">
        <f t="shared" si="5"/>
        <v>3441152.4363736799</v>
      </c>
    </row>
    <row r="89" spans="1:22" ht="10.95" customHeight="1" x14ac:dyDescent="0.2">
      <c r="A89" s="563">
        <v>3008</v>
      </c>
      <c r="B89" s="572" t="s">
        <v>259</v>
      </c>
      <c r="C89" s="2" t="s">
        <v>260</v>
      </c>
      <c r="D89" s="734">
        <v>160831</v>
      </c>
      <c r="E89" s="734">
        <v>200792</v>
      </c>
      <c r="F89" s="734">
        <v>222523</v>
      </c>
      <c r="G89" s="734">
        <v>402.91537460000001</v>
      </c>
      <c r="H89" s="734">
        <v>399.25795655000002</v>
      </c>
      <c r="I89" s="735">
        <v>416.69924746999999</v>
      </c>
      <c r="J89" s="3"/>
      <c r="K89" s="139">
        <v>10.822642336348064</v>
      </c>
      <c r="L89" s="140">
        <v>4.3684266359299784</v>
      </c>
      <c r="N89" s="570">
        <f t="shared" si="3"/>
        <v>64801282.612292603</v>
      </c>
      <c r="O89" s="570">
        <f t="shared" si="4"/>
        <v>80167803.611587599</v>
      </c>
      <c r="P89" s="570">
        <f t="shared" si="5"/>
        <v>92725166.644766808</v>
      </c>
    </row>
    <row r="90" spans="1:22" s="158" customFormat="1" ht="10.95" customHeight="1" x14ac:dyDescent="0.2">
      <c r="A90" s="563">
        <v>4001</v>
      </c>
      <c r="B90" s="283" t="s">
        <v>767</v>
      </c>
      <c r="C90" s="274" t="s">
        <v>750</v>
      </c>
      <c r="D90" s="734">
        <v>17</v>
      </c>
      <c r="E90" s="734">
        <v>1167</v>
      </c>
      <c r="F90" s="734" t="s">
        <v>361</v>
      </c>
      <c r="G90" s="734">
        <v>134.60899352999999</v>
      </c>
      <c r="H90" s="734">
        <v>102.31729799</v>
      </c>
      <c r="I90" s="735" t="s">
        <v>361</v>
      </c>
      <c r="J90" s="275"/>
      <c r="K90" s="276" t="s">
        <v>361</v>
      </c>
      <c r="L90" s="277" t="s">
        <v>361</v>
      </c>
      <c r="M90" s="278"/>
      <c r="N90" s="570">
        <f t="shared" si="3"/>
        <v>2288.35289001</v>
      </c>
      <c r="O90" s="570">
        <f t="shared" si="4"/>
        <v>119404.28675432999</v>
      </c>
      <c r="P90" s="570">
        <f t="shared" si="5"/>
        <v>0</v>
      </c>
      <c r="Q90" s="278"/>
      <c r="R90" s="278"/>
      <c r="S90" s="278"/>
      <c r="T90" s="278"/>
      <c r="U90" s="278"/>
      <c r="V90" s="278"/>
    </row>
    <row r="91" spans="1:22" ht="10.95" customHeight="1" x14ac:dyDescent="0.2">
      <c r="A91" s="563">
        <v>4002</v>
      </c>
      <c r="B91" s="572" t="s">
        <v>261</v>
      </c>
      <c r="C91" s="278" t="s">
        <v>262</v>
      </c>
      <c r="D91" s="734">
        <v>64829</v>
      </c>
      <c r="E91" s="734">
        <v>48383</v>
      </c>
      <c r="F91" s="734">
        <v>51969</v>
      </c>
      <c r="G91" s="734">
        <v>359.50707808999999</v>
      </c>
      <c r="H91" s="734">
        <v>301.67234063000001</v>
      </c>
      <c r="I91" s="735">
        <v>542.96500292999997</v>
      </c>
      <c r="J91" s="3"/>
      <c r="K91" s="139">
        <v>7.4116941901080979</v>
      </c>
      <c r="L91" s="140">
        <v>79.985013473921526</v>
      </c>
      <c r="N91" s="570">
        <f t="shared" si="3"/>
        <v>23306484.365496609</v>
      </c>
      <c r="O91" s="570">
        <f t="shared" si="4"/>
        <v>14595812.85670129</v>
      </c>
      <c r="P91" s="570">
        <f t="shared" si="5"/>
        <v>28217348.237269167</v>
      </c>
    </row>
    <row r="92" spans="1:22" ht="10.95" customHeight="1" x14ac:dyDescent="0.2">
      <c r="A92" s="563">
        <v>4003</v>
      </c>
      <c r="B92" s="572" t="s">
        <v>263</v>
      </c>
      <c r="C92" s="2" t="s">
        <v>264</v>
      </c>
      <c r="D92" s="734">
        <v>48194</v>
      </c>
      <c r="E92" s="734">
        <v>64488</v>
      </c>
      <c r="F92" s="734">
        <v>66898</v>
      </c>
      <c r="G92" s="734">
        <v>231.25157770000001</v>
      </c>
      <c r="H92" s="734">
        <v>216.01429904</v>
      </c>
      <c r="I92" s="735">
        <v>229.75769378999999</v>
      </c>
      <c r="J92" s="3"/>
      <c r="K92" s="139">
        <v>3.7371293884133516</v>
      </c>
      <c r="L92" s="140">
        <v>6.3622615776259828</v>
      </c>
      <c r="N92" s="570">
        <f t="shared" si="3"/>
        <v>11144938.535673801</v>
      </c>
      <c r="O92" s="570">
        <f t="shared" si="4"/>
        <v>13930330.116491519</v>
      </c>
      <c r="P92" s="570">
        <f t="shared" si="5"/>
        <v>15370330.19916342</v>
      </c>
    </row>
    <row r="93" spans="1:22" ht="10.95" customHeight="1" x14ac:dyDescent="0.2">
      <c r="A93" s="563">
        <v>4004</v>
      </c>
      <c r="B93" s="572" t="s">
        <v>265</v>
      </c>
      <c r="C93" s="2" t="s">
        <v>266</v>
      </c>
      <c r="D93" s="734">
        <v>11982</v>
      </c>
      <c r="E93" s="734">
        <v>46613</v>
      </c>
      <c r="F93" s="734">
        <v>61264</v>
      </c>
      <c r="G93" s="734">
        <v>322.62563533000002</v>
      </c>
      <c r="H93" s="734">
        <v>228.36131524000001</v>
      </c>
      <c r="I93" s="735">
        <v>265.73870915999998</v>
      </c>
      <c r="J93" s="3"/>
      <c r="K93" s="139">
        <v>31.431145817690354</v>
      </c>
      <c r="L93" s="140">
        <v>16.36765573920329</v>
      </c>
      <c r="N93" s="570">
        <f t="shared" si="3"/>
        <v>3865700.3625240601</v>
      </c>
      <c r="O93" s="570">
        <f t="shared" si="4"/>
        <v>10644605.98728212</v>
      </c>
      <c r="P93" s="570">
        <f t="shared" si="5"/>
        <v>16280216.27797824</v>
      </c>
    </row>
    <row r="94" spans="1:22" ht="10.95" customHeight="1" x14ac:dyDescent="0.2">
      <c r="A94" s="563">
        <v>4005</v>
      </c>
      <c r="B94" s="572" t="s">
        <v>267</v>
      </c>
      <c r="C94" s="2" t="s">
        <v>268</v>
      </c>
      <c r="D94" s="734">
        <v>110589</v>
      </c>
      <c r="E94" s="734">
        <v>116704</v>
      </c>
      <c r="F94" s="734">
        <v>125198</v>
      </c>
      <c r="G94" s="734">
        <v>88.346602348000005</v>
      </c>
      <c r="H94" s="734">
        <v>93.277371360000004</v>
      </c>
      <c r="I94" s="735">
        <v>115.43789423</v>
      </c>
      <c r="J94" s="3"/>
      <c r="K94" s="139">
        <v>7.2782423910063176</v>
      </c>
      <c r="L94" s="140">
        <v>23.757662278531001</v>
      </c>
      <c r="N94" s="570">
        <f t="shared" si="3"/>
        <v>9770162.407062972</v>
      </c>
      <c r="O94" s="570">
        <f t="shared" si="4"/>
        <v>10885842.34719744</v>
      </c>
      <c r="P94" s="570">
        <f t="shared" si="5"/>
        <v>14452593.481807539</v>
      </c>
    </row>
    <row r="95" spans="1:22" ht="10.95" customHeight="1" x14ac:dyDescent="0.2">
      <c r="A95" s="563">
        <v>4006</v>
      </c>
      <c r="B95" s="572" t="s">
        <v>269</v>
      </c>
      <c r="C95" s="2" t="s">
        <v>270</v>
      </c>
      <c r="D95" s="734">
        <v>310282</v>
      </c>
      <c r="E95" s="734">
        <v>333739</v>
      </c>
      <c r="F95" s="734">
        <v>363039</v>
      </c>
      <c r="G95" s="734">
        <v>196.07542827</v>
      </c>
      <c r="H95" s="734">
        <v>193.46607857999999</v>
      </c>
      <c r="I95" s="735">
        <v>206.65417024999999</v>
      </c>
      <c r="J95" s="3"/>
      <c r="K95" s="139">
        <v>8.7793155729477323</v>
      </c>
      <c r="L95" s="140">
        <v>6.8167462569137749</v>
      </c>
      <c r="N95" s="570">
        <f t="shared" si="3"/>
        <v>60838676.034472138</v>
      </c>
      <c r="O95" s="570">
        <f t="shared" si="4"/>
        <v>64567175.599210612</v>
      </c>
      <c r="P95" s="570">
        <f t="shared" si="5"/>
        <v>75023523.313389748</v>
      </c>
    </row>
    <row r="96" spans="1:22" ht="10.95" customHeight="1" x14ac:dyDescent="0.2">
      <c r="A96" s="563">
        <v>4007</v>
      </c>
      <c r="B96" s="572" t="s">
        <v>271</v>
      </c>
      <c r="C96" s="2" t="s">
        <v>272</v>
      </c>
      <c r="D96" s="734">
        <v>350754</v>
      </c>
      <c r="E96" s="734">
        <v>427519</v>
      </c>
      <c r="F96" s="734">
        <v>455265</v>
      </c>
      <c r="G96" s="734">
        <v>244.81283194</v>
      </c>
      <c r="H96" s="734">
        <v>266.9116593</v>
      </c>
      <c r="I96" s="735">
        <v>241.6691648</v>
      </c>
      <c r="J96" s="3"/>
      <c r="K96" s="139">
        <v>6.4900039530406906</v>
      </c>
      <c r="L96" s="140">
        <v>-9.4572468532100551</v>
      </c>
      <c r="N96" s="570">
        <f t="shared" si="3"/>
        <v>85869080.054282755</v>
      </c>
      <c r="O96" s="570">
        <f t="shared" si="4"/>
        <v>114109805.67227671</v>
      </c>
      <c r="P96" s="570">
        <f t="shared" si="5"/>
        <v>110023512.312672</v>
      </c>
    </row>
    <row r="97" spans="1:16" ht="10.95" customHeight="1" x14ac:dyDescent="0.2">
      <c r="A97" s="563">
        <v>4008</v>
      </c>
      <c r="B97" s="572" t="s">
        <v>273</v>
      </c>
      <c r="C97" s="2" t="s">
        <v>274</v>
      </c>
      <c r="D97" s="734">
        <v>1005193</v>
      </c>
      <c r="E97" s="734">
        <v>706741</v>
      </c>
      <c r="F97" s="734">
        <v>672894</v>
      </c>
      <c r="G97" s="734">
        <v>162.17034871000001</v>
      </c>
      <c r="H97" s="734">
        <v>151.15338341</v>
      </c>
      <c r="I97" s="735">
        <v>161.66034844000001</v>
      </c>
      <c r="J97" s="3"/>
      <c r="K97" s="139">
        <v>-4.7891660452697664</v>
      </c>
      <c r="L97" s="140">
        <v>6.9511940738369749</v>
      </c>
      <c r="N97" s="570">
        <f t="shared" si="3"/>
        <v>163012499.33085105</v>
      </c>
      <c r="O97" s="570">
        <f t="shared" si="4"/>
        <v>106826293.34456681</v>
      </c>
      <c r="P97" s="570">
        <f t="shared" si="5"/>
        <v>108780278.50318536</v>
      </c>
    </row>
    <row r="98" spans="1:16" ht="10.95" customHeight="1" x14ac:dyDescent="0.2">
      <c r="A98" s="563">
        <v>4009</v>
      </c>
      <c r="B98" s="572" t="s">
        <v>275</v>
      </c>
      <c r="C98" s="2" t="s">
        <v>276</v>
      </c>
      <c r="D98" s="734">
        <v>863956</v>
      </c>
      <c r="E98" s="734">
        <v>962515</v>
      </c>
      <c r="F98" s="734">
        <v>979005</v>
      </c>
      <c r="G98" s="734">
        <v>157.56181043999999</v>
      </c>
      <c r="H98" s="734">
        <v>156.75373794000001</v>
      </c>
      <c r="I98" s="735">
        <v>156.39889959999999</v>
      </c>
      <c r="J98" s="3"/>
      <c r="K98" s="139">
        <v>1.7132200537134379</v>
      </c>
      <c r="L98" s="140">
        <v>-0.22636674867417828</v>
      </c>
      <c r="N98" s="570">
        <f t="shared" si="3"/>
        <v>136126471.50050062</v>
      </c>
      <c r="O98" s="570">
        <f t="shared" si="4"/>
        <v>150877824.07331911</v>
      </c>
      <c r="P98" s="570">
        <f t="shared" si="5"/>
        <v>153115304.702898</v>
      </c>
    </row>
    <row r="99" spans="1:16" ht="10.95" customHeight="1" x14ac:dyDescent="0.2">
      <c r="A99" s="563">
        <v>4010</v>
      </c>
      <c r="B99" s="572" t="s">
        <v>277</v>
      </c>
      <c r="C99" s="2" t="s">
        <v>278</v>
      </c>
      <c r="D99" s="734">
        <v>91672</v>
      </c>
      <c r="E99" s="734">
        <v>48788</v>
      </c>
      <c r="F99" s="734">
        <v>113131</v>
      </c>
      <c r="G99" s="734">
        <v>181.83808524</v>
      </c>
      <c r="H99" s="734">
        <v>285.61380601000002</v>
      </c>
      <c r="I99" s="735">
        <v>185.53039509999999</v>
      </c>
      <c r="J99" s="3"/>
      <c r="K99" s="139">
        <v>131.88284004263343</v>
      </c>
      <c r="L99" s="140">
        <v>-35.041517182994951</v>
      </c>
      <c r="N99" s="570">
        <f t="shared" si="3"/>
        <v>16669460.95012128</v>
      </c>
      <c r="O99" s="570">
        <f t="shared" si="4"/>
        <v>13934526.36761588</v>
      </c>
      <c r="P99" s="570">
        <f t="shared" si="5"/>
        <v>20989239.128058098</v>
      </c>
    </row>
    <row r="100" spans="1:16" ht="10.95" customHeight="1" x14ac:dyDescent="0.2">
      <c r="A100" s="563">
        <v>4011</v>
      </c>
      <c r="B100" s="572" t="s">
        <v>279</v>
      </c>
      <c r="C100" s="2" t="s">
        <v>280</v>
      </c>
      <c r="D100" s="734">
        <v>158206</v>
      </c>
      <c r="E100" s="734">
        <v>185443</v>
      </c>
      <c r="F100" s="734">
        <v>167622</v>
      </c>
      <c r="G100" s="734">
        <v>256.27088787000002</v>
      </c>
      <c r="H100" s="734">
        <v>259.10241608000001</v>
      </c>
      <c r="I100" s="735">
        <v>278.4206843</v>
      </c>
      <c r="J100" s="3"/>
      <c r="K100" s="139">
        <v>-9.6099610122787009</v>
      </c>
      <c r="L100" s="140">
        <v>7.4558425630563363</v>
      </c>
      <c r="N100" s="570">
        <f t="shared" si="3"/>
        <v>40543592.086361222</v>
      </c>
      <c r="O100" s="570">
        <f t="shared" si="4"/>
        <v>48048729.34512344</v>
      </c>
      <c r="P100" s="570">
        <f t="shared" si="5"/>
        <v>46669431.943734601</v>
      </c>
    </row>
    <row r="101" spans="1:16" ht="10.95" customHeight="1" x14ac:dyDescent="0.2">
      <c r="A101" s="563">
        <v>4012</v>
      </c>
      <c r="B101" s="572" t="s">
        <v>281</v>
      </c>
      <c r="C101" s="2" t="s">
        <v>110</v>
      </c>
      <c r="D101" s="734">
        <v>142254</v>
      </c>
      <c r="E101" s="734">
        <v>196217</v>
      </c>
      <c r="F101" s="734">
        <v>670502</v>
      </c>
      <c r="G101" s="734">
        <v>232.6536442</v>
      </c>
      <c r="H101" s="734">
        <v>225.14792621999999</v>
      </c>
      <c r="I101" s="735">
        <v>254.95008716000001</v>
      </c>
      <c r="J101" s="3"/>
      <c r="K101" s="139">
        <v>241.71453034140771</v>
      </c>
      <c r="L101" s="140">
        <v>13.23670239399819</v>
      </c>
      <c r="N101" s="570">
        <f t="shared" si="3"/>
        <v>33095911.5020268</v>
      </c>
      <c r="O101" s="570">
        <f t="shared" si="4"/>
        <v>44177850.639109738</v>
      </c>
      <c r="P101" s="570">
        <f t="shared" si="5"/>
        <v>170944543.34095433</v>
      </c>
    </row>
    <row r="102" spans="1:16" ht="10.95" customHeight="1" x14ac:dyDescent="0.2">
      <c r="A102" s="563">
        <v>4013</v>
      </c>
      <c r="B102" s="572" t="s">
        <v>282</v>
      </c>
      <c r="C102" s="2" t="s">
        <v>283</v>
      </c>
      <c r="D102" s="734">
        <v>129944</v>
      </c>
      <c r="E102" s="734">
        <v>210992</v>
      </c>
      <c r="F102" s="734">
        <v>287142</v>
      </c>
      <c r="G102" s="734">
        <v>234.24895839000001</v>
      </c>
      <c r="H102" s="734">
        <v>192.72451595999999</v>
      </c>
      <c r="I102" s="735">
        <v>198.21772174</v>
      </c>
      <c r="J102" s="3"/>
      <c r="K102" s="139">
        <v>36.091415788276329</v>
      </c>
      <c r="L102" s="140">
        <v>2.8502890525563096</v>
      </c>
      <c r="N102" s="570">
        <f t="shared" si="3"/>
        <v>30439246.64903016</v>
      </c>
      <c r="O102" s="570">
        <f t="shared" si="4"/>
        <v>40663331.071432315</v>
      </c>
      <c r="P102" s="570">
        <f t="shared" si="5"/>
        <v>56916633.055867083</v>
      </c>
    </row>
    <row r="103" spans="1:16" ht="10.95" customHeight="1" x14ac:dyDescent="0.2">
      <c r="A103" s="563">
        <v>4014</v>
      </c>
      <c r="B103" s="572" t="s">
        <v>284</v>
      </c>
      <c r="C103" s="2" t="s">
        <v>285</v>
      </c>
      <c r="D103" s="734">
        <v>11769</v>
      </c>
      <c r="E103" s="734">
        <v>15258</v>
      </c>
      <c r="F103" s="734">
        <v>18952</v>
      </c>
      <c r="G103" s="734">
        <v>633.17143930999998</v>
      </c>
      <c r="H103" s="734">
        <v>575.17865647999997</v>
      </c>
      <c r="I103" s="735">
        <v>592.42650373000004</v>
      </c>
      <c r="J103" s="3"/>
      <c r="K103" s="139">
        <v>24.210250360466645</v>
      </c>
      <c r="L103" s="140">
        <v>2.9986938937466956</v>
      </c>
      <c r="N103" s="570">
        <f t="shared" si="3"/>
        <v>7451794.6692393897</v>
      </c>
      <c r="O103" s="570">
        <f t="shared" si="4"/>
        <v>8776075.940571839</v>
      </c>
      <c r="P103" s="570">
        <f t="shared" si="5"/>
        <v>11227667.098690961</v>
      </c>
    </row>
    <row r="104" spans="1:16" ht="10.95" customHeight="1" x14ac:dyDescent="0.2">
      <c r="A104" s="563">
        <v>4015</v>
      </c>
      <c r="B104" s="572" t="s">
        <v>286</v>
      </c>
      <c r="C104" s="2" t="s">
        <v>287</v>
      </c>
      <c r="D104" s="734">
        <v>24358</v>
      </c>
      <c r="E104" s="734">
        <v>25492</v>
      </c>
      <c r="F104" s="734">
        <v>16711</v>
      </c>
      <c r="G104" s="734">
        <v>154.46686858999999</v>
      </c>
      <c r="H104" s="734">
        <v>191.5044303</v>
      </c>
      <c r="I104" s="735">
        <v>192.30568237</v>
      </c>
      <c r="K104" s="139">
        <v>-34.446100737486276</v>
      </c>
      <c r="L104" s="140">
        <v>0.41839871210540558</v>
      </c>
      <c r="N104" s="570">
        <f t="shared" si="3"/>
        <v>3762503.9851152198</v>
      </c>
      <c r="O104" s="570">
        <f t="shared" si="4"/>
        <v>4881830.9372076001</v>
      </c>
      <c r="P104" s="570">
        <f t="shared" si="5"/>
        <v>3213620.2580850702</v>
      </c>
    </row>
    <row r="105" spans="1:16" ht="10.95" customHeight="1" x14ac:dyDescent="0.2">
      <c r="A105" s="563">
        <v>4016</v>
      </c>
      <c r="B105" s="572" t="s">
        <v>288</v>
      </c>
      <c r="C105" s="2" t="s">
        <v>289</v>
      </c>
      <c r="D105" s="734">
        <v>60365</v>
      </c>
      <c r="E105" s="734">
        <v>70019</v>
      </c>
      <c r="F105" s="734">
        <v>103563</v>
      </c>
      <c r="G105" s="734">
        <v>158.70630115</v>
      </c>
      <c r="H105" s="734">
        <v>151.59269666</v>
      </c>
      <c r="I105" s="735">
        <v>180.92810639999999</v>
      </c>
      <c r="K105" s="139">
        <v>47.9069966723318</v>
      </c>
      <c r="L105" s="140">
        <v>19.351466387457283</v>
      </c>
      <c r="N105" s="570">
        <f t="shared" si="3"/>
        <v>9580305.8689197507</v>
      </c>
      <c r="O105" s="570">
        <f t="shared" si="4"/>
        <v>10614369.02743654</v>
      </c>
      <c r="P105" s="570">
        <f t="shared" si="5"/>
        <v>18737457.483103201</v>
      </c>
    </row>
    <row r="106" spans="1:16" ht="10.95" customHeight="1" x14ac:dyDescent="0.2">
      <c r="A106" s="563">
        <v>4017</v>
      </c>
      <c r="B106" s="572" t="s">
        <v>290</v>
      </c>
      <c r="C106" s="2" t="s">
        <v>291</v>
      </c>
      <c r="D106" s="734">
        <v>77282</v>
      </c>
      <c r="E106" s="734">
        <v>88658</v>
      </c>
      <c r="F106" s="734">
        <v>94814</v>
      </c>
      <c r="G106" s="734">
        <v>283.78261555</v>
      </c>
      <c r="H106" s="734">
        <v>275.14045856000001</v>
      </c>
      <c r="I106" s="735">
        <v>274.97942187000001</v>
      </c>
      <c r="K106" s="139">
        <v>6.9435358343296727</v>
      </c>
      <c r="L106" s="140">
        <v>-5.8528902235177593E-2</v>
      </c>
      <c r="N106" s="570">
        <f t="shared" si="3"/>
        <v>21931288.094935101</v>
      </c>
      <c r="O106" s="570">
        <f t="shared" si="4"/>
        <v>24393402.775012482</v>
      </c>
      <c r="P106" s="570">
        <f t="shared" si="5"/>
        <v>26071898.905182183</v>
      </c>
    </row>
    <row r="107" spans="1:16" ht="10.95" customHeight="1" x14ac:dyDescent="0.2">
      <c r="A107" s="563">
        <v>4018</v>
      </c>
      <c r="B107" s="572" t="s">
        <v>292</v>
      </c>
      <c r="C107" s="2" t="s">
        <v>293</v>
      </c>
      <c r="D107" s="734">
        <v>172539</v>
      </c>
      <c r="E107" s="734">
        <v>174970</v>
      </c>
      <c r="F107" s="734">
        <v>170173</v>
      </c>
      <c r="G107" s="734">
        <v>217.60570394999999</v>
      </c>
      <c r="H107" s="734">
        <v>240.76695197000001</v>
      </c>
      <c r="I107" s="735">
        <v>250.82881411</v>
      </c>
      <c r="K107" s="139">
        <v>-2.7416128479167856</v>
      </c>
      <c r="L107" s="140">
        <v>4.1790877268129911</v>
      </c>
      <c r="N107" s="570">
        <f t="shared" si="3"/>
        <v>37545470.553829052</v>
      </c>
      <c r="O107" s="570">
        <f t="shared" si="4"/>
        <v>42126993.586190902</v>
      </c>
      <c r="P107" s="570">
        <f t="shared" si="5"/>
        <v>42684291.783541031</v>
      </c>
    </row>
    <row r="108" spans="1:16" ht="10.95" customHeight="1" x14ac:dyDescent="0.2">
      <c r="A108" s="563">
        <v>4021</v>
      </c>
      <c r="B108" s="572" t="s">
        <v>294</v>
      </c>
      <c r="C108" s="2" t="s">
        <v>295</v>
      </c>
      <c r="D108" s="734">
        <v>165393</v>
      </c>
      <c r="E108" s="734">
        <v>167811</v>
      </c>
      <c r="F108" s="734">
        <v>193568</v>
      </c>
      <c r="G108" s="734">
        <v>191.86916546</v>
      </c>
      <c r="H108" s="734">
        <v>211.66801971999999</v>
      </c>
      <c r="I108" s="735">
        <v>221.94667557</v>
      </c>
      <c r="K108" s="139">
        <v>15.348815035963081</v>
      </c>
      <c r="L108" s="140">
        <v>4.8560268403308626</v>
      </c>
      <c r="N108" s="570">
        <f t="shared" si="3"/>
        <v>31733816.882925782</v>
      </c>
      <c r="O108" s="570">
        <f t="shared" si="4"/>
        <v>35520222.057232916</v>
      </c>
      <c r="P108" s="570">
        <f t="shared" si="5"/>
        <v>42961774.096733756</v>
      </c>
    </row>
    <row r="109" spans="1:16" ht="10.95" customHeight="1" x14ac:dyDescent="0.2">
      <c r="A109" s="563">
        <v>4022</v>
      </c>
      <c r="B109" s="572" t="s">
        <v>296</v>
      </c>
      <c r="C109" s="2" t="s">
        <v>297</v>
      </c>
      <c r="D109" s="734">
        <v>18840</v>
      </c>
      <c r="E109" s="734">
        <v>23731</v>
      </c>
      <c r="F109" s="734">
        <v>26677</v>
      </c>
      <c r="G109" s="734">
        <v>300.24675473999997</v>
      </c>
      <c r="H109" s="734">
        <v>246.73468158</v>
      </c>
      <c r="I109" s="735">
        <v>295.83632272</v>
      </c>
      <c r="J109" s="3"/>
      <c r="K109" s="139">
        <v>12.414141839787618</v>
      </c>
      <c r="L109" s="140">
        <v>19.900583422472586</v>
      </c>
      <c r="N109" s="570">
        <f t="shared" si="3"/>
        <v>5656648.8593015997</v>
      </c>
      <c r="O109" s="570">
        <f t="shared" si="4"/>
        <v>5855260.7285749801</v>
      </c>
      <c r="P109" s="570">
        <f t="shared" si="5"/>
        <v>7892025.5812014397</v>
      </c>
    </row>
    <row r="110" spans="1:16" ht="10.95" customHeight="1" x14ac:dyDescent="0.2">
      <c r="A110" s="563">
        <v>4023</v>
      </c>
      <c r="B110" s="572" t="s">
        <v>298</v>
      </c>
      <c r="C110" s="2" t="s">
        <v>299</v>
      </c>
      <c r="D110" s="734">
        <v>190539</v>
      </c>
      <c r="E110" s="734">
        <v>210034</v>
      </c>
      <c r="F110" s="734">
        <v>236498</v>
      </c>
      <c r="G110" s="734">
        <v>222.33872058</v>
      </c>
      <c r="H110" s="734">
        <v>232.50865281</v>
      </c>
      <c r="I110" s="735">
        <v>224.19151632000001</v>
      </c>
      <c r="J110" s="3"/>
      <c r="K110" s="139">
        <v>12.59986478379691</v>
      </c>
      <c r="L110" s="140">
        <v>-3.5771298786013483</v>
      </c>
      <c r="N110" s="570">
        <f t="shared" si="3"/>
        <v>42364197.480592623</v>
      </c>
      <c r="O110" s="570">
        <f t="shared" si="4"/>
        <v>48834722.384295538</v>
      </c>
      <c r="P110" s="570">
        <f t="shared" si="5"/>
        <v>53020845.226647362</v>
      </c>
    </row>
    <row r="111" spans="1:16" x14ac:dyDescent="0.2">
      <c r="A111" s="563">
        <v>4024</v>
      </c>
      <c r="B111" s="572" t="s">
        <v>300</v>
      </c>
      <c r="C111" s="2" t="s">
        <v>301</v>
      </c>
      <c r="D111" s="734">
        <v>43896</v>
      </c>
      <c r="E111" s="734">
        <v>41279</v>
      </c>
      <c r="F111" s="734">
        <v>40947</v>
      </c>
      <c r="G111" s="734">
        <v>325.54806603999998</v>
      </c>
      <c r="H111" s="734">
        <v>381.18628631000001</v>
      </c>
      <c r="I111" s="735">
        <v>356.80717959999998</v>
      </c>
      <c r="J111" s="3"/>
      <c r="K111" s="139">
        <v>-0.80428304949248242</v>
      </c>
      <c r="L111" s="140">
        <v>-6.3955886099673842</v>
      </c>
      <c r="N111" s="570">
        <f t="shared" si="3"/>
        <v>14290257.90689184</v>
      </c>
      <c r="O111" s="570">
        <f t="shared" si="4"/>
        <v>15734988.712590491</v>
      </c>
      <c r="P111" s="570">
        <f t="shared" si="5"/>
        <v>14610183.583081199</v>
      </c>
    </row>
    <row r="112" spans="1:16" x14ac:dyDescent="0.2">
      <c r="A112" s="563">
        <v>4025</v>
      </c>
      <c r="B112" s="572" t="s">
        <v>302</v>
      </c>
      <c r="C112" s="2" t="s">
        <v>303</v>
      </c>
      <c r="D112" s="734">
        <v>137024</v>
      </c>
      <c r="E112" s="734">
        <v>125023</v>
      </c>
      <c r="F112" s="734">
        <v>135539</v>
      </c>
      <c r="G112" s="734">
        <v>189.13652364999999</v>
      </c>
      <c r="H112" s="734">
        <v>221.19858357000001</v>
      </c>
      <c r="I112" s="735">
        <v>200.21715427000001</v>
      </c>
      <c r="K112" s="101">
        <v>8.4112523295713615</v>
      </c>
      <c r="L112" s="84">
        <v>-9.485336190392136</v>
      </c>
      <c r="N112" s="570">
        <f t="shared" si="3"/>
        <v>25916243.0166176</v>
      </c>
      <c r="O112" s="570">
        <f t="shared" si="4"/>
        <v>27654910.51367211</v>
      </c>
      <c r="P112" s="570">
        <f t="shared" si="5"/>
        <v>27137232.872601531</v>
      </c>
    </row>
    <row r="113" spans="1:16" x14ac:dyDescent="0.2">
      <c r="A113" s="563">
        <v>4027</v>
      </c>
      <c r="B113" s="572" t="s">
        <v>304</v>
      </c>
      <c r="C113" s="2" t="s">
        <v>305</v>
      </c>
      <c r="D113" s="734">
        <v>929</v>
      </c>
      <c r="E113" s="734">
        <v>1136</v>
      </c>
      <c r="F113" s="734">
        <v>317</v>
      </c>
      <c r="G113" s="734">
        <v>247.82292139</v>
      </c>
      <c r="H113" s="734">
        <v>251.54245495999999</v>
      </c>
      <c r="I113" s="735">
        <v>203.95191265</v>
      </c>
      <c r="K113" s="101">
        <v>-72.095070422535215</v>
      </c>
      <c r="L113" s="84">
        <v>-18.919487097145403</v>
      </c>
      <c r="N113" s="570">
        <f t="shared" si="3"/>
        <v>230227.49397131</v>
      </c>
      <c r="O113" s="570">
        <f t="shared" si="4"/>
        <v>285752.22883455997</v>
      </c>
      <c r="P113" s="570">
        <f t="shared" si="5"/>
        <v>64652.756310049997</v>
      </c>
    </row>
    <row r="114" spans="1:16" x14ac:dyDescent="0.2">
      <c r="A114" s="563">
        <v>4028</v>
      </c>
      <c r="B114" s="572" t="s">
        <v>306</v>
      </c>
      <c r="C114" s="2" t="s">
        <v>307</v>
      </c>
      <c r="D114" s="734">
        <v>1625611</v>
      </c>
      <c r="E114" s="734">
        <v>1668129</v>
      </c>
      <c r="F114" s="734">
        <v>1776428</v>
      </c>
      <c r="G114" s="734">
        <v>183.03448374000001</v>
      </c>
      <c r="H114" s="734">
        <v>183.38454053000001</v>
      </c>
      <c r="I114" s="735">
        <v>199.29851753</v>
      </c>
      <c r="K114" s="101">
        <v>6.4922437053729132</v>
      </c>
      <c r="L114" s="84">
        <v>8.6779272418530784</v>
      </c>
      <c r="N114" s="570">
        <f t="shared" si="3"/>
        <v>297542870.14706516</v>
      </c>
      <c r="O114" s="570">
        <f t="shared" si="4"/>
        <v>305909070.20976841</v>
      </c>
      <c r="P114" s="570">
        <f t="shared" si="5"/>
        <v>354039466.89878285</v>
      </c>
    </row>
    <row r="115" spans="1:16" x14ac:dyDescent="0.2">
      <c r="A115" s="563">
        <v>4029</v>
      </c>
      <c r="B115" s="572" t="s">
        <v>308</v>
      </c>
      <c r="C115" s="2" t="s">
        <v>309</v>
      </c>
      <c r="D115" s="734">
        <v>47991</v>
      </c>
      <c r="E115" s="734">
        <v>55802</v>
      </c>
      <c r="F115" s="734">
        <v>68989</v>
      </c>
      <c r="G115" s="734">
        <v>353.86250669999998</v>
      </c>
      <c r="H115" s="734">
        <v>372.16428473000002</v>
      </c>
      <c r="I115" s="735">
        <v>335.20790993000003</v>
      </c>
      <c r="K115" s="101">
        <v>23.631769470628285</v>
      </c>
      <c r="L115" s="84">
        <v>-9.930123957706293</v>
      </c>
      <c r="N115" s="570">
        <f t="shared" si="3"/>
        <v>16982215.559039701</v>
      </c>
      <c r="O115" s="570">
        <f t="shared" si="4"/>
        <v>20767511.416503463</v>
      </c>
      <c r="P115" s="570">
        <f t="shared" si="5"/>
        <v>23125658.498160772</v>
      </c>
    </row>
    <row r="116" spans="1:16" x14ac:dyDescent="0.2">
      <c r="A116" s="563">
        <v>4030</v>
      </c>
      <c r="B116" s="572" t="s">
        <v>310</v>
      </c>
      <c r="C116" s="2" t="s">
        <v>311</v>
      </c>
      <c r="D116" s="734">
        <v>143342</v>
      </c>
      <c r="E116" s="734">
        <v>241128</v>
      </c>
      <c r="F116" s="734">
        <v>218149</v>
      </c>
      <c r="G116" s="734">
        <v>231.54871191000001</v>
      </c>
      <c r="H116" s="734">
        <v>170.90624767</v>
      </c>
      <c r="I116" s="735">
        <v>153.61912117</v>
      </c>
      <c r="K116" s="101">
        <v>-9.529793304800771</v>
      </c>
      <c r="L116" s="84">
        <v>-10.114976330987869</v>
      </c>
      <c r="N116" s="570">
        <f t="shared" si="3"/>
        <v>33190655.462603223</v>
      </c>
      <c r="O116" s="570">
        <f t="shared" si="4"/>
        <v>41210281.688171759</v>
      </c>
      <c r="P116" s="570">
        <f t="shared" si="5"/>
        <v>33511857.66411433</v>
      </c>
    </row>
    <row r="117" spans="1:16" x14ac:dyDescent="0.2">
      <c r="A117" s="563">
        <v>4031</v>
      </c>
      <c r="B117" s="572" t="s">
        <v>312</v>
      </c>
      <c r="C117" s="2" t="s">
        <v>313</v>
      </c>
      <c r="D117" s="734">
        <v>19412</v>
      </c>
      <c r="E117" s="734">
        <v>17729</v>
      </c>
      <c r="F117" s="734">
        <v>23002</v>
      </c>
      <c r="G117" s="734">
        <v>228.60277536000001</v>
      </c>
      <c r="H117" s="734">
        <v>202.26249627000001</v>
      </c>
      <c r="I117" s="735">
        <v>191.37180760999999</v>
      </c>
      <c r="K117" s="101">
        <v>29.742230244232616</v>
      </c>
      <c r="L117" s="84">
        <v>-5.3844330317480367</v>
      </c>
      <c r="N117" s="570">
        <f t="shared" si="3"/>
        <v>4437637.07528832</v>
      </c>
      <c r="O117" s="570">
        <f t="shared" si="4"/>
        <v>3585911.7963708304</v>
      </c>
      <c r="P117" s="570">
        <f t="shared" si="5"/>
        <v>4401934.3186452193</v>
      </c>
    </row>
    <row r="118" spans="1:16" x14ac:dyDescent="0.2">
      <c r="A118" s="563">
        <v>4032</v>
      </c>
      <c r="B118" s="572" t="s">
        <v>314</v>
      </c>
      <c r="C118" s="2" t="s">
        <v>315</v>
      </c>
      <c r="D118" s="734">
        <v>49416</v>
      </c>
      <c r="E118" s="734">
        <v>38191</v>
      </c>
      <c r="F118" s="734">
        <v>78190</v>
      </c>
      <c r="G118" s="734">
        <v>184.53352996999999</v>
      </c>
      <c r="H118" s="734">
        <v>198.53752398</v>
      </c>
      <c r="I118" s="735">
        <v>192.71701247999999</v>
      </c>
      <c r="K118" s="101">
        <v>104.73409965698725</v>
      </c>
      <c r="L118" s="84">
        <v>-2.9316934065251821</v>
      </c>
      <c r="N118" s="570">
        <f t="shared" si="3"/>
        <v>9118908.9169975203</v>
      </c>
      <c r="O118" s="570">
        <f t="shared" si="4"/>
        <v>7582346.5783201801</v>
      </c>
      <c r="P118" s="570">
        <f t="shared" si="5"/>
        <v>15068543.205811199</v>
      </c>
    </row>
    <row r="119" spans="1:16" x14ac:dyDescent="0.2">
      <c r="A119" s="563">
        <v>4033</v>
      </c>
      <c r="B119" s="572" t="s">
        <v>316</v>
      </c>
      <c r="C119" s="2" t="s">
        <v>317</v>
      </c>
      <c r="D119" s="734">
        <v>17481</v>
      </c>
      <c r="E119" s="734">
        <v>13255</v>
      </c>
      <c r="F119" s="734">
        <v>18517</v>
      </c>
      <c r="G119" s="734">
        <v>327.62548620000001</v>
      </c>
      <c r="H119" s="734">
        <v>308.11395052</v>
      </c>
      <c r="I119" s="735">
        <v>312.88227875000001</v>
      </c>
      <c r="K119" s="101">
        <v>39.69822708411921</v>
      </c>
      <c r="L119" s="84">
        <v>1.5475859570631467</v>
      </c>
      <c r="N119" s="570">
        <f t="shared" si="3"/>
        <v>5727221.1242622007</v>
      </c>
      <c r="O119" s="570">
        <f t="shared" si="4"/>
        <v>4084050.4141426003</v>
      </c>
      <c r="P119" s="570">
        <f t="shared" si="5"/>
        <v>5793641.1556137502</v>
      </c>
    </row>
    <row r="120" spans="1:16" x14ac:dyDescent="0.2">
      <c r="A120" s="563">
        <v>4034</v>
      </c>
      <c r="B120" s="572" t="s">
        <v>318</v>
      </c>
      <c r="C120" s="2" t="s">
        <v>319</v>
      </c>
      <c r="D120" s="734">
        <v>319084</v>
      </c>
      <c r="E120" s="734">
        <v>11658</v>
      </c>
      <c r="F120" s="734">
        <v>3734</v>
      </c>
      <c r="G120" s="734">
        <v>157.13323592</v>
      </c>
      <c r="H120" s="734">
        <v>283.92836346000001</v>
      </c>
      <c r="I120" s="735">
        <v>381.20851662000001</v>
      </c>
      <c r="K120" s="101">
        <v>-67.970492365757423</v>
      </c>
      <c r="L120" s="84">
        <v>34.262217403899783</v>
      </c>
      <c r="N120" s="570">
        <f t="shared" si="3"/>
        <v>50138701.450297281</v>
      </c>
      <c r="O120" s="570">
        <f t="shared" si="4"/>
        <v>3310036.8612166801</v>
      </c>
      <c r="P120" s="570">
        <f t="shared" si="5"/>
        <v>1423432.6010590801</v>
      </c>
    </row>
    <row r="121" spans="1:16" x14ac:dyDescent="0.2">
      <c r="A121" s="563">
        <v>4035</v>
      </c>
      <c r="B121" s="572" t="s">
        <v>320</v>
      </c>
      <c r="C121" s="2" t="s">
        <v>108</v>
      </c>
      <c r="D121" s="734">
        <v>98983</v>
      </c>
      <c r="E121" s="734">
        <v>109921</v>
      </c>
      <c r="F121" s="734">
        <v>127080</v>
      </c>
      <c r="G121" s="734">
        <v>208.20432084999999</v>
      </c>
      <c r="H121" s="734">
        <v>221.57117221999999</v>
      </c>
      <c r="I121" s="735">
        <v>261.70534921000001</v>
      </c>
      <c r="K121" s="101">
        <v>15.610301944123517</v>
      </c>
      <c r="L121" s="84">
        <v>18.113447064381827</v>
      </c>
      <c r="N121" s="570">
        <f t="shared" si="3"/>
        <v>20608688.290695548</v>
      </c>
      <c r="O121" s="570">
        <f t="shared" si="4"/>
        <v>24355324.821594618</v>
      </c>
      <c r="P121" s="570">
        <f t="shared" si="5"/>
        <v>33257515.7776068</v>
      </c>
    </row>
    <row r="122" spans="1:16" x14ac:dyDescent="0.2">
      <c r="A122" s="563">
        <v>4036</v>
      </c>
      <c r="B122" s="572" t="s">
        <v>321</v>
      </c>
      <c r="C122" s="2" t="s">
        <v>240</v>
      </c>
      <c r="D122" s="734">
        <v>34916</v>
      </c>
      <c r="E122" s="734">
        <v>52022</v>
      </c>
      <c r="F122" s="734">
        <v>81132</v>
      </c>
      <c r="G122" s="734">
        <v>330.02839718000001</v>
      </c>
      <c r="H122" s="734">
        <v>281.22701355999999</v>
      </c>
      <c r="I122" s="735">
        <v>273.53180249000002</v>
      </c>
      <c r="K122" s="101">
        <v>55.95709507516051</v>
      </c>
      <c r="L122" s="84">
        <v>-2.7362986836107051</v>
      </c>
      <c r="N122" s="570">
        <f t="shared" si="3"/>
        <v>11523271.515936881</v>
      </c>
      <c r="O122" s="570">
        <f t="shared" si="4"/>
        <v>14629991.699418319</v>
      </c>
      <c r="P122" s="570">
        <f t="shared" si="5"/>
        <v>22192182.199618682</v>
      </c>
    </row>
    <row r="123" spans="1:16" x14ac:dyDescent="0.2">
      <c r="A123" s="563">
        <v>4037</v>
      </c>
      <c r="B123" s="572" t="s">
        <v>322</v>
      </c>
      <c r="C123" s="2" t="s">
        <v>109</v>
      </c>
      <c r="D123" s="734">
        <v>90</v>
      </c>
      <c r="E123" s="734">
        <v>346</v>
      </c>
      <c r="F123" s="734">
        <v>261</v>
      </c>
      <c r="G123" s="734">
        <v>512.57508367000003</v>
      </c>
      <c r="H123" s="734">
        <v>283.19183977</v>
      </c>
      <c r="I123" s="735">
        <v>498.57416057</v>
      </c>
      <c r="K123" s="101">
        <v>-24.566473988439309</v>
      </c>
      <c r="L123" s="84">
        <v>76.055270863357904</v>
      </c>
      <c r="N123" s="570">
        <f t="shared" si="3"/>
        <v>46131.757530300005</v>
      </c>
      <c r="O123" s="570">
        <f t="shared" si="4"/>
        <v>97984.376560420002</v>
      </c>
      <c r="P123" s="570">
        <f t="shared" si="5"/>
        <v>130127.85590877</v>
      </c>
    </row>
    <row r="124" spans="1:16" x14ac:dyDescent="0.2">
      <c r="A124" s="563">
        <v>4038</v>
      </c>
      <c r="B124" s="572" t="s">
        <v>323</v>
      </c>
      <c r="C124" s="2" t="s">
        <v>231</v>
      </c>
      <c r="D124" s="734">
        <v>32012</v>
      </c>
      <c r="E124" s="734">
        <v>50911</v>
      </c>
      <c r="F124" s="734">
        <v>59837</v>
      </c>
      <c r="G124" s="734">
        <v>701.73347258000001</v>
      </c>
      <c r="H124" s="734">
        <v>502.53285074000001</v>
      </c>
      <c r="I124" s="735">
        <v>370.92543996000001</v>
      </c>
      <c r="K124" s="101">
        <v>17.532556814833722</v>
      </c>
      <c r="L124" s="84">
        <v>-26.188817424811685</v>
      </c>
      <c r="N124" s="570">
        <f t="shared" si="3"/>
        <v>22463891.924230959</v>
      </c>
      <c r="O124" s="570">
        <f t="shared" si="4"/>
        <v>25584449.964024141</v>
      </c>
      <c r="P124" s="570">
        <f t="shared" si="5"/>
        <v>22195065.550886519</v>
      </c>
    </row>
    <row r="125" spans="1:16" x14ac:dyDescent="0.2">
      <c r="A125" s="563">
        <v>4039</v>
      </c>
      <c r="B125" s="572" t="s">
        <v>324</v>
      </c>
      <c r="C125" s="2" t="s">
        <v>176</v>
      </c>
      <c r="D125" s="734">
        <v>22128</v>
      </c>
      <c r="E125" s="734">
        <v>25492</v>
      </c>
      <c r="F125" s="734">
        <v>40626</v>
      </c>
      <c r="G125" s="734">
        <v>377.36288150000001</v>
      </c>
      <c r="H125" s="734">
        <v>376.51941796</v>
      </c>
      <c r="I125" s="735">
        <v>313.14319403000002</v>
      </c>
      <c r="K125" s="101">
        <v>59.36764475129452</v>
      </c>
      <c r="L125" s="84">
        <v>-16.832126288034587</v>
      </c>
      <c r="N125" s="570">
        <f t="shared" si="3"/>
        <v>8350285.8418320008</v>
      </c>
      <c r="O125" s="570">
        <f t="shared" si="4"/>
        <v>9598233.0026363209</v>
      </c>
      <c r="P125" s="570">
        <f t="shared" si="5"/>
        <v>12721755.40066278</v>
      </c>
    </row>
    <row r="126" spans="1:16" x14ac:dyDescent="0.2">
      <c r="A126" s="563">
        <v>4040</v>
      </c>
      <c r="B126" s="572" t="s">
        <v>325</v>
      </c>
      <c r="C126" s="2" t="s">
        <v>184</v>
      </c>
      <c r="D126" s="734">
        <v>87536</v>
      </c>
      <c r="E126" s="734">
        <v>74486</v>
      </c>
      <c r="F126" s="734">
        <v>95853</v>
      </c>
      <c r="G126" s="734">
        <v>244.00072839000001</v>
      </c>
      <c r="H126" s="734">
        <v>234.27967218000001</v>
      </c>
      <c r="I126" s="735">
        <v>286.19438187999998</v>
      </c>
      <c r="K126" s="101">
        <v>28.685927556856328</v>
      </c>
      <c r="L126" s="84">
        <v>22.15928903132205</v>
      </c>
      <c r="N126" s="570">
        <f t="shared" si="3"/>
        <v>21358847.760347042</v>
      </c>
      <c r="O126" s="570">
        <f t="shared" si="4"/>
        <v>17450555.661999479</v>
      </c>
      <c r="P126" s="570">
        <f t="shared" si="5"/>
        <v>27432590.086343639</v>
      </c>
    </row>
    <row r="127" spans="1:16" x14ac:dyDescent="0.2">
      <c r="A127" s="563">
        <v>4041</v>
      </c>
      <c r="B127" s="572" t="s">
        <v>326</v>
      </c>
      <c r="C127" s="2" t="s">
        <v>195</v>
      </c>
      <c r="D127" s="734">
        <v>35128</v>
      </c>
      <c r="E127" s="734">
        <v>48519</v>
      </c>
      <c r="F127" s="734">
        <v>55420</v>
      </c>
      <c r="G127" s="734">
        <v>848.71796122000001</v>
      </c>
      <c r="H127" s="734">
        <v>673.13881370000001</v>
      </c>
      <c r="I127" s="735">
        <v>441.52744182999999</v>
      </c>
      <c r="K127" s="101">
        <v>14.223293967311768</v>
      </c>
      <c r="L127" s="84">
        <v>-34.40766854564756</v>
      </c>
      <c r="N127" s="570">
        <f t="shared" si="3"/>
        <v>29813764.541736159</v>
      </c>
      <c r="O127" s="570">
        <f t="shared" si="4"/>
        <v>32660022.101910301</v>
      </c>
      <c r="P127" s="570">
        <f t="shared" si="5"/>
        <v>24469450.826218598</v>
      </c>
    </row>
    <row r="128" spans="1:16" x14ac:dyDescent="0.2">
      <c r="A128" s="563">
        <v>4042</v>
      </c>
      <c r="B128" s="572" t="s">
        <v>327</v>
      </c>
      <c r="C128" s="2" t="s">
        <v>328</v>
      </c>
      <c r="D128" s="734">
        <v>41098</v>
      </c>
      <c r="E128" s="734">
        <v>45163</v>
      </c>
      <c r="F128" s="734">
        <v>54113</v>
      </c>
      <c r="G128" s="734">
        <v>265.97948109999999</v>
      </c>
      <c r="H128" s="734">
        <v>264.13733575999998</v>
      </c>
      <c r="I128" s="735">
        <v>325.16422058000001</v>
      </c>
      <c r="K128" s="101">
        <v>19.817106923809312</v>
      </c>
      <c r="L128" s="84">
        <v>23.104225173017625</v>
      </c>
      <c r="N128" s="570">
        <f t="shared" si="3"/>
        <v>10931224.714247799</v>
      </c>
      <c r="O128" s="570">
        <f t="shared" si="4"/>
        <v>11929234.49492888</v>
      </c>
      <c r="P128" s="570">
        <f t="shared" si="5"/>
        <v>17595611.46824554</v>
      </c>
    </row>
    <row r="129" spans="1:16" x14ac:dyDescent="0.2">
      <c r="A129" s="563">
        <v>4043</v>
      </c>
      <c r="B129" s="572" t="s">
        <v>329</v>
      </c>
      <c r="C129" s="2" t="s">
        <v>197</v>
      </c>
      <c r="D129" s="734">
        <v>11753</v>
      </c>
      <c r="E129" s="734">
        <v>15567</v>
      </c>
      <c r="F129" s="734">
        <v>20124</v>
      </c>
      <c r="G129" s="734">
        <v>1665.3866579</v>
      </c>
      <c r="H129" s="734">
        <v>2347.4386184999998</v>
      </c>
      <c r="I129" s="735">
        <v>897.65925157000004</v>
      </c>
      <c r="K129" s="101">
        <v>29.273463095008665</v>
      </c>
      <c r="L129" s="84">
        <v>-61.760054363270235</v>
      </c>
      <c r="N129" s="570">
        <f t="shared" si="3"/>
        <v>19573289.390298702</v>
      </c>
      <c r="O129" s="570">
        <f t="shared" si="4"/>
        <v>36542576.974189498</v>
      </c>
      <c r="P129" s="570">
        <f t="shared" si="5"/>
        <v>18064494.77859468</v>
      </c>
    </row>
    <row r="130" spans="1:16" x14ac:dyDescent="0.2">
      <c r="A130" s="563">
        <v>4044</v>
      </c>
      <c r="B130" s="572" t="s">
        <v>330</v>
      </c>
      <c r="C130" s="2" t="s">
        <v>203</v>
      </c>
      <c r="D130" s="734">
        <v>115186</v>
      </c>
      <c r="E130" s="734">
        <v>113415</v>
      </c>
      <c r="F130" s="734">
        <v>144461</v>
      </c>
      <c r="G130" s="734">
        <v>132.7492068</v>
      </c>
      <c r="H130" s="734">
        <v>157.72176999999999</v>
      </c>
      <c r="I130" s="735">
        <v>189.56140293000001</v>
      </c>
      <c r="K130" s="101">
        <v>27.373804170524174</v>
      </c>
      <c r="L130" s="84">
        <v>20.18721507500203</v>
      </c>
      <c r="N130" s="570">
        <f t="shared" si="3"/>
        <v>15290850.1344648</v>
      </c>
      <c r="O130" s="570">
        <f t="shared" si="4"/>
        <v>17888014.544549998</v>
      </c>
      <c r="P130" s="570">
        <f t="shared" si="5"/>
        <v>27384229.828670733</v>
      </c>
    </row>
    <row r="131" spans="1:16" x14ac:dyDescent="0.2">
      <c r="A131" s="563">
        <v>4045</v>
      </c>
      <c r="B131" s="572" t="s">
        <v>331</v>
      </c>
      <c r="C131" s="2" t="s">
        <v>211</v>
      </c>
      <c r="D131" s="734">
        <v>13337</v>
      </c>
      <c r="E131" s="734">
        <v>6427</v>
      </c>
      <c r="F131" s="734">
        <v>12282</v>
      </c>
      <c r="G131" s="734">
        <v>144.75835235</v>
      </c>
      <c r="H131" s="734">
        <v>179.85613716</v>
      </c>
      <c r="I131" s="735">
        <v>251.23413131999999</v>
      </c>
      <c r="K131" s="101">
        <v>91.100046678076879</v>
      </c>
      <c r="L131" s="84">
        <v>39.686159887055794</v>
      </c>
      <c r="N131" s="570">
        <f t="shared" si="3"/>
        <v>1930642.1452919499</v>
      </c>
      <c r="O131" s="570">
        <f t="shared" si="4"/>
        <v>1155935.3935273201</v>
      </c>
      <c r="P131" s="570">
        <f t="shared" si="5"/>
        <v>3085657.60087224</v>
      </c>
    </row>
    <row r="132" spans="1:16" x14ac:dyDescent="0.2">
      <c r="A132" s="563">
        <v>4046</v>
      </c>
      <c r="B132" s="572" t="s">
        <v>332</v>
      </c>
      <c r="C132" s="2" t="s">
        <v>213</v>
      </c>
      <c r="D132" s="734">
        <v>211836</v>
      </c>
      <c r="E132" s="734">
        <v>227763</v>
      </c>
      <c r="F132" s="734">
        <v>265975</v>
      </c>
      <c r="G132" s="734">
        <v>201.30761611</v>
      </c>
      <c r="H132" s="734">
        <v>215.50929937999999</v>
      </c>
      <c r="I132" s="735">
        <v>232.34080324000001</v>
      </c>
      <c r="K132" s="101">
        <v>16.7770884647638</v>
      </c>
      <c r="L132" s="84">
        <v>7.8101056002792824</v>
      </c>
      <c r="N132" s="570">
        <f t="shared" si="3"/>
        <v>42644200.16627796</v>
      </c>
      <c r="O132" s="570">
        <f t="shared" si="4"/>
        <v>49085044.554686934</v>
      </c>
      <c r="P132" s="570">
        <f t="shared" si="5"/>
        <v>61796845.141759001</v>
      </c>
    </row>
    <row r="133" spans="1:16" x14ac:dyDescent="0.2">
      <c r="A133" s="563">
        <v>4047</v>
      </c>
      <c r="B133" s="572" t="s">
        <v>333</v>
      </c>
      <c r="C133" s="2" t="s">
        <v>215</v>
      </c>
      <c r="D133" s="734">
        <v>75295</v>
      </c>
      <c r="E133" s="734">
        <v>74894</v>
      </c>
      <c r="F133" s="734">
        <v>80885</v>
      </c>
      <c r="G133" s="734">
        <v>293.69515025999999</v>
      </c>
      <c r="H133" s="734">
        <v>319.50522884999998</v>
      </c>
      <c r="I133" s="735">
        <v>274.59775717999997</v>
      </c>
      <c r="K133" s="101">
        <v>7.9993056853686628</v>
      </c>
      <c r="L133" s="84">
        <v>-14.055316663090666</v>
      </c>
      <c r="N133" s="570">
        <f t="shared" si="3"/>
        <v>22113776.338826701</v>
      </c>
      <c r="O133" s="570">
        <f t="shared" si="4"/>
        <v>23929024.6094919</v>
      </c>
      <c r="P133" s="570">
        <f t="shared" si="5"/>
        <v>22210839.589504298</v>
      </c>
    </row>
    <row r="134" spans="1:16" x14ac:dyDescent="0.2">
      <c r="A134" s="563">
        <v>4048</v>
      </c>
      <c r="B134" s="572" t="s">
        <v>334</v>
      </c>
      <c r="C134" s="2" t="s">
        <v>335</v>
      </c>
      <c r="D134" s="734">
        <v>37078</v>
      </c>
      <c r="E134" s="734">
        <v>34882</v>
      </c>
      <c r="F134" s="734">
        <v>34514</v>
      </c>
      <c r="G134" s="734">
        <v>463.62033359999998</v>
      </c>
      <c r="H134" s="734">
        <v>494.66879127999999</v>
      </c>
      <c r="I134" s="735">
        <v>468.37446361000002</v>
      </c>
      <c r="K134" s="101">
        <v>-1.0549853792787056</v>
      </c>
      <c r="L134" s="84">
        <v>-5.315542062389067</v>
      </c>
      <c r="N134" s="570">
        <f t="shared" si="3"/>
        <v>17190114.7292208</v>
      </c>
      <c r="O134" s="570">
        <f t="shared" si="4"/>
        <v>17255036.777428959</v>
      </c>
      <c r="P134" s="570">
        <f t="shared" si="5"/>
        <v>16165476.237035541</v>
      </c>
    </row>
    <row r="135" spans="1:16" x14ac:dyDescent="0.2">
      <c r="A135" s="563">
        <v>4049</v>
      </c>
      <c r="B135" s="572" t="s">
        <v>336</v>
      </c>
      <c r="C135" s="2" t="s">
        <v>221</v>
      </c>
      <c r="D135" s="734">
        <v>8243</v>
      </c>
      <c r="E135" s="734">
        <v>14278</v>
      </c>
      <c r="F135" s="734">
        <v>19078</v>
      </c>
      <c r="G135" s="734">
        <v>225.4836919</v>
      </c>
      <c r="H135" s="734">
        <v>342.35694153999998</v>
      </c>
      <c r="I135" s="735">
        <v>250.03838855000001</v>
      </c>
      <c r="K135" s="101">
        <v>33.618153803053644</v>
      </c>
      <c r="L135" s="84">
        <v>-26.965585267449221</v>
      </c>
      <c r="N135" s="570">
        <f t="shared" si="3"/>
        <v>1858662.0723317</v>
      </c>
      <c r="O135" s="570">
        <f t="shared" si="4"/>
        <v>4888172.41130812</v>
      </c>
      <c r="P135" s="570">
        <f t="shared" si="5"/>
        <v>4770232.3767569</v>
      </c>
    </row>
    <row r="136" spans="1:16" x14ac:dyDescent="0.2">
      <c r="A136" s="563">
        <v>4050</v>
      </c>
      <c r="B136" s="572" t="s">
        <v>337</v>
      </c>
      <c r="C136" s="2" t="s">
        <v>217</v>
      </c>
      <c r="D136" s="734">
        <v>13910</v>
      </c>
      <c r="E136" s="734">
        <v>15793</v>
      </c>
      <c r="F136" s="734">
        <v>24146</v>
      </c>
      <c r="G136" s="734">
        <v>249.66400659000001</v>
      </c>
      <c r="H136" s="734">
        <v>236.25976274999999</v>
      </c>
      <c r="I136" s="735">
        <v>289.45395905999999</v>
      </c>
      <c r="K136" s="101">
        <v>52.890521116950538</v>
      </c>
      <c r="L136" s="84">
        <v>22.515131519152433</v>
      </c>
      <c r="N136" s="570">
        <f t="shared" ref="N136:N147" si="6">IFERROR(G136*D136,0)</f>
        <v>3472826.3316669003</v>
      </c>
      <c r="O136" s="570">
        <f t="shared" ref="O136:O147" si="7">IFERROR(H136*E136,0)</f>
        <v>3731250.4331107498</v>
      </c>
      <c r="P136" s="570">
        <f t="shared" ref="P136:P147" si="8">IFERROR(I136*F136,0)</f>
        <v>6989155.2954627601</v>
      </c>
    </row>
    <row r="137" spans="1:16" x14ac:dyDescent="0.2">
      <c r="A137" s="563">
        <v>4051</v>
      </c>
      <c r="B137" s="572" t="s">
        <v>338</v>
      </c>
      <c r="C137" s="2" t="s">
        <v>209</v>
      </c>
      <c r="D137" s="734">
        <v>30652</v>
      </c>
      <c r="E137" s="734">
        <v>39509</v>
      </c>
      <c r="F137" s="734">
        <v>44476</v>
      </c>
      <c r="G137" s="734">
        <v>228.22822517</v>
      </c>
      <c r="H137" s="734">
        <v>234.41972404000001</v>
      </c>
      <c r="I137" s="735">
        <v>244.90828225000001</v>
      </c>
      <c r="K137" s="101">
        <v>12.571819079197155</v>
      </c>
      <c r="L137" s="84">
        <v>4.4742643789693615</v>
      </c>
      <c r="N137" s="570">
        <f t="shared" si="6"/>
        <v>6995651.55791084</v>
      </c>
      <c r="O137" s="570">
        <f t="shared" si="7"/>
        <v>9261688.8770963605</v>
      </c>
      <c r="P137" s="570">
        <f t="shared" si="8"/>
        <v>10892540.761351001</v>
      </c>
    </row>
    <row r="138" spans="1:16" x14ac:dyDescent="0.2">
      <c r="A138" s="563">
        <v>4052</v>
      </c>
      <c r="B138" s="572" t="s">
        <v>339</v>
      </c>
      <c r="C138" s="2" t="s">
        <v>340</v>
      </c>
      <c r="D138" s="734">
        <v>197937</v>
      </c>
      <c r="E138" s="734">
        <v>236756</v>
      </c>
      <c r="F138" s="734">
        <v>287944</v>
      </c>
      <c r="G138" s="734">
        <v>279.99295057</v>
      </c>
      <c r="H138" s="734">
        <v>259.44137452000001</v>
      </c>
      <c r="I138" s="735">
        <v>287.90469037000003</v>
      </c>
      <c r="K138" s="101">
        <v>21.620571389954215</v>
      </c>
      <c r="L138" s="84">
        <v>10.971001021969151</v>
      </c>
      <c r="N138" s="570">
        <f t="shared" si="6"/>
        <v>55420964.656974092</v>
      </c>
      <c r="O138" s="570">
        <f t="shared" si="7"/>
        <v>61424302.06585712</v>
      </c>
      <c r="P138" s="570">
        <f t="shared" si="8"/>
        <v>82900428.163899288</v>
      </c>
    </row>
    <row r="139" spans="1:16" x14ac:dyDescent="0.2">
      <c r="A139" s="563">
        <v>4053</v>
      </c>
      <c r="B139" s="572" t="s">
        <v>341</v>
      </c>
      <c r="C139" s="2" t="s">
        <v>157</v>
      </c>
      <c r="D139" s="734">
        <v>94129</v>
      </c>
      <c r="E139" s="734">
        <v>208831</v>
      </c>
      <c r="F139" s="734">
        <v>183881</v>
      </c>
      <c r="G139" s="734">
        <v>247.69310562000001</v>
      </c>
      <c r="H139" s="734">
        <v>241.37704704999999</v>
      </c>
      <c r="I139" s="735">
        <v>255.14649026000001</v>
      </c>
      <c r="K139" s="101">
        <v>-11.947459907772318</v>
      </c>
      <c r="L139" s="84">
        <v>5.7045371042043325</v>
      </c>
      <c r="N139" s="570">
        <f t="shared" si="6"/>
        <v>23315104.338904981</v>
      </c>
      <c r="O139" s="570">
        <f t="shared" si="7"/>
        <v>50407010.112498544</v>
      </c>
      <c r="P139" s="570">
        <f t="shared" si="8"/>
        <v>46916591.775499061</v>
      </c>
    </row>
    <row r="140" spans="1:16" x14ac:dyDescent="0.2">
      <c r="A140" s="563">
        <v>4054</v>
      </c>
      <c r="B140" s="572" t="s">
        <v>342</v>
      </c>
      <c r="C140" s="2" t="s">
        <v>161</v>
      </c>
      <c r="D140" s="734">
        <v>29162</v>
      </c>
      <c r="E140" s="734">
        <v>38894</v>
      </c>
      <c r="F140" s="734">
        <v>72729</v>
      </c>
      <c r="G140" s="734">
        <v>218.98725605999999</v>
      </c>
      <c r="H140" s="734">
        <v>330.03352202999997</v>
      </c>
      <c r="I140" s="735">
        <v>142.30550885</v>
      </c>
      <c r="K140" s="101">
        <v>86.992852367974493</v>
      </c>
      <c r="L140" s="84">
        <v>-56.881498589993399</v>
      </c>
      <c r="N140" s="570">
        <f t="shared" si="6"/>
        <v>6386106.3612217195</v>
      </c>
      <c r="O140" s="570">
        <f t="shared" si="7"/>
        <v>12836323.805834819</v>
      </c>
      <c r="P140" s="570">
        <f t="shared" si="8"/>
        <v>10349737.353151649</v>
      </c>
    </row>
    <row r="141" spans="1:16" x14ac:dyDescent="0.2">
      <c r="A141" s="563">
        <v>4055</v>
      </c>
      <c r="B141" s="572" t="s">
        <v>343</v>
      </c>
      <c r="C141" s="2" t="s">
        <v>344</v>
      </c>
      <c r="D141" s="734">
        <v>154676</v>
      </c>
      <c r="E141" s="734">
        <v>142736</v>
      </c>
      <c r="F141" s="734">
        <v>162921</v>
      </c>
      <c r="G141" s="734">
        <v>206.80030905000001</v>
      </c>
      <c r="H141" s="734">
        <v>223.19790723</v>
      </c>
      <c r="I141" s="735">
        <v>234.56515776000001</v>
      </c>
      <c r="K141" s="101">
        <v>14.141491985203448</v>
      </c>
      <c r="L141" s="84">
        <v>5.0929019322239144</v>
      </c>
      <c r="N141" s="570">
        <f t="shared" si="6"/>
        <v>31987044.6026178</v>
      </c>
      <c r="O141" s="570">
        <f t="shared" si="7"/>
        <v>31858376.486381281</v>
      </c>
      <c r="P141" s="570">
        <f t="shared" si="8"/>
        <v>38215590.067416959</v>
      </c>
    </row>
    <row r="142" spans="1:16" x14ac:dyDescent="0.2">
      <c r="A142" s="563">
        <v>4056</v>
      </c>
      <c r="B142" s="572" t="s">
        <v>345</v>
      </c>
      <c r="C142" s="2" t="s">
        <v>346</v>
      </c>
      <c r="D142" s="734">
        <v>11224</v>
      </c>
      <c r="E142" s="734">
        <v>10994</v>
      </c>
      <c r="F142" s="734">
        <v>20859</v>
      </c>
      <c r="G142" s="734">
        <v>195.84234032000001</v>
      </c>
      <c r="H142" s="734">
        <v>246.97649534999999</v>
      </c>
      <c r="I142" s="735">
        <v>284.35104876000003</v>
      </c>
      <c r="K142" s="101">
        <v>89.730762233945782</v>
      </c>
      <c r="L142" s="84">
        <v>15.132838190547293</v>
      </c>
      <c r="N142" s="570">
        <f t="shared" si="6"/>
        <v>2198134.4277516799</v>
      </c>
      <c r="O142" s="570">
        <f t="shared" si="7"/>
        <v>2715259.5898778997</v>
      </c>
      <c r="P142" s="570">
        <f t="shared" si="8"/>
        <v>5931278.5260848403</v>
      </c>
    </row>
    <row r="143" spans="1:16" x14ac:dyDescent="0.2">
      <c r="A143" s="563">
        <v>4057</v>
      </c>
      <c r="B143" s="572" t="s">
        <v>347</v>
      </c>
      <c r="C143" s="2" t="s">
        <v>496</v>
      </c>
      <c r="D143" s="734">
        <v>5622</v>
      </c>
      <c r="E143" s="734">
        <v>4482</v>
      </c>
      <c r="F143" s="734">
        <v>18943</v>
      </c>
      <c r="G143" s="734">
        <v>283.48957933000003</v>
      </c>
      <c r="H143" s="734">
        <v>330.38954787</v>
      </c>
      <c r="I143" s="735">
        <v>275.31851036</v>
      </c>
      <c r="K143" s="101">
        <v>322.64614011601964</v>
      </c>
      <c r="L143" s="84">
        <v>-16.6685168659358</v>
      </c>
      <c r="N143" s="570">
        <f t="shared" si="6"/>
        <v>1593778.4149932601</v>
      </c>
      <c r="O143" s="570">
        <f t="shared" si="7"/>
        <v>1480805.9535533399</v>
      </c>
      <c r="P143" s="570">
        <f t="shared" si="8"/>
        <v>5215358.5417494802</v>
      </c>
    </row>
    <row r="144" spans="1:16" x14ac:dyDescent="0.2">
      <c r="A144" s="563">
        <v>4058</v>
      </c>
      <c r="B144" s="572" t="s">
        <v>348</v>
      </c>
      <c r="C144" s="2" t="s">
        <v>349</v>
      </c>
      <c r="D144" s="734">
        <v>73721</v>
      </c>
      <c r="E144" s="734">
        <v>88467</v>
      </c>
      <c r="F144" s="734">
        <v>309461</v>
      </c>
      <c r="G144" s="734">
        <v>249.87017173999999</v>
      </c>
      <c r="H144" s="734">
        <v>247.82583063000001</v>
      </c>
      <c r="I144" s="735">
        <v>274.18035744999997</v>
      </c>
      <c r="K144" s="101">
        <v>249.80388167339234</v>
      </c>
      <c r="L144" s="84">
        <v>10.63429375097984</v>
      </c>
      <c r="N144" s="570">
        <f t="shared" si="6"/>
        <v>18420678.930844538</v>
      </c>
      <c r="O144" s="570">
        <f t="shared" si="7"/>
        <v>21924407.758344211</v>
      </c>
      <c r="P144" s="570">
        <f t="shared" si="8"/>
        <v>84848127.596834436</v>
      </c>
    </row>
    <row r="145" spans="1:16" x14ac:dyDescent="0.2">
      <c r="A145" s="563">
        <v>4059</v>
      </c>
      <c r="B145" s="572" t="s">
        <v>350</v>
      </c>
      <c r="C145" s="2" t="s">
        <v>497</v>
      </c>
      <c r="D145" s="734">
        <v>190767</v>
      </c>
      <c r="E145" s="734">
        <v>136075</v>
      </c>
      <c r="F145" s="734">
        <v>226436</v>
      </c>
      <c r="G145" s="734">
        <v>199.98972291999999</v>
      </c>
      <c r="H145" s="734">
        <v>199.4700503</v>
      </c>
      <c r="I145" s="735">
        <v>213.45403048</v>
      </c>
      <c r="K145" s="101">
        <v>66.405291199706042</v>
      </c>
      <c r="L145" s="84">
        <v>7.0105663276107455</v>
      </c>
      <c r="N145" s="570">
        <f t="shared" si="6"/>
        <v>38151439.472279638</v>
      </c>
      <c r="O145" s="570">
        <f t="shared" si="7"/>
        <v>27142887.094572499</v>
      </c>
      <c r="P145" s="570">
        <f t="shared" si="8"/>
        <v>48333676.845769279</v>
      </c>
    </row>
    <row r="146" spans="1:16" x14ac:dyDescent="0.2">
      <c r="A146" s="563">
        <v>4060</v>
      </c>
      <c r="B146" s="572" t="s">
        <v>351</v>
      </c>
      <c r="C146" s="2" t="s">
        <v>498</v>
      </c>
      <c r="D146" s="734">
        <v>31702</v>
      </c>
      <c r="E146" s="734">
        <v>39365</v>
      </c>
      <c r="F146" s="734">
        <v>54273</v>
      </c>
      <c r="G146" s="734">
        <v>157.44966158</v>
      </c>
      <c r="H146" s="734">
        <v>170.07754263999999</v>
      </c>
      <c r="I146" s="735">
        <v>217.79682955000001</v>
      </c>
      <c r="K146" s="101">
        <v>37.871205385494733</v>
      </c>
      <c r="L146" s="84">
        <v>28.057370872888576</v>
      </c>
      <c r="N146" s="570">
        <f t="shared" si="6"/>
        <v>4991469.1714091599</v>
      </c>
      <c r="O146" s="570">
        <f t="shared" si="7"/>
        <v>6695102.4660235997</v>
      </c>
      <c r="P146" s="570">
        <f t="shared" si="8"/>
        <v>11820487.33016715</v>
      </c>
    </row>
    <row r="147" spans="1:16" x14ac:dyDescent="0.2">
      <c r="A147" s="563">
        <v>4061</v>
      </c>
      <c r="B147" s="572">
        <v>40.61</v>
      </c>
      <c r="C147" s="2" t="s">
        <v>495</v>
      </c>
      <c r="D147" s="734">
        <v>1368</v>
      </c>
      <c r="E147" s="734">
        <v>16157</v>
      </c>
      <c r="F147" s="734">
        <v>24231</v>
      </c>
      <c r="G147" s="734">
        <v>191.44348581</v>
      </c>
      <c r="H147" s="734">
        <v>315.84772856000001</v>
      </c>
      <c r="I147" s="736">
        <v>388.00926683</v>
      </c>
      <c r="K147" s="101">
        <v>49.972148294856723</v>
      </c>
      <c r="L147" s="84">
        <v>22.846939124430587</v>
      </c>
      <c r="N147" s="570">
        <f t="shared" si="6"/>
        <v>261894.68858808</v>
      </c>
      <c r="O147" s="570">
        <f t="shared" si="7"/>
        <v>5103151.7503439197</v>
      </c>
      <c r="P147" s="570">
        <f t="shared" si="8"/>
        <v>9401852.5445577297</v>
      </c>
    </row>
    <row r="148" spans="1:16" ht="12" x14ac:dyDescent="0.2">
      <c r="A148" s="559" t="s">
        <v>39</v>
      </c>
      <c r="B148" s="586" t="s">
        <v>39</v>
      </c>
      <c r="C148" s="24"/>
      <c r="D148" s="737">
        <v>17658940</v>
      </c>
      <c r="E148" s="738">
        <v>18215838</v>
      </c>
      <c r="F148" s="739">
        <v>20988462</v>
      </c>
      <c r="G148" s="740">
        <v>302.13047631391424</v>
      </c>
      <c r="H148" s="738">
        <v>306.12287759561491</v>
      </c>
      <c r="I148" s="739">
        <v>315.06728216442531</v>
      </c>
      <c r="K148" s="280">
        <v>15.220952228494777</v>
      </c>
      <c r="L148" s="281">
        <v>2.9218347348171303</v>
      </c>
      <c r="N148" s="570">
        <f t="shared" ref="N148:P148" si="9">SUM(N7:N147)</f>
        <v>5335303953.3988323</v>
      </c>
      <c r="O148" s="570">
        <f t="shared" si="9"/>
        <v>5576284746.3755503</v>
      </c>
      <c r="P148" s="570">
        <f t="shared" si="9"/>
        <v>6612777679.1513186</v>
      </c>
    </row>
    <row r="149" spans="1:16" ht="12" x14ac:dyDescent="0.2">
      <c r="B149" s="587" t="s">
        <v>352</v>
      </c>
      <c r="C149" s="32"/>
      <c r="D149" s="741">
        <v>109557</v>
      </c>
      <c r="E149" s="736">
        <v>367566</v>
      </c>
      <c r="F149" s="742">
        <v>541487</v>
      </c>
      <c r="G149" s="743">
        <v>380.94764567999999</v>
      </c>
      <c r="H149" s="736">
        <v>444.67430657</v>
      </c>
      <c r="I149" s="742">
        <v>382.35771568000001</v>
      </c>
      <c r="K149" s="102">
        <v>47.316944439910102</v>
      </c>
      <c r="L149" s="87">
        <v>-14.013985060364664</v>
      </c>
      <c r="N149" s="570">
        <f>'19 NA by Jurisdiction'!J14-'18 Tier 2 Class Movement'!N148</f>
        <v>57175113.501167297</v>
      </c>
      <c r="O149" s="570">
        <f>'19 NA by Jurisdiction'!K14-'18 Tier 2 Class Movement'!O148</f>
        <v>165514411.72445011</v>
      </c>
      <c r="P149" s="570">
        <f>'19 NA by Jurisdiction'!L14-'18 Tier 2 Class Movement'!P148</f>
        <v>207041991.04868126</v>
      </c>
    </row>
    <row r="150" spans="1:16" ht="12" x14ac:dyDescent="0.2">
      <c r="B150" s="159"/>
      <c r="C150" s="56"/>
      <c r="D150" s="741">
        <v>17768497</v>
      </c>
      <c r="E150" s="744">
        <v>18583404</v>
      </c>
      <c r="F150" s="742">
        <v>21529949</v>
      </c>
      <c r="G150" s="745">
        <v>303.48538015905336</v>
      </c>
      <c r="H150" s="744">
        <v>308.97456451466053</v>
      </c>
      <c r="I150" s="746">
        <v>316.75967603081642</v>
      </c>
      <c r="K150" s="102">
        <v>15.855787238979469</v>
      </c>
      <c r="L150" s="87">
        <v>2.5196609722178298</v>
      </c>
      <c r="N150" s="570">
        <f>SUM(N148:N149)</f>
        <v>5392479066.8999996</v>
      </c>
      <c r="O150" s="570">
        <f t="shared" ref="O150:P150" si="10">SUM(O148:O149)</f>
        <v>5741799158.1000004</v>
      </c>
      <c r="P150" s="570">
        <f t="shared" si="10"/>
        <v>6819819670.1999998</v>
      </c>
    </row>
    <row r="151" spans="1:16" ht="12" x14ac:dyDescent="0.2">
      <c r="B151" s="588"/>
      <c r="C151" s="3"/>
      <c r="D151" s="55"/>
      <c r="E151" s="55"/>
      <c r="F151" s="55"/>
      <c r="G151" s="279"/>
      <c r="H151" s="279"/>
      <c r="I151" s="279"/>
    </row>
    <row r="152" spans="1:16" ht="12" x14ac:dyDescent="0.2">
      <c r="B152" s="588"/>
      <c r="C152" s="3"/>
      <c r="D152" s="55"/>
      <c r="E152" s="55"/>
      <c r="F152" s="55"/>
      <c r="G152" s="279"/>
      <c r="H152" s="279"/>
      <c r="I152" s="279"/>
    </row>
    <row r="153" spans="1:16" ht="12" x14ac:dyDescent="0.2">
      <c r="B153" s="588"/>
      <c r="C153" s="3"/>
      <c r="D153" s="55"/>
      <c r="E153" s="55"/>
      <c r="F153" s="55"/>
      <c r="G153" s="279"/>
      <c r="H153" s="279"/>
      <c r="I153" s="279"/>
    </row>
    <row r="154" spans="1:16" ht="13.8" x14ac:dyDescent="0.25">
      <c r="B154" s="733" t="s">
        <v>751</v>
      </c>
      <c r="C154" s="3"/>
      <c r="D154" s="55"/>
      <c r="E154" s="55"/>
      <c r="F154" s="55"/>
      <c r="G154" s="55"/>
      <c r="H154" s="55"/>
      <c r="I154" s="55"/>
    </row>
    <row r="155" spans="1:16" ht="13.8" x14ac:dyDescent="0.25">
      <c r="B155" s="733" t="s">
        <v>752</v>
      </c>
      <c r="C155" s="3"/>
      <c r="D155" s="55"/>
      <c r="E155" s="55"/>
      <c r="F155" s="55"/>
      <c r="G155" s="55"/>
      <c r="H155" s="55"/>
      <c r="I155" s="55"/>
    </row>
    <row r="156" spans="1:16" ht="12" x14ac:dyDescent="0.2">
      <c r="B156" s="588"/>
      <c r="C156" s="3"/>
      <c r="D156" s="55"/>
      <c r="E156" s="55"/>
      <c r="F156" s="55"/>
      <c r="G156" s="55"/>
      <c r="H156" s="55"/>
      <c r="I156" s="55"/>
    </row>
    <row r="157" spans="1:16" ht="12" x14ac:dyDescent="0.2">
      <c r="B157" s="588"/>
      <c r="C157" s="3"/>
      <c r="D157" s="55"/>
      <c r="E157" s="55"/>
      <c r="F157" s="55"/>
      <c r="G157" s="55"/>
      <c r="H157" s="55"/>
      <c r="I157" s="55"/>
    </row>
    <row r="158" spans="1:16" ht="12" x14ac:dyDescent="0.2">
      <c r="B158" s="588"/>
      <c r="C158" s="3"/>
      <c r="D158" s="55"/>
      <c r="E158" s="55"/>
      <c r="F158" s="55"/>
      <c r="G158" s="55"/>
      <c r="H158" s="55"/>
      <c r="I158" s="55"/>
    </row>
    <row r="159" spans="1:16" ht="12" x14ac:dyDescent="0.2">
      <c r="B159" s="588"/>
      <c r="C159" s="3"/>
      <c r="D159" s="55"/>
      <c r="E159" s="55"/>
      <c r="F159" s="55"/>
      <c r="G159" s="55"/>
      <c r="H159" s="55"/>
      <c r="I159" s="55"/>
    </row>
    <row r="160" spans="1:16" ht="12" x14ac:dyDescent="0.2">
      <c r="B160" s="588"/>
      <c r="C160" s="3"/>
      <c r="D160" s="55"/>
      <c r="E160" s="55"/>
      <c r="F160" s="55"/>
      <c r="G160" s="55"/>
      <c r="H160" s="55"/>
      <c r="I160" s="55"/>
    </row>
    <row r="161" spans="2:9" ht="12" x14ac:dyDescent="0.2">
      <c r="B161" s="588"/>
      <c r="C161" s="3"/>
      <c r="D161" s="55"/>
      <c r="E161" s="55"/>
      <c r="F161" s="55"/>
      <c r="G161" s="55"/>
      <c r="H161" s="55"/>
      <c r="I161" s="55"/>
    </row>
    <row r="162" spans="2:9" ht="12" x14ac:dyDescent="0.2">
      <c r="B162" s="588"/>
      <c r="C162" s="3"/>
      <c r="D162" s="55"/>
      <c r="E162" s="55"/>
      <c r="F162" s="55"/>
      <c r="G162" s="55"/>
      <c r="H162" s="55"/>
      <c r="I162" s="55"/>
    </row>
    <row r="163" spans="2:9" ht="12" x14ac:dyDescent="0.2">
      <c r="B163" s="588"/>
      <c r="C163" s="3"/>
      <c r="D163" s="55"/>
      <c r="E163" s="55"/>
      <c r="F163" s="55"/>
      <c r="G163" s="55"/>
      <c r="H163" s="55"/>
      <c r="I163" s="55"/>
    </row>
    <row r="164" spans="2:9" ht="12" x14ac:dyDescent="0.2">
      <c r="B164" s="588"/>
      <c r="C164" s="3"/>
      <c r="D164" s="55"/>
      <c r="E164" s="55"/>
      <c r="F164" s="55"/>
      <c r="G164" s="55"/>
      <c r="H164" s="55"/>
      <c r="I164" s="55"/>
    </row>
    <row r="165" spans="2:9" ht="12" x14ac:dyDescent="0.2">
      <c r="B165" s="588"/>
      <c r="C165" s="3"/>
      <c r="D165" s="55"/>
      <c r="E165" s="55"/>
      <c r="F165" s="55"/>
      <c r="G165" s="55"/>
      <c r="H165" s="55"/>
      <c r="I165" s="55"/>
    </row>
    <row r="166" spans="2:9" ht="12" x14ac:dyDescent="0.2">
      <c r="B166" s="588"/>
      <c r="C166" s="3"/>
      <c r="D166" s="55"/>
      <c r="E166" s="55"/>
      <c r="F166" s="55"/>
      <c r="G166" s="55"/>
      <c r="H166" s="55"/>
      <c r="I166" s="55"/>
    </row>
    <row r="167" spans="2:9" ht="12" x14ac:dyDescent="0.2">
      <c r="B167" s="588"/>
      <c r="C167" s="3"/>
      <c r="D167" s="55"/>
      <c r="E167" s="55"/>
      <c r="F167" s="55"/>
      <c r="G167" s="55"/>
      <c r="H167" s="55"/>
      <c r="I167" s="55"/>
    </row>
    <row r="168" spans="2:9" ht="12" x14ac:dyDescent="0.2">
      <c r="B168" s="588"/>
      <c r="C168" s="3"/>
      <c r="D168" s="55"/>
      <c r="E168" s="55"/>
      <c r="F168" s="55"/>
      <c r="G168" s="55"/>
      <c r="H168" s="55"/>
      <c r="I168" s="55"/>
    </row>
    <row r="169" spans="2:9" ht="12" x14ac:dyDescent="0.2">
      <c r="B169" s="588"/>
      <c r="C169" s="3"/>
      <c r="D169" s="55"/>
      <c r="E169" s="55"/>
      <c r="F169" s="55"/>
      <c r="G169" s="55"/>
      <c r="H169" s="55"/>
      <c r="I169" s="55"/>
    </row>
    <row r="170" spans="2:9" ht="12" x14ac:dyDescent="0.2">
      <c r="B170" s="588"/>
      <c r="C170" s="3"/>
      <c r="D170" s="55"/>
      <c r="E170" s="55"/>
      <c r="F170" s="55"/>
      <c r="G170" s="55"/>
      <c r="H170" s="55"/>
      <c r="I170" s="55"/>
    </row>
    <row r="171" spans="2:9" ht="12" x14ac:dyDescent="0.2">
      <c r="B171" s="588"/>
      <c r="C171" s="3"/>
      <c r="D171" s="55"/>
      <c r="E171" s="55"/>
      <c r="F171" s="55"/>
      <c r="G171" s="55"/>
      <c r="H171" s="55"/>
      <c r="I171" s="55"/>
    </row>
    <row r="172" spans="2:9" ht="12" x14ac:dyDescent="0.2">
      <c r="B172" s="588"/>
      <c r="C172" s="3"/>
      <c r="D172" s="55"/>
      <c r="E172" s="55"/>
      <c r="F172" s="55"/>
      <c r="G172" s="55"/>
      <c r="H172" s="55"/>
      <c r="I172" s="55"/>
    </row>
    <row r="173" spans="2:9" ht="12" x14ac:dyDescent="0.2">
      <c r="B173" s="588"/>
      <c r="C173" s="3"/>
      <c r="D173" s="55"/>
      <c r="E173" s="55"/>
      <c r="F173" s="55"/>
      <c r="G173" s="55"/>
      <c r="H173" s="55"/>
      <c r="I173" s="55"/>
    </row>
    <row r="174" spans="2:9" ht="12" x14ac:dyDescent="0.2">
      <c r="B174" s="588"/>
      <c r="C174" s="3"/>
      <c r="D174" s="55"/>
      <c r="E174" s="55"/>
      <c r="F174" s="55"/>
      <c r="G174" s="55"/>
      <c r="H174" s="55"/>
      <c r="I174" s="55"/>
    </row>
    <row r="175" spans="2:9" ht="12" x14ac:dyDescent="0.2">
      <c r="B175" s="588"/>
      <c r="C175" s="3"/>
      <c r="D175" s="55"/>
      <c r="E175" s="55"/>
      <c r="F175" s="55"/>
      <c r="G175" s="55"/>
      <c r="H175" s="55"/>
      <c r="I175" s="55"/>
    </row>
    <row r="176" spans="2:9" ht="12" x14ac:dyDescent="0.2">
      <c r="B176" s="588"/>
      <c r="C176" s="3"/>
      <c r="D176" s="55"/>
      <c r="E176" s="55"/>
      <c r="F176" s="55"/>
      <c r="G176" s="55"/>
      <c r="H176" s="55"/>
      <c r="I176" s="55"/>
    </row>
    <row r="177" spans="2:9" ht="12" x14ac:dyDescent="0.2">
      <c r="B177" s="588"/>
      <c r="C177" s="3"/>
      <c r="D177" s="55"/>
      <c r="E177" s="55"/>
      <c r="F177" s="55"/>
      <c r="G177" s="55"/>
      <c r="H177" s="55"/>
      <c r="I177" s="55"/>
    </row>
    <row r="178" spans="2:9" ht="12" x14ac:dyDescent="0.2">
      <c r="B178" s="588"/>
      <c r="C178" s="3"/>
      <c r="D178" s="55"/>
      <c r="E178" s="55"/>
      <c r="F178" s="55"/>
      <c r="G178" s="55"/>
      <c r="H178" s="55"/>
      <c r="I178" s="55"/>
    </row>
    <row r="179" spans="2:9" ht="12" x14ac:dyDescent="0.2">
      <c r="B179" s="588"/>
      <c r="C179" s="3"/>
      <c r="D179" s="55"/>
      <c r="E179" s="55"/>
      <c r="F179" s="55"/>
      <c r="G179" s="55"/>
      <c r="H179" s="55"/>
      <c r="I179" s="55"/>
    </row>
    <row r="180" spans="2:9" ht="12" x14ac:dyDescent="0.2">
      <c r="B180" s="588"/>
      <c r="C180" s="3"/>
      <c r="D180" s="55"/>
      <c r="E180" s="55"/>
      <c r="F180" s="55"/>
      <c r="G180" s="55"/>
      <c r="H180" s="55"/>
      <c r="I180" s="55"/>
    </row>
    <row r="181" spans="2:9" ht="12" x14ac:dyDescent="0.2">
      <c r="B181" s="588"/>
      <c r="C181" s="3"/>
      <c r="D181" s="55"/>
      <c r="E181" s="55"/>
      <c r="F181" s="55"/>
      <c r="G181" s="55"/>
      <c r="H181" s="55"/>
      <c r="I181" s="55"/>
    </row>
    <row r="182" spans="2:9" ht="12" x14ac:dyDescent="0.2">
      <c r="B182" s="588"/>
      <c r="C182" s="3"/>
      <c r="D182" s="55"/>
      <c r="E182" s="55"/>
      <c r="F182" s="55"/>
      <c r="G182" s="55"/>
      <c r="H182" s="55"/>
      <c r="I182" s="55"/>
    </row>
    <row r="183" spans="2:9" ht="12" x14ac:dyDescent="0.2">
      <c r="B183" s="588"/>
      <c r="C183" s="3"/>
      <c r="D183" s="55"/>
      <c r="E183" s="55"/>
      <c r="F183" s="55"/>
      <c r="G183" s="55"/>
      <c r="H183" s="55"/>
      <c r="I183" s="55"/>
    </row>
    <row r="184" spans="2:9" ht="12" x14ac:dyDescent="0.2">
      <c r="B184" s="588"/>
      <c r="C184" s="3"/>
      <c r="D184" s="55"/>
      <c r="E184" s="55"/>
      <c r="F184" s="55"/>
      <c r="G184" s="55"/>
      <c r="H184" s="55"/>
      <c r="I184" s="55"/>
    </row>
    <row r="185" spans="2:9" ht="12" x14ac:dyDescent="0.2">
      <c r="B185" s="588"/>
      <c r="C185" s="3"/>
      <c r="D185" s="55"/>
      <c r="E185" s="55"/>
      <c r="F185" s="55"/>
      <c r="G185" s="55"/>
      <c r="H185" s="55"/>
      <c r="I185" s="55"/>
    </row>
    <row r="186" spans="2:9" ht="12" x14ac:dyDescent="0.2">
      <c r="B186" s="588"/>
      <c r="C186" s="3"/>
      <c r="D186" s="55"/>
      <c r="E186" s="55"/>
      <c r="F186" s="55"/>
      <c r="G186" s="55"/>
      <c r="H186" s="55"/>
      <c r="I186" s="55"/>
    </row>
    <row r="187" spans="2:9" ht="12" x14ac:dyDescent="0.2">
      <c r="B187" s="588"/>
      <c r="C187" s="3"/>
      <c r="D187" s="55"/>
      <c r="E187" s="55"/>
      <c r="F187" s="55"/>
      <c r="G187" s="55"/>
      <c r="H187" s="55"/>
      <c r="I187" s="55"/>
    </row>
    <row r="188" spans="2:9" ht="12" x14ac:dyDescent="0.2">
      <c r="B188" s="588"/>
      <c r="C188" s="3"/>
      <c r="D188" s="55"/>
      <c r="E188" s="55"/>
      <c r="F188" s="55"/>
      <c r="G188" s="55"/>
      <c r="H188" s="55"/>
      <c r="I188" s="55"/>
    </row>
    <row r="189" spans="2:9" ht="12" x14ac:dyDescent="0.2">
      <c r="B189" s="588"/>
      <c r="C189" s="3"/>
      <c r="D189" s="55"/>
      <c r="E189" s="55"/>
      <c r="F189" s="55"/>
      <c r="G189" s="55"/>
      <c r="H189" s="55"/>
      <c r="I189" s="55"/>
    </row>
    <row r="190" spans="2:9" ht="12" x14ac:dyDescent="0.2">
      <c r="B190" s="588"/>
      <c r="C190" s="3"/>
      <c r="D190" s="55"/>
      <c r="E190" s="55"/>
      <c r="F190" s="55"/>
      <c r="G190" s="55"/>
      <c r="H190" s="55"/>
      <c r="I190" s="55"/>
    </row>
    <row r="191" spans="2:9" ht="12" x14ac:dyDescent="0.2">
      <c r="B191" s="588"/>
      <c r="C191" s="3"/>
      <c r="D191" s="55"/>
      <c r="E191" s="55"/>
      <c r="F191" s="55"/>
      <c r="G191" s="55"/>
      <c r="H191" s="55"/>
      <c r="I191" s="55"/>
    </row>
    <row r="192" spans="2:9" ht="12" x14ac:dyDescent="0.2">
      <c r="B192" s="588"/>
      <c r="C192" s="3"/>
      <c r="D192" s="55"/>
      <c r="E192" s="55"/>
      <c r="F192" s="55"/>
      <c r="G192" s="55"/>
      <c r="H192" s="55"/>
      <c r="I192" s="55"/>
    </row>
    <row r="193" spans="2:9" ht="12" x14ac:dyDescent="0.2">
      <c r="B193" s="588"/>
      <c r="C193" s="3"/>
      <c r="D193" s="55"/>
      <c r="E193" s="55"/>
      <c r="F193" s="55"/>
      <c r="G193" s="55"/>
      <c r="H193" s="55"/>
      <c r="I193" s="55"/>
    </row>
    <row r="194" spans="2:9" ht="12" x14ac:dyDescent="0.2">
      <c r="B194" s="588"/>
      <c r="C194" s="3"/>
      <c r="D194" s="55"/>
      <c r="E194" s="55"/>
      <c r="F194" s="55"/>
      <c r="G194" s="55"/>
      <c r="H194" s="55"/>
      <c r="I194" s="55"/>
    </row>
    <row r="195" spans="2:9" ht="12" x14ac:dyDescent="0.2">
      <c r="B195" s="588"/>
      <c r="C195" s="3"/>
      <c r="D195" s="55"/>
      <c r="E195" s="55"/>
      <c r="F195" s="55"/>
      <c r="G195" s="55"/>
      <c r="H195" s="55"/>
      <c r="I195" s="55"/>
    </row>
    <row r="196" spans="2:9" ht="12" x14ac:dyDescent="0.2">
      <c r="B196" s="588"/>
      <c r="C196" s="3"/>
      <c r="D196" s="55"/>
      <c r="E196" s="55"/>
      <c r="F196" s="55"/>
      <c r="G196" s="55"/>
      <c r="H196" s="55"/>
      <c r="I196" s="55"/>
    </row>
    <row r="197" spans="2:9" ht="12" x14ac:dyDescent="0.2">
      <c r="B197" s="588"/>
      <c r="C197" s="3"/>
      <c r="D197" s="55"/>
      <c r="E197" s="55"/>
      <c r="F197" s="55"/>
      <c r="G197" s="55"/>
      <c r="H197" s="55"/>
      <c r="I197" s="55"/>
    </row>
    <row r="198" spans="2:9" ht="12" x14ac:dyDescent="0.2">
      <c r="B198" s="588"/>
      <c r="C198" s="3"/>
      <c r="D198" s="55"/>
      <c r="E198" s="55"/>
      <c r="F198" s="55"/>
      <c r="G198" s="55"/>
      <c r="H198" s="55"/>
      <c r="I198" s="55"/>
    </row>
    <row r="199" spans="2:9" ht="12" x14ac:dyDescent="0.2">
      <c r="B199" s="588"/>
      <c r="C199" s="3"/>
      <c r="D199" s="55"/>
      <c r="E199" s="55"/>
      <c r="F199" s="55"/>
      <c r="G199" s="55"/>
      <c r="H199" s="55"/>
      <c r="I199" s="55"/>
    </row>
    <row r="200" spans="2:9" ht="12" x14ac:dyDescent="0.2">
      <c r="B200" s="588"/>
      <c r="C200" s="3"/>
      <c r="D200" s="55"/>
      <c r="E200" s="55"/>
      <c r="F200" s="55"/>
      <c r="G200" s="55"/>
      <c r="H200" s="55"/>
      <c r="I200" s="55"/>
    </row>
    <row r="201" spans="2:9" ht="12" x14ac:dyDescent="0.2">
      <c r="B201" s="588"/>
      <c r="C201" s="3"/>
      <c r="D201" s="55"/>
      <c r="E201" s="55"/>
      <c r="F201" s="55"/>
      <c r="G201" s="55"/>
      <c r="H201" s="55"/>
      <c r="I201" s="55"/>
    </row>
    <row r="202" spans="2:9" ht="12" x14ac:dyDescent="0.2">
      <c r="B202" s="588"/>
      <c r="C202" s="3"/>
      <c r="D202" s="55"/>
      <c r="E202" s="55"/>
      <c r="F202" s="55"/>
      <c r="G202" s="55"/>
      <c r="H202" s="55"/>
      <c r="I202" s="55"/>
    </row>
    <row r="203" spans="2:9" ht="12" x14ac:dyDescent="0.2">
      <c r="B203" s="588"/>
      <c r="C203" s="3"/>
      <c r="D203" s="55"/>
      <c r="E203" s="55"/>
      <c r="F203" s="55"/>
      <c r="G203" s="55"/>
      <c r="H203" s="55"/>
      <c r="I203" s="55"/>
    </row>
    <row r="204" spans="2:9" ht="12" x14ac:dyDescent="0.2">
      <c r="B204" s="588"/>
      <c r="C204" s="3"/>
      <c r="D204" s="55"/>
      <c r="E204" s="55"/>
      <c r="F204" s="55"/>
      <c r="G204" s="55"/>
      <c r="H204" s="55"/>
      <c r="I204" s="55"/>
    </row>
    <row r="205" spans="2:9" ht="12" x14ac:dyDescent="0.2">
      <c r="B205" s="588"/>
      <c r="C205" s="3"/>
      <c r="D205" s="55"/>
      <c r="E205" s="55"/>
      <c r="F205" s="55"/>
      <c r="G205" s="55"/>
      <c r="H205" s="55"/>
      <c r="I205" s="55"/>
    </row>
    <row r="206" spans="2:9" ht="12" x14ac:dyDescent="0.2">
      <c r="B206" s="588"/>
      <c r="C206" s="3"/>
      <c r="D206" s="55"/>
      <c r="E206" s="55"/>
      <c r="F206" s="55"/>
      <c r="G206" s="55"/>
      <c r="H206" s="55"/>
      <c r="I206" s="55"/>
    </row>
    <row r="207" spans="2:9" ht="12" x14ac:dyDescent="0.2">
      <c r="B207" s="588"/>
      <c r="C207" s="3"/>
      <c r="D207" s="55"/>
      <c r="E207" s="55"/>
      <c r="F207" s="55"/>
      <c r="G207" s="55"/>
      <c r="H207" s="55"/>
      <c r="I207" s="55"/>
    </row>
    <row r="208" spans="2:9" ht="12" x14ac:dyDescent="0.2">
      <c r="B208" s="588"/>
      <c r="C208" s="3"/>
      <c r="D208" s="55"/>
      <c r="E208" s="55"/>
      <c r="F208" s="55"/>
      <c r="G208" s="55"/>
      <c r="H208" s="55"/>
      <c r="I208" s="55"/>
    </row>
    <row r="209" spans="2:9" ht="12" x14ac:dyDescent="0.2">
      <c r="B209" s="588"/>
      <c r="C209" s="3"/>
      <c r="D209" s="55"/>
      <c r="E209" s="55"/>
      <c r="F209" s="55"/>
      <c r="G209" s="55"/>
      <c r="H209" s="55"/>
      <c r="I209" s="55"/>
    </row>
    <row r="210" spans="2:9" ht="12" x14ac:dyDescent="0.2">
      <c r="B210" s="588"/>
      <c r="C210" s="3"/>
      <c r="D210" s="55"/>
      <c r="E210" s="55"/>
      <c r="F210" s="55"/>
      <c r="G210" s="55"/>
      <c r="H210" s="55"/>
      <c r="I210" s="55"/>
    </row>
    <row r="211" spans="2:9" ht="12" x14ac:dyDescent="0.2">
      <c r="B211" s="588"/>
      <c r="C211" s="3"/>
      <c r="D211" s="55"/>
      <c r="E211" s="55"/>
      <c r="F211" s="55"/>
      <c r="G211" s="55"/>
      <c r="H211" s="55"/>
      <c r="I211" s="55"/>
    </row>
    <row r="212" spans="2:9" ht="12" x14ac:dyDescent="0.2">
      <c r="B212" s="588"/>
      <c r="C212" s="3"/>
      <c r="D212" s="55"/>
      <c r="E212" s="55"/>
      <c r="F212" s="55"/>
      <c r="G212" s="55"/>
      <c r="H212" s="55"/>
      <c r="I212" s="55"/>
    </row>
    <row r="213" spans="2:9" ht="12" x14ac:dyDescent="0.2">
      <c r="B213" s="588"/>
      <c r="C213" s="3"/>
      <c r="D213" s="55"/>
      <c r="E213" s="55"/>
      <c r="F213" s="55"/>
      <c r="G213" s="55"/>
      <c r="H213" s="55"/>
      <c r="I213" s="55"/>
    </row>
    <row r="214" spans="2:9" ht="12" x14ac:dyDescent="0.2">
      <c r="B214" s="588"/>
      <c r="C214" s="3"/>
      <c r="D214" s="55"/>
      <c r="E214" s="55"/>
      <c r="F214" s="55"/>
      <c r="G214" s="55"/>
      <c r="H214" s="55"/>
      <c r="I214" s="55"/>
    </row>
    <row r="215" spans="2:9" ht="12" x14ac:dyDescent="0.2">
      <c r="B215" s="588"/>
      <c r="C215" s="3"/>
      <c r="D215" s="55"/>
      <c r="E215" s="55"/>
      <c r="F215" s="55"/>
      <c r="G215" s="55"/>
      <c r="H215" s="55"/>
      <c r="I215" s="55"/>
    </row>
    <row r="216" spans="2:9" ht="12" x14ac:dyDescent="0.2">
      <c r="B216" s="588"/>
      <c r="C216" s="3"/>
      <c r="D216" s="55"/>
      <c r="E216" s="55"/>
      <c r="F216" s="55"/>
      <c r="G216" s="55"/>
      <c r="H216" s="55"/>
      <c r="I216" s="55"/>
    </row>
    <row r="217" spans="2:9" ht="12" x14ac:dyDescent="0.2">
      <c r="B217" s="588"/>
      <c r="C217" s="3"/>
      <c r="D217" s="55"/>
      <c r="E217" s="55"/>
      <c r="F217" s="55"/>
      <c r="G217" s="55"/>
      <c r="H217" s="55"/>
      <c r="I217" s="55"/>
    </row>
    <row r="218" spans="2:9" ht="12" x14ac:dyDescent="0.2">
      <c r="B218" s="588"/>
      <c r="C218" s="3"/>
      <c r="D218" s="55"/>
      <c r="E218" s="55"/>
      <c r="F218" s="55"/>
      <c r="G218" s="55"/>
      <c r="H218" s="55"/>
      <c r="I218" s="55"/>
    </row>
    <row r="219" spans="2:9" ht="12" x14ac:dyDescent="0.2">
      <c r="B219" s="588"/>
      <c r="C219" s="3"/>
      <c r="D219" s="55"/>
      <c r="E219" s="55"/>
      <c r="F219" s="55"/>
      <c r="G219" s="55"/>
      <c r="H219" s="55"/>
      <c r="I219" s="55"/>
    </row>
    <row r="220" spans="2:9" ht="12" x14ac:dyDescent="0.2">
      <c r="B220" s="588"/>
      <c r="C220" s="3"/>
      <c r="D220" s="55"/>
      <c r="E220" s="55"/>
      <c r="F220" s="55"/>
      <c r="G220" s="55"/>
      <c r="H220" s="55"/>
      <c r="I220" s="55"/>
    </row>
    <row r="221" spans="2:9" ht="12" x14ac:dyDescent="0.2">
      <c r="B221" s="588"/>
      <c r="C221" s="3"/>
      <c r="D221" s="55"/>
      <c r="E221" s="55"/>
      <c r="F221" s="55"/>
      <c r="G221" s="55"/>
      <c r="H221" s="55"/>
      <c r="I221" s="55"/>
    </row>
    <row r="222" spans="2:9" ht="12" x14ac:dyDescent="0.2">
      <c r="B222" s="588"/>
      <c r="C222" s="3"/>
      <c r="D222" s="55"/>
      <c r="E222" s="55"/>
      <c r="F222" s="55"/>
      <c r="G222" s="55"/>
      <c r="H222" s="55"/>
      <c r="I222" s="55"/>
    </row>
    <row r="223" spans="2:9" ht="12" x14ac:dyDescent="0.2">
      <c r="B223" s="588"/>
      <c r="C223" s="3"/>
      <c r="D223" s="55"/>
      <c r="E223" s="55"/>
      <c r="F223" s="55"/>
      <c r="G223" s="55"/>
      <c r="H223" s="55"/>
      <c r="I223" s="55"/>
    </row>
    <row r="224" spans="2:9" ht="12" x14ac:dyDescent="0.2">
      <c r="B224" s="588"/>
      <c r="C224" s="3"/>
      <c r="D224" s="55"/>
      <c r="E224" s="55"/>
      <c r="F224" s="55"/>
      <c r="G224" s="55"/>
      <c r="H224" s="55"/>
      <c r="I224" s="55"/>
    </row>
    <row r="225" spans="2:9" ht="12" x14ac:dyDescent="0.2">
      <c r="B225" s="588"/>
      <c r="C225" s="3"/>
      <c r="D225" s="55"/>
      <c r="E225" s="55"/>
      <c r="F225" s="55"/>
      <c r="G225" s="55"/>
      <c r="H225" s="55"/>
      <c r="I225" s="55"/>
    </row>
    <row r="226" spans="2:9" ht="12" x14ac:dyDescent="0.2">
      <c r="B226" s="588"/>
      <c r="C226" s="3"/>
      <c r="D226" s="55"/>
      <c r="E226" s="55"/>
      <c r="F226" s="55"/>
      <c r="G226" s="55"/>
      <c r="H226" s="55"/>
      <c r="I226" s="55"/>
    </row>
    <row r="227" spans="2:9" ht="12" x14ac:dyDescent="0.2">
      <c r="B227" s="588"/>
      <c r="C227" s="3"/>
      <c r="D227" s="55"/>
      <c r="E227" s="55"/>
      <c r="F227" s="55"/>
      <c r="G227" s="55"/>
      <c r="H227" s="55"/>
      <c r="I227" s="55"/>
    </row>
    <row r="228" spans="2:9" ht="12" x14ac:dyDescent="0.2">
      <c r="B228" s="588"/>
      <c r="C228" s="3"/>
      <c r="D228" s="55"/>
      <c r="E228" s="55"/>
      <c r="F228" s="55"/>
      <c r="G228" s="55"/>
      <c r="H228" s="55"/>
      <c r="I228" s="55"/>
    </row>
    <row r="229" spans="2:9" ht="12" x14ac:dyDescent="0.2">
      <c r="B229" s="588"/>
      <c r="C229" s="3"/>
      <c r="D229" s="55"/>
      <c r="E229" s="55"/>
      <c r="F229" s="55"/>
      <c r="G229" s="55"/>
      <c r="H229" s="55"/>
      <c r="I229" s="55"/>
    </row>
    <row r="230" spans="2:9" ht="12" x14ac:dyDescent="0.2">
      <c r="B230" s="588"/>
      <c r="C230" s="3"/>
      <c r="D230" s="55"/>
      <c r="E230" s="55"/>
      <c r="F230" s="55"/>
      <c r="G230" s="55"/>
      <c r="H230" s="55"/>
      <c r="I230" s="55"/>
    </row>
    <row r="231" spans="2:9" ht="12" x14ac:dyDescent="0.2">
      <c r="B231" s="588"/>
      <c r="C231" s="3"/>
      <c r="D231" s="55"/>
      <c r="E231" s="55"/>
      <c r="F231" s="55"/>
      <c r="G231" s="55"/>
      <c r="H231" s="55"/>
      <c r="I231" s="55"/>
    </row>
    <row r="232" spans="2:9" ht="12" x14ac:dyDescent="0.2">
      <c r="B232" s="588"/>
      <c r="C232" s="3"/>
      <c r="D232" s="55"/>
      <c r="E232" s="55"/>
      <c r="F232" s="55"/>
      <c r="G232" s="55"/>
      <c r="H232" s="55"/>
      <c r="I232" s="55"/>
    </row>
    <row r="233" spans="2:9" ht="12" x14ac:dyDescent="0.2">
      <c r="B233" s="588"/>
      <c r="C233" s="3"/>
      <c r="D233" s="55"/>
      <c r="E233" s="55"/>
      <c r="F233" s="55"/>
      <c r="G233" s="55"/>
      <c r="H233" s="55"/>
      <c r="I233" s="55"/>
    </row>
    <row r="234" spans="2:9" ht="12" x14ac:dyDescent="0.2">
      <c r="B234" s="588"/>
      <c r="C234" s="3"/>
      <c r="D234" s="55"/>
      <c r="E234" s="55"/>
      <c r="F234" s="55"/>
      <c r="G234" s="55"/>
      <c r="H234" s="55"/>
      <c r="I234" s="55"/>
    </row>
    <row r="235" spans="2:9" ht="12" x14ac:dyDescent="0.2">
      <c r="B235" s="588"/>
      <c r="C235" s="3"/>
      <c r="D235" s="55"/>
      <c r="E235" s="55"/>
      <c r="F235" s="55"/>
      <c r="G235" s="55"/>
      <c r="H235" s="55"/>
      <c r="I235" s="55"/>
    </row>
    <row r="236" spans="2:9" ht="12" x14ac:dyDescent="0.2">
      <c r="B236" s="588"/>
      <c r="C236" s="3"/>
      <c r="D236" s="55"/>
      <c r="E236" s="55"/>
      <c r="F236" s="55"/>
      <c r="G236" s="55"/>
      <c r="H236" s="55"/>
      <c r="I236" s="55"/>
    </row>
    <row r="237" spans="2:9" ht="12" x14ac:dyDescent="0.2">
      <c r="B237" s="588"/>
      <c r="C237" s="3"/>
      <c r="D237" s="55"/>
      <c r="E237" s="55"/>
      <c r="F237" s="55"/>
      <c r="G237" s="55"/>
      <c r="H237" s="55"/>
      <c r="I237" s="55"/>
    </row>
    <row r="238" spans="2:9" ht="12" x14ac:dyDescent="0.2">
      <c r="B238" s="588"/>
      <c r="C238" s="3"/>
      <c r="D238" s="55"/>
      <c r="E238" s="55"/>
      <c r="F238" s="55"/>
      <c r="G238" s="55"/>
      <c r="H238" s="55"/>
      <c r="I238" s="55"/>
    </row>
    <row r="239" spans="2:9" ht="12" x14ac:dyDescent="0.2">
      <c r="B239" s="588"/>
      <c r="C239" s="3"/>
      <c r="D239" s="55"/>
      <c r="E239" s="55"/>
      <c r="F239" s="55"/>
      <c r="G239" s="55"/>
      <c r="H239" s="55"/>
      <c r="I239" s="55"/>
    </row>
    <row r="240" spans="2:9" ht="12" x14ac:dyDescent="0.2">
      <c r="B240" s="588"/>
      <c r="C240" s="3"/>
      <c r="D240" s="55"/>
      <c r="E240" s="55"/>
      <c r="F240" s="55"/>
      <c r="G240" s="55"/>
      <c r="H240" s="55"/>
      <c r="I240" s="55"/>
    </row>
    <row r="241" spans="2:9" ht="12" x14ac:dyDescent="0.2">
      <c r="B241" s="588"/>
      <c r="C241" s="3"/>
      <c r="D241" s="55"/>
      <c r="E241" s="55"/>
      <c r="F241" s="55"/>
      <c r="G241" s="55"/>
      <c r="H241" s="55"/>
      <c r="I241" s="55"/>
    </row>
    <row r="242" spans="2:9" ht="12" x14ac:dyDescent="0.2">
      <c r="B242" s="588"/>
      <c r="C242" s="3"/>
      <c r="D242" s="55"/>
      <c r="E242" s="55"/>
      <c r="F242" s="55"/>
      <c r="G242" s="55"/>
      <c r="H242" s="55"/>
      <c r="I242" s="55"/>
    </row>
    <row r="243" spans="2:9" ht="12" x14ac:dyDescent="0.2">
      <c r="B243" s="588"/>
      <c r="C243" s="3"/>
      <c r="D243" s="55"/>
      <c r="E243" s="55"/>
      <c r="F243" s="55"/>
      <c r="G243" s="55"/>
      <c r="H243" s="55"/>
      <c r="I243" s="55"/>
    </row>
    <row r="244" spans="2:9" ht="12" x14ac:dyDescent="0.2">
      <c r="B244" s="588"/>
      <c r="C244" s="3"/>
      <c r="D244" s="55"/>
      <c r="E244" s="55"/>
      <c r="F244" s="55"/>
      <c r="G244" s="55"/>
      <c r="H244" s="55"/>
      <c r="I244" s="55"/>
    </row>
    <row r="245" spans="2:9" ht="12" x14ac:dyDescent="0.2">
      <c r="B245" s="588"/>
      <c r="C245" s="3"/>
      <c r="D245" s="55"/>
      <c r="E245" s="55"/>
      <c r="F245" s="55"/>
      <c r="G245" s="55"/>
      <c r="H245" s="55"/>
      <c r="I245" s="55"/>
    </row>
    <row r="246" spans="2:9" ht="12" x14ac:dyDescent="0.2">
      <c r="B246" s="588"/>
      <c r="C246" s="3"/>
      <c r="D246" s="55"/>
      <c r="E246" s="55"/>
      <c r="F246" s="55"/>
      <c r="G246" s="55"/>
      <c r="H246" s="55"/>
      <c r="I246" s="55"/>
    </row>
    <row r="247" spans="2:9" ht="12" x14ac:dyDescent="0.2">
      <c r="B247" s="588"/>
      <c r="C247" s="3"/>
      <c r="D247" s="55"/>
      <c r="E247" s="55"/>
      <c r="F247" s="55"/>
      <c r="G247" s="55"/>
      <c r="H247" s="55"/>
      <c r="I247" s="55"/>
    </row>
    <row r="248" spans="2:9" ht="12" x14ac:dyDescent="0.2">
      <c r="B248" s="588"/>
      <c r="C248" s="3"/>
      <c r="D248" s="55"/>
      <c r="E248" s="55"/>
      <c r="F248" s="55"/>
      <c r="G248" s="55"/>
      <c r="H248" s="55"/>
      <c r="I248" s="55"/>
    </row>
    <row r="249" spans="2:9" ht="12" x14ac:dyDescent="0.2">
      <c r="B249" s="588"/>
      <c r="C249" s="3"/>
      <c r="D249" s="55"/>
      <c r="E249" s="55"/>
      <c r="F249" s="55"/>
      <c r="G249" s="55"/>
      <c r="H249" s="55"/>
      <c r="I249" s="55"/>
    </row>
    <row r="250" spans="2:9" ht="12" x14ac:dyDescent="0.2">
      <c r="B250" s="588"/>
      <c r="C250" s="3"/>
      <c r="D250" s="55"/>
      <c r="E250" s="55"/>
      <c r="F250" s="55"/>
      <c r="G250" s="55"/>
      <c r="H250" s="55"/>
      <c r="I250" s="55"/>
    </row>
    <row r="251" spans="2:9" ht="12" x14ac:dyDescent="0.2">
      <c r="B251" s="588"/>
      <c r="C251" s="3"/>
      <c r="D251" s="55"/>
      <c r="E251" s="55"/>
      <c r="F251" s="55"/>
      <c r="G251" s="55"/>
      <c r="H251" s="55"/>
      <c r="I251" s="55"/>
    </row>
    <row r="252" spans="2:9" ht="12" x14ac:dyDescent="0.2">
      <c r="B252" s="588"/>
      <c r="C252" s="3"/>
      <c r="D252" s="55"/>
      <c r="E252" s="55"/>
      <c r="F252" s="55"/>
      <c r="G252" s="55"/>
      <c r="H252" s="55"/>
      <c r="I252" s="55"/>
    </row>
    <row r="253" spans="2:9" ht="12" x14ac:dyDescent="0.2">
      <c r="B253" s="588"/>
      <c r="C253" s="3"/>
      <c r="D253" s="55"/>
      <c r="E253" s="55"/>
      <c r="F253" s="55"/>
      <c r="G253" s="55"/>
      <c r="H253" s="55"/>
      <c r="I253" s="55"/>
    </row>
    <row r="254" spans="2:9" ht="12" x14ac:dyDescent="0.2">
      <c r="B254" s="588"/>
      <c r="C254" s="3"/>
      <c r="D254" s="55"/>
      <c r="E254" s="55"/>
      <c r="F254" s="55"/>
      <c r="G254" s="55"/>
      <c r="H254" s="55"/>
      <c r="I254" s="55"/>
    </row>
    <row r="255" spans="2:9" ht="12" x14ac:dyDescent="0.2">
      <c r="B255" s="588"/>
      <c r="C255" s="3"/>
      <c r="D255" s="55"/>
      <c r="E255" s="55"/>
      <c r="F255" s="55"/>
      <c r="G255" s="55"/>
      <c r="H255" s="55"/>
      <c r="I255" s="55"/>
    </row>
    <row r="256" spans="2:9" ht="12" x14ac:dyDescent="0.2">
      <c r="B256" s="588"/>
      <c r="C256" s="3"/>
      <c r="D256" s="55"/>
      <c r="E256" s="55"/>
      <c r="F256" s="55"/>
      <c r="G256" s="55"/>
      <c r="H256" s="55"/>
      <c r="I256" s="55"/>
    </row>
    <row r="257" spans="2:9" ht="12" x14ac:dyDescent="0.2">
      <c r="B257" s="588"/>
      <c r="C257" s="3"/>
      <c r="D257" s="55"/>
      <c r="E257" s="55"/>
      <c r="F257" s="55"/>
      <c r="G257" s="55"/>
      <c r="H257" s="55"/>
      <c r="I257" s="55"/>
    </row>
    <row r="258" spans="2:9" ht="12" x14ac:dyDescent="0.2">
      <c r="B258" s="588"/>
      <c r="C258" s="3"/>
      <c r="D258" s="55"/>
      <c r="E258" s="55"/>
      <c r="F258" s="55"/>
      <c r="G258" s="55"/>
      <c r="H258" s="55"/>
      <c r="I258" s="55"/>
    </row>
    <row r="259" spans="2:9" ht="12" x14ac:dyDescent="0.2">
      <c r="B259" s="588"/>
      <c r="C259" s="3"/>
      <c r="D259" s="55"/>
      <c r="E259" s="55"/>
      <c r="F259" s="55"/>
      <c r="G259" s="55"/>
      <c r="H259" s="55"/>
      <c r="I259" s="55"/>
    </row>
    <row r="260" spans="2:9" ht="12" x14ac:dyDescent="0.2">
      <c r="B260" s="588"/>
      <c r="C260" s="3"/>
      <c r="D260" s="55"/>
      <c r="E260" s="55"/>
      <c r="F260" s="55"/>
      <c r="G260" s="55"/>
      <c r="H260" s="55"/>
      <c r="I260" s="55"/>
    </row>
    <row r="261" spans="2:9" ht="12" x14ac:dyDescent="0.2">
      <c r="B261" s="588"/>
      <c r="C261" s="3"/>
      <c r="D261" s="55"/>
      <c r="E261" s="55"/>
      <c r="F261" s="55"/>
      <c r="G261" s="55"/>
      <c r="H261" s="55"/>
      <c r="I261" s="55"/>
    </row>
    <row r="262" spans="2:9" ht="12" x14ac:dyDescent="0.2">
      <c r="B262" s="588"/>
      <c r="C262" s="3"/>
      <c r="D262" s="55"/>
      <c r="E262" s="55"/>
      <c r="F262" s="55"/>
      <c r="G262" s="55"/>
      <c r="H262" s="55"/>
      <c r="I262" s="55"/>
    </row>
    <row r="263" spans="2:9" ht="12" x14ac:dyDescent="0.2">
      <c r="B263" s="588"/>
      <c r="C263" s="3"/>
      <c r="D263" s="55"/>
      <c r="E263" s="55"/>
      <c r="F263" s="55"/>
      <c r="G263" s="55"/>
      <c r="H263" s="55"/>
      <c r="I263" s="55"/>
    </row>
    <row r="264" spans="2:9" ht="12" x14ac:dyDescent="0.2">
      <c r="B264" s="588"/>
      <c r="C264" s="3"/>
      <c r="D264" s="55"/>
      <c r="E264" s="55"/>
      <c r="F264" s="55"/>
      <c r="G264" s="55"/>
      <c r="H264" s="55"/>
      <c r="I264" s="55"/>
    </row>
    <row r="265" spans="2:9" ht="12" x14ac:dyDescent="0.2">
      <c r="B265" s="588"/>
      <c r="C265" s="3"/>
      <c r="D265" s="55"/>
      <c r="E265" s="55"/>
      <c r="F265" s="55"/>
      <c r="G265" s="55"/>
      <c r="H265" s="55"/>
      <c r="I265" s="55"/>
    </row>
    <row r="266" spans="2:9" ht="12" x14ac:dyDescent="0.2">
      <c r="B266" s="588"/>
      <c r="C266" s="3"/>
      <c r="D266" s="55"/>
      <c r="E266" s="55"/>
      <c r="F266" s="55"/>
      <c r="G266" s="55"/>
      <c r="H266" s="55"/>
      <c r="I266" s="55"/>
    </row>
    <row r="267" spans="2:9" ht="12" x14ac:dyDescent="0.2">
      <c r="B267" s="588"/>
      <c r="C267" s="3"/>
      <c r="D267" s="55"/>
      <c r="E267" s="55"/>
      <c r="F267" s="55"/>
      <c r="G267" s="55"/>
      <c r="H267" s="55"/>
      <c r="I267" s="55"/>
    </row>
    <row r="268" spans="2:9" ht="12" x14ac:dyDescent="0.2">
      <c r="B268" s="588"/>
      <c r="C268" s="3"/>
      <c r="D268" s="55"/>
      <c r="E268" s="55"/>
      <c r="F268" s="55"/>
      <c r="G268" s="55"/>
      <c r="H268" s="55"/>
      <c r="I268" s="55"/>
    </row>
    <row r="269" spans="2:9" ht="12" x14ac:dyDescent="0.2">
      <c r="B269" s="588"/>
      <c r="C269" s="3"/>
      <c r="D269" s="55"/>
      <c r="E269" s="55"/>
      <c r="F269" s="55"/>
      <c r="G269" s="55"/>
      <c r="H269" s="55"/>
      <c r="I269" s="55"/>
    </row>
    <row r="270" spans="2:9" ht="12" x14ac:dyDescent="0.2">
      <c r="B270" s="588"/>
      <c r="C270" s="3"/>
      <c r="D270" s="55"/>
      <c r="E270" s="55"/>
      <c r="F270" s="55"/>
      <c r="G270" s="55"/>
      <c r="H270" s="55"/>
      <c r="I270" s="55"/>
    </row>
    <row r="271" spans="2:9" ht="12" x14ac:dyDescent="0.2">
      <c r="B271" s="588"/>
      <c r="C271" s="3"/>
      <c r="D271" s="55"/>
      <c r="E271" s="55"/>
      <c r="F271" s="55"/>
      <c r="G271" s="55"/>
      <c r="H271" s="55"/>
      <c r="I271" s="55"/>
    </row>
    <row r="272" spans="2:9" ht="12" x14ac:dyDescent="0.2">
      <c r="B272" s="588"/>
      <c r="C272" s="3"/>
      <c r="D272" s="55"/>
      <c r="E272" s="55"/>
      <c r="F272" s="55"/>
      <c r="G272" s="55"/>
      <c r="H272" s="55"/>
      <c r="I272" s="55"/>
    </row>
    <row r="273" spans="2:9" ht="12" x14ac:dyDescent="0.2">
      <c r="B273" s="588"/>
      <c r="C273" s="3"/>
      <c r="D273" s="55"/>
      <c r="E273" s="55"/>
      <c r="F273" s="55"/>
      <c r="G273" s="55"/>
      <c r="H273" s="55"/>
      <c r="I273" s="55"/>
    </row>
    <row r="274" spans="2:9" ht="12" x14ac:dyDescent="0.2">
      <c r="B274" s="588"/>
      <c r="C274" s="3"/>
      <c r="D274" s="55"/>
      <c r="E274" s="55"/>
      <c r="F274" s="55"/>
      <c r="G274" s="55"/>
      <c r="H274" s="55"/>
      <c r="I274" s="55"/>
    </row>
    <row r="275" spans="2:9" ht="12" x14ac:dyDescent="0.2">
      <c r="B275" s="588"/>
      <c r="C275" s="3"/>
      <c r="D275" s="55"/>
      <c r="E275" s="55"/>
      <c r="F275" s="55"/>
      <c r="G275" s="55"/>
      <c r="H275" s="55"/>
      <c r="I275" s="55"/>
    </row>
    <row r="276" spans="2:9" ht="12" x14ac:dyDescent="0.2">
      <c r="B276" s="588"/>
      <c r="C276" s="3"/>
      <c r="D276" s="55"/>
      <c r="E276" s="55"/>
      <c r="F276" s="55"/>
      <c r="G276" s="55"/>
      <c r="H276" s="55"/>
      <c r="I276" s="55"/>
    </row>
    <row r="277" spans="2:9" ht="12" x14ac:dyDescent="0.2">
      <c r="B277" s="588"/>
      <c r="C277" s="3"/>
      <c r="D277" s="55"/>
      <c r="E277" s="55"/>
      <c r="F277" s="55"/>
      <c r="G277" s="55"/>
      <c r="H277" s="55"/>
      <c r="I277" s="55"/>
    </row>
    <row r="278" spans="2:9" ht="12" x14ac:dyDescent="0.2">
      <c r="B278" s="588"/>
      <c r="C278" s="3"/>
      <c r="D278" s="55"/>
      <c r="E278" s="55"/>
      <c r="F278" s="55"/>
      <c r="G278" s="55"/>
      <c r="H278" s="55"/>
      <c r="I278" s="55"/>
    </row>
    <row r="279" spans="2:9" ht="12" x14ac:dyDescent="0.2">
      <c r="B279" s="588"/>
      <c r="C279" s="3"/>
      <c r="D279" s="55"/>
      <c r="E279" s="55"/>
      <c r="F279" s="55"/>
      <c r="G279" s="55"/>
      <c r="H279" s="55"/>
      <c r="I279" s="55"/>
    </row>
    <row r="280" spans="2:9" ht="12" x14ac:dyDescent="0.2">
      <c r="B280" s="588"/>
      <c r="C280" s="3"/>
      <c r="D280" s="55"/>
      <c r="E280" s="55"/>
      <c r="F280" s="55"/>
      <c r="G280" s="55"/>
      <c r="H280" s="55"/>
      <c r="I280" s="55"/>
    </row>
    <row r="281" spans="2:9" ht="12" x14ac:dyDescent="0.2">
      <c r="B281" s="588"/>
      <c r="C281" s="3"/>
      <c r="D281" s="55"/>
      <c r="E281" s="55"/>
      <c r="F281" s="55"/>
      <c r="G281" s="55"/>
      <c r="H281" s="55"/>
      <c r="I281" s="55"/>
    </row>
    <row r="282" spans="2:9" ht="12" x14ac:dyDescent="0.2">
      <c r="B282" s="588"/>
      <c r="C282" s="3"/>
      <c r="D282" s="55"/>
      <c r="E282" s="55"/>
      <c r="F282" s="55"/>
      <c r="G282" s="55"/>
      <c r="H282" s="55"/>
      <c r="I282" s="55"/>
    </row>
    <row r="283" spans="2:9" ht="12" x14ac:dyDescent="0.2">
      <c r="B283" s="588"/>
      <c r="C283" s="3"/>
      <c r="D283" s="55"/>
      <c r="E283" s="55"/>
      <c r="F283" s="55"/>
      <c r="G283" s="55"/>
      <c r="H283" s="55"/>
      <c r="I283" s="55"/>
    </row>
    <row r="284" spans="2:9" ht="12" x14ac:dyDescent="0.2">
      <c r="B284" s="588"/>
      <c r="C284" s="3"/>
      <c r="D284" s="55"/>
      <c r="E284" s="55"/>
      <c r="F284" s="55"/>
      <c r="G284" s="55"/>
      <c r="H284" s="55"/>
      <c r="I284" s="55"/>
    </row>
    <row r="285" spans="2:9" ht="12" x14ac:dyDescent="0.2">
      <c r="B285" s="588"/>
      <c r="C285" s="3"/>
      <c r="D285" s="55"/>
      <c r="E285" s="55"/>
      <c r="F285" s="55"/>
      <c r="G285" s="55"/>
      <c r="H285" s="55"/>
      <c r="I285" s="55"/>
    </row>
    <row r="286" spans="2:9" ht="12" x14ac:dyDescent="0.2">
      <c r="B286" s="588"/>
      <c r="C286" s="3"/>
      <c r="D286" s="55"/>
      <c r="E286" s="55"/>
      <c r="F286" s="55"/>
      <c r="G286" s="55"/>
      <c r="H286" s="55"/>
      <c r="I286" s="55"/>
    </row>
    <row r="287" spans="2:9" ht="12" x14ac:dyDescent="0.2">
      <c r="B287" s="588"/>
      <c r="C287" s="3"/>
      <c r="D287" s="55"/>
      <c r="E287" s="55"/>
      <c r="F287" s="55"/>
      <c r="G287" s="55"/>
      <c r="H287" s="55"/>
      <c r="I287" s="55"/>
    </row>
    <row r="288" spans="2:9" ht="12" x14ac:dyDescent="0.2">
      <c r="B288" s="588"/>
      <c r="C288" s="3"/>
      <c r="D288" s="55"/>
      <c r="E288" s="55"/>
      <c r="F288" s="55"/>
      <c r="G288" s="55"/>
      <c r="H288" s="55"/>
      <c r="I288" s="55"/>
    </row>
    <row r="289" spans="2:9" ht="12" x14ac:dyDescent="0.2">
      <c r="B289" s="588"/>
      <c r="C289" s="3"/>
      <c r="D289" s="55"/>
      <c r="E289" s="55"/>
      <c r="F289" s="55"/>
      <c r="G289" s="55"/>
      <c r="H289" s="55"/>
      <c r="I289" s="55"/>
    </row>
    <row r="290" spans="2:9" ht="12" x14ac:dyDescent="0.2">
      <c r="B290" s="588"/>
      <c r="C290" s="3"/>
      <c r="D290" s="55"/>
      <c r="E290" s="55"/>
      <c r="F290" s="55"/>
      <c r="G290" s="55"/>
      <c r="H290" s="55"/>
      <c r="I290" s="55"/>
    </row>
    <row r="291" spans="2:9" ht="12" x14ac:dyDescent="0.2">
      <c r="B291" s="588"/>
      <c r="C291" s="3"/>
      <c r="D291" s="55"/>
      <c r="E291" s="55"/>
      <c r="F291" s="55"/>
      <c r="G291" s="55"/>
      <c r="H291" s="55"/>
      <c r="I291" s="55"/>
    </row>
    <row r="292" spans="2:9" ht="12" x14ac:dyDescent="0.2">
      <c r="B292" s="588"/>
      <c r="C292" s="3"/>
      <c r="D292" s="55"/>
      <c r="E292" s="55"/>
      <c r="F292" s="55"/>
      <c r="G292" s="55"/>
      <c r="H292" s="55"/>
      <c r="I292" s="55"/>
    </row>
    <row r="293" spans="2:9" ht="12" x14ac:dyDescent="0.2">
      <c r="B293" s="588"/>
      <c r="C293" s="3"/>
      <c r="D293" s="55"/>
      <c r="E293" s="55"/>
      <c r="F293" s="55"/>
      <c r="G293" s="55"/>
      <c r="H293" s="55"/>
      <c r="I293" s="55"/>
    </row>
    <row r="294" spans="2:9" ht="12" x14ac:dyDescent="0.2">
      <c r="B294" s="588"/>
      <c r="C294" s="3"/>
      <c r="D294" s="55"/>
      <c r="E294" s="55"/>
      <c r="F294" s="55"/>
      <c r="G294" s="55"/>
      <c r="H294" s="55"/>
      <c r="I294" s="55"/>
    </row>
    <row r="295" spans="2:9" ht="12" x14ac:dyDescent="0.2">
      <c r="B295" s="588"/>
      <c r="C295" s="3"/>
      <c r="D295" s="55"/>
      <c r="E295" s="55"/>
      <c r="F295" s="55"/>
      <c r="G295" s="55"/>
      <c r="H295" s="55"/>
      <c r="I295" s="55"/>
    </row>
    <row r="296" spans="2:9" ht="12" x14ac:dyDescent="0.2">
      <c r="B296" s="588"/>
      <c r="C296" s="3"/>
      <c r="D296" s="55"/>
      <c r="E296" s="55"/>
      <c r="F296" s="55"/>
      <c r="G296" s="55"/>
      <c r="H296" s="55"/>
      <c r="I296" s="55"/>
    </row>
    <row r="297" spans="2:9" ht="12" x14ac:dyDescent="0.2">
      <c r="B297" s="588"/>
      <c r="C297" s="3"/>
      <c r="D297" s="55"/>
      <c r="E297" s="55"/>
      <c r="F297" s="55"/>
      <c r="G297" s="55"/>
      <c r="H297" s="55"/>
      <c r="I297" s="55"/>
    </row>
    <row r="298" spans="2:9" ht="12" x14ac:dyDescent="0.2">
      <c r="B298" s="588"/>
      <c r="C298" s="3"/>
      <c r="D298" s="55"/>
      <c r="E298" s="55"/>
      <c r="F298" s="55"/>
      <c r="G298" s="55"/>
      <c r="H298" s="55"/>
      <c r="I298" s="55"/>
    </row>
    <row r="299" spans="2:9" ht="12" x14ac:dyDescent="0.2">
      <c r="B299" s="588"/>
      <c r="C299" s="3"/>
      <c r="D299" s="55"/>
      <c r="E299" s="55"/>
      <c r="F299" s="55"/>
      <c r="G299" s="55"/>
      <c r="H299" s="55"/>
      <c r="I299" s="55"/>
    </row>
    <row r="300" spans="2:9" ht="12" x14ac:dyDescent="0.2">
      <c r="B300" s="588"/>
      <c r="C300" s="3"/>
      <c r="D300" s="55"/>
      <c r="E300" s="55"/>
      <c r="F300" s="55"/>
      <c r="G300" s="55"/>
      <c r="H300" s="55"/>
      <c r="I300" s="55"/>
    </row>
    <row r="301" spans="2:9" ht="12" x14ac:dyDescent="0.2">
      <c r="B301" s="588"/>
      <c r="C301" s="3"/>
      <c r="D301" s="55"/>
      <c r="E301" s="55"/>
      <c r="F301" s="55"/>
      <c r="G301" s="55"/>
      <c r="H301" s="55"/>
      <c r="I301" s="55"/>
    </row>
    <row r="302" spans="2:9" ht="12" x14ac:dyDescent="0.2">
      <c r="B302" s="588"/>
      <c r="C302" s="3"/>
      <c r="D302" s="55"/>
      <c r="E302" s="55"/>
      <c r="F302" s="55"/>
      <c r="G302" s="55"/>
      <c r="H302" s="55"/>
      <c r="I302" s="55"/>
    </row>
    <row r="303" spans="2:9" ht="12" x14ac:dyDescent="0.2">
      <c r="B303" s="588"/>
      <c r="C303" s="3"/>
      <c r="D303" s="55"/>
      <c r="E303" s="55"/>
      <c r="F303" s="55"/>
      <c r="G303" s="55"/>
      <c r="H303" s="55"/>
      <c r="I303" s="55"/>
    </row>
    <row r="304" spans="2:9" ht="12" x14ac:dyDescent="0.2">
      <c r="B304" s="588"/>
      <c r="C304" s="3"/>
      <c r="D304" s="55"/>
      <c r="E304" s="55"/>
      <c r="F304" s="55"/>
      <c r="G304" s="55"/>
      <c r="H304" s="55"/>
      <c r="I304" s="55"/>
    </row>
    <row r="305" spans="2:9" ht="12" x14ac:dyDescent="0.2">
      <c r="B305" s="588"/>
      <c r="C305" s="3"/>
      <c r="D305" s="55"/>
      <c r="E305" s="55"/>
      <c r="F305" s="55"/>
      <c r="G305" s="55"/>
      <c r="H305" s="55"/>
      <c r="I305" s="55"/>
    </row>
    <row r="306" spans="2:9" ht="12" x14ac:dyDescent="0.2">
      <c r="B306" s="588"/>
      <c r="C306" s="3"/>
      <c r="D306" s="55"/>
      <c r="E306" s="55"/>
      <c r="F306" s="55"/>
      <c r="G306" s="55"/>
      <c r="H306" s="55"/>
      <c r="I306" s="55"/>
    </row>
    <row r="307" spans="2:9" ht="12" x14ac:dyDescent="0.2">
      <c r="B307" s="588"/>
      <c r="C307" s="3"/>
      <c r="D307" s="55"/>
      <c r="E307" s="55"/>
      <c r="F307" s="55"/>
      <c r="G307" s="55"/>
      <c r="H307" s="55"/>
      <c r="I307" s="55"/>
    </row>
    <row r="308" spans="2:9" ht="12" x14ac:dyDescent="0.2">
      <c r="B308" s="588"/>
      <c r="C308" s="3"/>
      <c r="D308" s="55"/>
      <c r="E308" s="55"/>
      <c r="F308" s="55"/>
      <c r="G308" s="55"/>
      <c r="H308" s="55"/>
      <c r="I308" s="55"/>
    </row>
    <row r="309" spans="2:9" ht="12" x14ac:dyDescent="0.2">
      <c r="B309" s="588"/>
      <c r="C309" s="3"/>
      <c r="D309" s="55"/>
      <c r="E309" s="55"/>
      <c r="F309" s="55"/>
      <c r="G309" s="55"/>
      <c r="H309" s="55"/>
      <c r="I309" s="55"/>
    </row>
    <row r="310" spans="2:9" ht="12" x14ac:dyDescent="0.2">
      <c r="B310" s="588"/>
      <c r="C310" s="3"/>
      <c r="D310" s="55"/>
      <c r="E310" s="55"/>
      <c r="F310" s="55"/>
      <c r="G310" s="55"/>
      <c r="H310" s="55"/>
      <c r="I310" s="55"/>
    </row>
    <row r="311" spans="2:9" ht="12" x14ac:dyDescent="0.2">
      <c r="B311" s="588"/>
      <c r="C311" s="3"/>
      <c r="D311" s="55"/>
      <c r="E311" s="55"/>
      <c r="F311" s="55"/>
      <c r="G311" s="55"/>
      <c r="H311" s="55"/>
      <c r="I311" s="55"/>
    </row>
    <row r="312" spans="2:9" ht="12" x14ac:dyDescent="0.2">
      <c r="B312" s="588"/>
      <c r="C312" s="3"/>
      <c r="D312" s="55"/>
      <c r="E312" s="55"/>
      <c r="F312" s="55"/>
      <c r="G312" s="55"/>
      <c r="H312" s="55"/>
      <c r="I312" s="55"/>
    </row>
    <row r="313" spans="2:9" ht="12" x14ac:dyDescent="0.2">
      <c r="B313" s="588"/>
      <c r="C313" s="3"/>
      <c r="D313" s="55"/>
      <c r="E313" s="55"/>
      <c r="F313" s="55"/>
      <c r="G313" s="55"/>
      <c r="H313" s="55"/>
      <c r="I313" s="55"/>
    </row>
    <row r="314" spans="2:9" ht="12" x14ac:dyDescent="0.2">
      <c r="B314" s="588"/>
      <c r="C314" s="3"/>
      <c r="D314" s="55"/>
      <c r="E314" s="55"/>
      <c r="F314" s="55"/>
      <c r="G314" s="55"/>
      <c r="H314" s="55"/>
      <c r="I314" s="55"/>
    </row>
    <row r="315" spans="2:9" ht="12" x14ac:dyDescent="0.2">
      <c r="B315" s="588"/>
      <c r="C315" s="3"/>
      <c r="D315" s="55"/>
      <c r="E315" s="55"/>
      <c r="F315" s="55"/>
      <c r="G315" s="55"/>
      <c r="H315" s="55"/>
      <c r="I315" s="55"/>
    </row>
    <row r="316" spans="2:9" ht="12" x14ac:dyDescent="0.2">
      <c r="B316" s="588"/>
      <c r="C316" s="3"/>
      <c r="D316" s="55"/>
      <c r="E316" s="55"/>
      <c r="F316" s="55"/>
      <c r="G316" s="55"/>
      <c r="H316" s="55"/>
      <c r="I316" s="55"/>
    </row>
    <row r="317" spans="2:9" ht="12" x14ac:dyDescent="0.2">
      <c r="B317" s="588"/>
      <c r="C317" s="3"/>
      <c r="D317" s="55"/>
      <c r="E317" s="55"/>
      <c r="F317" s="55"/>
      <c r="G317" s="55"/>
      <c r="H317" s="55"/>
      <c r="I317" s="55"/>
    </row>
    <row r="318" spans="2:9" ht="12" x14ac:dyDescent="0.2">
      <c r="B318" s="588"/>
      <c r="C318" s="3"/>
      <c r="D318" s="55"/>
      <c r="E318" s="55"/>
      <c r="F318" s="55"/>
      <c r="G318" s="55"/>
      <c r="H318" s="55"/>
      <c r="I318" s="55"/>
    </row>
    <row r="319" spans="2:9" ht="12" x14ac:dyDescent="0.2">
      <c r="B319" s="588"/>
      <c r="C319" s="3"/>
      <c r="D319" s="55"/>
      <c r="E319" s="55"/>
      <c r="F319" s="55"/>
      <c r="G319" s="55"/>
      <c r="H319" s="55"/>
      <c r="I319" s="55"/>
    </row>
    <row r="320" spans="2:9" ht="12" x14ac:dyDescent="0.2">
      <c r="B320" s="588"/>
      <c r="C320" s="3"/>
      <c r="D320" s="55"/>
      <c r="E320" s="55"/>
      <c r="F320" s="55"/>
      <c r="G320" s="55"/>
      <c r="H320" s="55"/>
      <c r="I320" s="55"/>
    </row>
    <row r="321" spans="2:9" ht="12" x14ac:dyDescent="0.2">
      <c r="B321" s="588"/>
      <c r="C321" s="3"/>
      <c r="D321" s="55"/>
      <c r="E321" s="55"/>
      <c r="F321" s="55"/>
      <c r="G321" s="55"/>
      <c r="H321" s="55"/>
      <c r="I321" s="55"/>
    </row>
    <row r="322" spans="2:9" ht="12" x14ac:dyDescent="0.2">
      <c r="B322" s="588"/>
      <c r="C322" s="3"/>
      <c r="D322" s="55"/>
      <c r="E322" s="55"/>
      <c r="F322" s="55"/>
      <c r="G322" s="55"/>
      <c r="H322" s="55"/>
      <c r="I322" s="55"/>
    </row>
    <row r="323" spans="2:9" ht="12" x14ac:dyDescent="0.2">
      <c r="B323" s="588"/>
      <c r="C323" s="3"/>
      <c r="D323" s="55"/>
      <c r="E323" s="55"/>
      <c r="F323" s="55"/>
      <c r="G323" s="55"/>
      <c r="H323" s="55"/>
      <c r="I323" s="55"/>
    </row>
    <row r="324" spans="2:9" ht="12" x14ac:dyDescent="0.2">
      <c r="B324" s="588"/>
      <c r="C324" s="3"/>
      <c r="D324" s="55"/>
      <c r="E324" s="55"/>
      <c r="F324" s="55"/>
      <c r="G324" s="55"/>
      <c r="H324" s="55"/>
      <c r="I324" s="55"/>
    </row>
    <row r="325" spans="2:9" ht="12" x14ac:dyDescent="0.2">
      <c r="B325" s="588"/>
      <c r="C325" s="3"/>
      <c r="D325" s="55"/>
      <c r="E325" s="55"/>
      <c r="F325" s="55"/>
      <c r="G325" s="55"/>
      <c r="H325" s="55"/>
      <c r="I325" s="55"/>
    </row>
    <row r="326" spans="2:9" ht="12" x14ac:dyDescent="0.2">
      <c r="B326" s="588"/>
      <c r="C326" s="3"/>
      <c r="D326" s="55"/>
      <c r="E326" s="55"/>
      <c r="F326" s="55"/>
      <c r="G326" s="55"/>
      <c r="H326" s="55"/>
      <c r="I326" s="55"/>
    </row>
    <row r="327" spans="2:9" ht="12" x14ac:dyDescent="0.2">
      <c r="B327" s="588"/>
      <c r="C327" s="3"/>
      <c r="D327" s="55"/>
      <c r="E327" s="55"/>
      <c r="F327" s="55"/>
      <c r="G327" s="55"/>
      <c r="H327" s="55"/>
      <c r="I327" s="55"/>
    </row>
    <row r="328" spans="2:9" ht="12" x14ac:dyDescent="0.2">
      <c r="B328" s="588"/>
      <c r="C328" s="3"/>
      <c r="D328" s="55"/>
      <c r="E328" s="55"/>
      <c r="F328" s="55"/>
      <c r="G328" s="55"/>
      <c r="H328" s="55"/>
      <c r="I328" s="55"/>
    </row>
    <row r="329" spans="2:9" ht="12" x14ac:dyDescent="0.2">
      <c r="B329" s="588"/>
      <c r="C329" s="3"/>
      <c r="D329" s="55"/>
      <c r="E329" s="55"/>
      <c r="F329" s="55"/>
      <c r="G329" s="55"/>
      <c r="H329" s="55"/>
      <c r="I329" s="55"/>
    </row>
    <row r="330" spans="2:9" ht="12" x14ac:dyDescent="0.2">
      <c r="B330" s="588"/>
      <c r="C330" s="3"/>
      <c r="D330" s="55"/>
      <c r="E330" s="55"/>
      <c r="F330" s="55"/>
      <c r="G330" s="55"/>
      <c r="H330" s="55"/>
      <c r="I330" s="55"/>
    </row>
    <row r="331" spans="2:9" ht="12" x14ac:dyDescent="0.2">
      <c r="B331" s="588"/>
      <c r="C331" s="3"/>
      <c r="D331" s="55"/>
      <c r="E331" s="55"/>
      <c r="F331" s="55"/>
      <c r="G331" s="55"/>
      <c r="H331" s="55"/>
      <c r="I331" s="55"/>
    </row>
    <row r="332" spans="2:9" ht="12" x14ac:dyDescent="0.2">
      <c r="B332" s="588"/>
      <c r="C332" s="3"/>
      <c r="D332" s="55"/>
      <c r="E332" s="55"/>
      <c r="F332" s="55"/>
      <c r="G332" s="55"/>
      <c r="H332" s="55"/>
      <c r="I332" s="55"/>
    </row>
    <row r="333" spans="2:9" ht="12" x14ac:dyDescent="0.2">
      <c r="B333" s="588"/>
      <c r="C333" s="3"/>
      <c r="D333" s="55"/>
      <c r="E333" s="55"/>
      <c r="F333" s="55"/>
      <c r="G333" s="55"/>
      <c r="H333" s="55"/>
      <c r="I333" s="55"/>
    </row>
    <row r="334" spans="2:9" ht="12" x14ac:dyDescent="0.2">
      <c r="B334" s="588"/>
      <c r="C334" s="3"/>
      <c r="D334" s="55"/>
      <c r="E334" s="55"/>
      <c r="F334" s="55"/>
      <c r="G334" s="55"/>
      <c r="H334" s="55"/>
      <c r="I334" s="55"/>
    </row>
    <row r="335" spans="2:9" ht="12" x14ac:dyDescent="0.2">
      <c r="B335" s="588"/>
      <c r="C335" s="3"/>
      <c r="D335" s="55"/>
      <c r="E335" s="55"/>
      <c r="F335" s="55"/>
      <c r="G335" s="55"/>
      <c r="H335" s="55"/>
      <c r="I335" s="55"/>
    </row>
    <row r="336" spans="2:9" ht="12" x14ac:dyDescent="0.2">
      <c r="B336" s="588"/>
      <c r="C336" s="3"/>
      <c r="D336" s="55"/>
      <c r="E336" s="55"/>
      <c r="F336" s="55"/>
      <c r="G336" s="55"/>
      <c r="H336" s="55"/>
      <c r="I336" s="55"/>
    </row>
    <row r="337" spans="2:9" ht="12" x14ac:dyDescent="0.2">
      <c r="B337" s="588"/>
      <c r="C337" s="3"/>
      <c r="D337" s="55"/>
      <c r="E337" s="55"/>
      <c r="F337" s="55"/>
      <c r="G337" s="55"/>
      <c r="H337" s="55"/>
      <c r="I337" s="55"/>
    </row>
    <row r="338" spans="2:9" ht="12" x14ac:dyDescent="0.2">
      <c r="B338" s="588"/>
      <c r="C338" s="3"/>
      <c r="D338" s="55"/>
      <c r="E338" s="55"/>
      <c r="F338" s="55"/>
      <c r="G338" s="55"/>
      <c r="H338" s="55"/>
      <c r="I338" s="55"/>
    </row>
    <row r="339" spans="2:9" ht="12" x14ac:dyDescent="0.2">
      <c r="B339" s="588"/>
      <c r="C339" s="3"/>
      <c r="D339" s="55"/>
      <c r="E339" s="55"/>
      <c r="F339" s="55"/>
      <c r="G339" s="55"/>
      <c r="H339" s="55"/>
      <c r="I339" s="55"/>
    </row>
    <row r="340" spans="2:9" ht="12" x14ac:dyDescent="0.2">
      <c r="B340" s="588"/>
      <c r="C340" s="3"/>
      <c r="D340" s="55"/>
      <c r="E340" s="55"/>
      <c r="F340" s="55"/>
      <c r="G340" s="55"/>
      <c r="H340" s="55"/>
      <c r="I340" s="55"/>
    </row>
    <row r="341" spans="2:9" ht="12" x14ac:dyDescent="0.2">
      <c r="B341" s="588"/>
      <c r="C341" s="3"/>
      <c r="D341" s="55"/>
      <c r="E341" s="55"/>
      <c r="F341" s="55"/>
      <c r="G341" s="55"/>
      <c r="H341" s="55"/>
      <c r="I341" s="55"/>
    </row>
    <row r="342" spans="2:9" ht="12" x14ac:dyDescent="0.2">
      <c r="B342" s="588"/>
      <c r="C342" s="3"/>
      <c r="D342" s="55"/>
      <c r="E342" s="55"/>
      <c r="F342" s="55"/>
      <c r="G342" s="55"/>
      <c r="H342" s="55"/>
      <c r="I342" s="55"/>
    </row>
    <row r="343" spans="2:9" ht="12" x14ac:dyDescent="0.2">
      <c r="B343" s="588"/>
      <c r="C343" s="3"/>
      <c r="D343" s="55"/>
      <c r="E343" s="55"/>
      <c r="F343" s="55"/>
      <c r="G343" s="55"/>
      <c r="H343" s="55"/>
      <c r="I343" s="55"/>
    </row>
    <row r="344" spans="2:9" ht="12" x14ac:dyDescent="0.2">
      <c r="B344" s="588"/>
      <c r="C344" s="3"/>
      <c r="D344" s="55"/>
      <c r="E344" s="55"/>
      <c r="F344" s="55"/>
      <c r="G344" s="55"/>
      <c r="H344" s="55"/>
      <c r="I344" s="55"/>
    </row>
    <row r="345" spans="2:9" ht="12" x14ac:dyDescent="0.2">
      <c r="B345" s="588"/>
      <c r="C345" s="3"/>
      <c r="D345" s="55"/>
      <c r="E345" s="55"/>
      <c r="F345" s="55"/>
      <c r="G345" s="55"/>
      <c r="H345" s="55"/>
      <c r="I345" s="55"/>
    </row>
    <row r="346" spans="2:9" ht="12" x14ac:dyDescent="0.2">
      <c r="B346" s="588"/>
      <c r="C346" s="3"/>
      <c r="D346" s="55"/>
      <c r="E346" s="55"/>
      <c r="F346" s="55"/>
      <c r="G346" s="55"/>
      <c r="H346" s="55"/>
      <c r="I346" s="55"/>
    </row>
    <row r="347" spans="2:9" ht="12" x14ac:dyDescent="0.2">
      <c r="B347" s="588"/>
      <c r="C347" s="3"/>
      <c r="D347" s="55"/>
      <c r="E347" s="55"/>
      <c r="F347" s="55"/>
      <c r="G347" s="55"/>
      <c r="H347" s="55"/>
      <c r="I347" s="55"/>
    </row>
    <row r="348" spans="2:9" ht="12" x14ac:dyDescent="0.2">
      <c r="B348" s="588"/>
      <c r="C348" s="3"/>
      <c r="D348" s="55"/>
      <c r="E348" s="55"/>
      <c r="F348" s="55"/>
      <c r="G348" s="55"/>
      <c r="H348" s="55"/>
      <c r="I348" s="55"/>
    </row>
    <row r="349" spans="2:9" ht="12" x14ac:dyDescent="0.2">
      <c r="B349" s="588"/>
      <c r="C349" s="3"/>
      <c r="D349" s="55"/>
      <c r="E349" s="55"/>
      <c r="F349" s="55"/>
      <c r="G349" s="55"/>
      <c r="H349" s="55"/>
      <c r="I349" s="55"/>
    </row>
    <row r="350" spans="2:9" ht="12" x14ac:dyDescent="0.2">
      <c r="B350" s="588"/>
      <c r="C350" s="3"/>
      <c r="D350" s="55"/>
      <c r="E350" s="55"/>
      <c r="F350" s="55"/>
      <c r="G350" s="55"/>
      <c r="H350" s="55"/>
      <c r="I350" s="55"/>
    </row>
    <row r="351" spans="2:9" ht="12" x14ac:dyDescent="0.2">
      <c r="B351" s="588"/>
      <c r="C351" s="3"/>
      <c r="D351" s="55"/>
      <c r="E351" s="55"/>
      <c r="F351" s="55"/>
      <c r="G351" s="55"/>
      <c r="H351" s="55"/>
      <c r="I351" s="55"/>
    </row>
    <row r="352" spans="2:9" ht="12" x14ac:dyDescent="0.2">
      <c r="B352" s="588"/>
      <c r="C352" s="3"/>
      <c r="D352" s="55"/>
      <c r="E352" s="55"/>
      <c r="F352" s="55"/>
      <c r="G352" s="55"/>
      <c r="H352" s="55"/>
      <c r="I352" s="55"/>
    </row>
    <row r="353" spans="2:9" ht="12" x14ac:dyDescent="0.2">
      <c r="B353" s="588"/>
      <c r="C353" s="3"/>
      <c r="D353" s="55"/>
      <c r="E353" s="55"/>
      <c r="F353" s="55"/>
      <c r="G353" s="55"/>
      <c r="H353" s="55"/>
      <c r="I353" s="55"/>
    </row>
    <row r="354" spans="2:9" ht="12" x14ac:dyDescent="0.2">
      <c r="B354" s="588"/>
      <c r="C354" s="3"/>
      <c r="D354" s="55"/>
      <c r="E354" s="55"/>
      <c r="F354" s="55"/>
      <c r="G354" s="55"/>
      <c r="H354" s="55"/>
      <c r="I354" s="55"/>
    </row>
    <row r="355" spans="2:9" ht="12" x14ac:dyDescent="0.2">
      <c r="B355" s="588"/>
      <c r="C355" s="3"/>
      <c r="D355" s="55"/>
      <c r="E355" s="55"/>
      <c r="F355" s="55"/>
      <c r="G355" s="55"/>
      <c r="H355" s="55"/>
      <c r="I355" s="55"/>
    </row>
    <row r="356" spans="2:9" ht="12" x14ac:dyDescent="0.2">
      <c r="B356" s="588"/>
      <c r="C356" s="3"/>
      <c r="D356" s="55"/>
      <c r="E356" s="55"/>
      <c r="F356" s="55"/>
      <c r="G356" s="55"/>
      <c r="H356" s="55"/>
      <c r="I356" s="55"/>
    </row>
    <row r="357" spans="2:9" ht="12" x14ac:dyDescent="0.2">
      <c r="B357" s="588"/>
      <c r="C357" s="3"/>
      <c r="D357" s="55"/>
      <c r="E357" s="55"/>
      <c r="F357" s="55"/>
      <c r="G357" s="55"/>
      <c r="H357" s="55"/>
      <c r="I357" s="55"/>
    </row>
    <row r="358" spans="2:9" ht="12" x14ac:dyDescent="0.2">
      <c r="B358" s="588"/>
      <c r="C358" s="3"/>
      <c r="D358" s="55"/>
      <c r="E358" s="55"/>
      <c r="F358" s="55"/>
      <c r="G358" s="55"/>
      <c r="H358" s="55"/>
      <c r="I358" s="55"/>
    </row>
    <row r="359" spans="2:9" ht="12" x14ac:dyDescent="0.2">
      <c r="B359" s="588"/>
      <c r="C359" s="3"/>
      <c r="D359" s="55"/>
      <c r="E359" s="55"/>
      <c r="F359" s="55"/>
      <c r="G359" s="55"/>
      <c r="H359" s="55"/>
      <c r="I359" s="55"/>
    </row>
    <row r="360" spans="2:9" ht="12" x14ac:dyDescent="0.2">
      <c r="B360" s="588"/>
      <c r="C360" s="3"/>
      <c r="D360" s="55"/>
      <c r="E360" s="55"/>
      <c r="F360" s="55"/>
      <c r="G360" s="55"/>
      <c r="H360" s="55"/>
      <c r="I360" s="55"/>
    </row>
    <row r="361" spans="2:9" ht="12" x14ac:dyDescent="0.2">
      <c r="B361" s="588"/>
      <c r="C361" s="3"/>
      <c r="D361" s="55"/>
      <c r="E361" s="55"/>
      <c r="F361" s="55"/>
      <c r="G361" s="55"/>
      <c r="H361" s="55"/>
      <c r="I361" s="55"/>
    </row>
    <row r="362" spans="2:9" ht="12" x14ac:dyDescent="0.2">
      <c r="B362" s="588"/>
      <c r="C362" s="3"/>
      <c r="D362" s="55"/>
      <c r="E362" s="55"/>
      <c r="F362" s="55"/>
      <c r="G362" s="55"/>
      <c r="H362" s="55"/>
      <c r="I362" s="55"/>
    </row>
    <row r="363" spans="2:9" ht="12" x14ac:dyDescent="0.2">
      <c r="B363" s="588"/>
      <c r="C363" s="3"/>
      <c r="D363" s="55"/>
      <c r="E363" s="55"/>
      <c r="F363" s="55"/>
      <c r="G363" s="55"/>
      <c r="H363" s="55"/>
      <c r="I363" s="55"/>
    </row>
    <row r="364" spans="2:9" ht="12" x14ac:dyDescent="0.2">
      <c r="B364" s="588"/>
      <c r="C364" s="3"/>
      <c r="D364" s="55"/>
      <c r="E364" s="55"/>
      <c r="F364" s="55"/>
      <c r="G364" s="55"/>
      <c r="H364" s="55"/>
      <c r="I364" s="55"/>
    </row>
    <row r="365" spans="2:9" ht="12" x14ac:dyDescent="0.2">
      <c r="B365" s="588"/>
      <c r="C365" s="3"/>
      <c r="D365" s="55"/>
      <c r="E365" s="55"/>
      <c r="F365" s="55"/>
      <c r="G365" s="55"/>
      <c r="H365" s="55"/>
      <c r="I365" s="55"/>
    </row>
    <row r="366" spans="2:9" ht="12" x14ac:dyDescent="0.2">
      <c r="B366" s="588"/>
      <c r="C366" s="3"/>
      <c r="D366" s="55"/>
      <c r="E366" s="55"/>
      <c r="F366" s="55"/>
      <c r="G366" s="55"/>
      <c r="H366" s="55"/>
      <c r="I366" s="55"/>
    </row>
    <row r="367" spans="2:9" ht="12" x14ac:dyDescent="0.2">
      <c r="B367" s="588"/>
      <c r="C367" s="3"/>
      <c r="D367" s="55"/>
      <c r="E367" s="55"/>
      <c r="F367" s="55"/>
      <c r="G367" s="55"/>
      <c r="H367" s="55"/>
      <c r="I367" s="55"/>
    </row>
    <row r="368" spans="2:9" ht="12" x14ac:dyDescent="0.2">
      <c r="B368" s="588"/>
      <c r="C368" s="3"/>
      <c r="D368" s="55"/>
      <c r="E368" s="55"/>
      <c r="F368" s="55"/>
      <c r="G368" s="55"/>
      <c r="H368" s="55"/>
      <c r="I368" s="55"/>
    </row>
    <row r="369" spans="2:9" ht="12" x14ac:dyDescent="0.2">
      <c r="B369" s="588"/>
      <c r="C369" s="3"/>
      <c r="D369" s="55"/>
      <c r="E369" s="55"/>
      <c r="F369" s="55"/>
      <c r="G369" s="55"/>
      <c r="H369" s="55"/>
      <c r="I369" s="55"/>
    </row>
    <row r="370" spans="2:9" ht="12" x14ac:dyDescent="0.2">
      <c r="B370" s="588"/>
      <c r="C370" s="3"/>
      <c r="D370" s="55"/>
      <c r="E370" s="55"/>
      <c r="F370" s="55"/>
      <c r="G370" s="55"/>
      <c r="H370" s="55"/>
      <c r="I370" s="55"/>
    </row>
    <row r="371" spans="2:9" ht="12" x14ac:dyDescent="0.2">
      <c r="B371" s="588"/>
      <c r="C371" s="3"/>
      <c r="D371" s="55"/>
      <c r="E371" s="55"/>
      <c r="F371" s="55"/>
      <c r="G371" s="55"/>
      <c r="H371" s="55"/>
      <c r="I371" s="55"/>
    </row>
    <row r="372" spans="2:9" ht="12" x14ac:dyDescent="0.2">
      <c r="B372" s="588"/>
      <c r="C372" s="3"/>
      <c r="D372" s="55"/>
      <c r="E372" s="55"/>
      <c r="F372" s="55"/>
      <c r="G372" s="55"/>
      <c r="H372" s="55"/>
      <c r="I372" s="55"/>
    </row>
    <row r="373" spans="2:9" ht="12" x14ac:dyDescent="0.2">
      <c r="B373" s="588"/>
      <c r="C373" s="3"/>
      <c r="D373" s="55"/>
      <c r="E373" s="55"/>
      <c r="F373" s="55"/>
      <c r="G373" s="55"/>
      <c r="H373" s="55"/>
      <c r="I373" s="55"/>
    </row>
    <row r="374" spans="2:9" ht="12" x14ac:dyDescent="0.2">
      <c r="B374" s="588"/>
      <c r="C374" s="3"/>
      <c r="D374" s="55"/>
      <c r="E374" s="55"/>
      <c r="F374" s="55"/>
      <c r="G374" s="55"/>
      <c r="H374" s="55"/>
      <c r="I374" s="55"/>
    </row>
    <row r="375" spans="2:9" ht="12" x14ac:dyDescent="0.2">
      <c r="B375" s="588"/>
      <c r="C375" s="3"/>
      <c r="D375" s="55"/>
      <c r="E375" s="55"/>
      <c r="F375" s="55"/>
      <c r="G375" s="55"/>
      <c r="H375" s="55"/>
      <c r="I375" s="55"/>
    </row>
    <row r="376" spans="2:9" ht="12" x14ac:dyDescent="0.2">
      <c r="B376" s="588"/>
      <c r="C376" s="3"/>
      <c r="D376" s="55"/>
      <c r="E376" s="55"/>
      <c r="F376" s="55"/>
      <c r="G376" s="55"/>
      <c r="H376" s="55"/>
      <c r="I376" s="55"/>
    </row>
    <row r="377" spans="2:9" ht="12" x14ac:dyDescent="0.2">
      <c r="B377" s="588"/>
      <c r="C377" s="3"/>
      <c r="D377" s="55"/>
      <c r="E377" s="55"/>
      <c r="F377" s="55"/>
      <c r="G377" s="55"/>
      <c r="H377" s="55"/>
      <c r="I377" s="55"/>
    </row>
    <row r="378" spans="2:9" ht="12" x14ac:dyDescent="0.2">
      <c r="B378" s="588"/>
      <c r="C378" s="3"/>
      <c r="D378" s="55"/>
      <c r="E378" s="55"/>
      <c r="F378" s="55"/>
      <c r="G378" s="55"/>
      <c r="H378" s="55"/>
      <c r="I378" s="55"/>
    </row>
    <row r="379" spans="2:9" ht="12" x14ac:dyDescent="0.2">
      <c r="B379" s="588"/>
      <c r="C379" s="3"/>
      <c r="D379" s="55"/>
      <c r="E379" s="55"/>
      <c r="F379" s="55"/>
      <c r="G379" s="55"/>
      <c r="H379" s="55"/>
      <c r="I379" s="55"/>
    </row>
    <row r="380" spans="2:9" ht="12" x14ac:dyDescent="0.2">
      <c r="B380" s="588"/>
      <c r="C380" s="3"/>
      <c r="D380" s="55"/>
      <c r="E380" s="55"/>
      <c r="F380" s="55"/>
      <c r="G380" s="55"/>
      <c r="H380" s="55"/>
      <c r="I380" s="55"/>
    </row>
    <row r="381" spans="2:9" ht="12" x14ac:dyDescent="0.2">
      <c r="B381" s="588"/>
      <c r="C381" s="3"/>
      <c r="D381" s="55"/>
      <c r="E381" s="55"/>
      <c r="F381" s="55"/>
      <c r="G381" s="55"/>
      <c r="H381" s="55"/>
      <c r="I381" s="55"/>
    </row>
    <row r="382" spans="2:9" ht="12" x14ac:dyDescent="0.2">
      <c r="B382" s="588"/>
      <c r="C382" s="3"/>
      <c r="D382" s="55"/>
      <c r="E382" s="55"/>
      <c r="F382" s="55"/>
      <c r="G382" s="55"/>
      <c r="H382" s="55"/>
      <c r="I382" s="55"/>
    </row>
    <row r="383" spans="2:9" ht="12" x14ac:dyDescent="0.2">
      <c r="B383" s="588"/>
      <c r="C383" s="3"/>
      <c r="D383" s="55"/>
      <c r="E383" s="55"/>
      <c r="F383" s="55"/>
      <c r="G383" s="55"/>
      <c r="H383" s="55"/>
      <c r="I383" s="55"/>
    </row>
    <row r="384" spans="2:9" ht="12" x14ac:dyDescent="0.2">
      <c r="B384" s="588"/>
      <c r="C384" s="3"/>
      <c r="D384" s="55"/>
      <c r="E384" s="55"/>
      <c r="F384" s="55"/>
      <c r="G384" s="55"/>
      <c r="H384" s="55"/>
      <c r="I384" s="55"/>
    </row>
    <row r="385" spans="2:9" ht="12" x14ac:dyDescent="0.2">
      <c r="B385" s="588"/>
      <c r="C385" s="3"/>
      <c r="D385" s="55"/>
      <c r="E385" s="55"/>
      <c r="F385" s="55"/>
      <c r="G385" s="55"/>
      <c r="H385" s="55"/>
      <c r="I385" s="55"/>
    </row>
    <row r="386" spans="2:9" ht="12" x14ac:dyDescent="0.2">
      <c r="B386" s="588"/>
      <c r="C386" s="3"/>
      <c r="D386" s="55"/>
      <c r="E386" s="55"/>
      <c r="F386" s="55"/>
      <c r="G386" s="55"/>
      <c r="H386" s="55"/>
      <c r="I386" s="55"/>
    </row>
    <row r="387" spans="2:9" ht="12" x14ac:dyDescent="0.2">
      <c r="B387" s="588"/>
      <c r="C387" s="3"/>
      <c r="D387" s="55"/>
      <c r="E387" s="55"/>
      <c r="F387" s="55"/>
      <c r="G387" s="55"/>
      <c r="H387" s="55"/>
      <c r="I387" s="55"/>
    </row>
    <row r="388" spans="2:9" ht="12" x14ac:dyDescent="0.2">
      <c r="B388" s="588"/>
      <c r="C388" s="3"/>
      <c r="D388" s="55"/>
      <c r="E388" s="55"/>
      <c r="F388" s="55"/>
      <c r="G388" s="55"/>
      <c r="H388" s="55"/>
      <c r="I388" s="55"/>
    </row>
    <row r="389" spans="2:9" ht="12" x14ac:dyDescent="0.2">
      <c r="B389" s="588"/>
      <c r="C389" s="3"/>
      <c r="D389" s="55"/>
      <c r="E389" s="55"/>
      <c r="F389" s="55"/>
      <c r="G389" s="55"/>
      <c r="H389" s="55"/>
      <c r="I389" s="55"/>
    </row>
    <row r="390" spans="2:9" ht="12" x14ac:dyDescent="0.2">
      <c r="B390" s="588"/>
      <c r="C390" s="3"/>
      <c r="D390" s="55"/>
      <c r="E390" s="55"/>
      <c r="F390" s="55"/>
      <c r="G390" s="55"/>
      <c r="H390" s="55"/>
      <c r="I390" s="55"/>
    </row>
    <row r="391" spans="2:9" ht="12" x14ac:dyDescent="0.2">
      <c r="B391" s="588"/>
      <c r="C391" s="3"/>
      <c r="D391" s="55"/>
      <c r="E391" s="55"/>
      <c r="F391" s="55"/>
      <c r="G391" s="55"/>
      <c r="H391" s="55"/>
      <c r="I391" s="55"/>
    </row>
    <row r="392" spans="2:9" ht="12" x14ac:dyDescent="0.2">
      <c r="B392" s="588"/>
      <c r="C392" s="3"/>
      <c r="D392" s="55"/>
      <c r="E392" s="55"/>
      <c r="F392" s="55"/>
      <c r="G392" s="55"/>
      <c r="H392" s="55"/>
      <c r="I392" s="55"/>
    </row>
    <row r="393" spans="2:9" ht="12" x14ac:dyDescent="0.2">
      <c r="B393" s="588"/>
      <c r="C393" s="3"/>
      <c r="D393" s="55"/>
      <c r="E393" s="55"/>
      <c r="F393" s="55"/>
      <c r="G393" s="55"/>
      <c r="H393" s="55"/>
      <c r="I393" s="55"/>
    </row>
    <row r="394" spans="2:9" ht="12" x14ac:dyDescent="0.2">
      <c r="B394" s="588"/>
      <c r="C394" s="3"/>
      <c r="D394" s="55"/>
      <c r="E394" s="55"/>
      <c r="F394" s="55"/>
      <c r="G394" s="55"/>
      <c r="H394" s="55"/>
      <c r="I394" s="55"/>
    </row>
    <row r="395" spans="2:9" ht="12" x14ac:dyDescent="0.2">
      <c r="B395" s="588"/>
      <c r="C395" s="3"/>
      <c r="D395" s="55"/>
      <c r="E395" s="55"/>
      <c r="F395" s="55"/>
      <c r="G395" s="55"/>
      <c r="H395" s="55"/>
      <c r="I395" s="55"/>
    </row>
    <row r="396" spans="2:9" ht="12" x14ac:dyDescent="0.2">
      <c r="B396" s="588"/>
      <c r="C396" s="3"/>
      <c r="D396" s="55"/>
      <c r="E396" s="55"/>
      <c r="F396" s="55"/>
      <c r="G396" s="55"/>
      <c r="H396" s="55"/>
      <c r="I396" s="55"/>
    </row>
    <row r="397" spans="2:9" ht="12" x14ac:dyDescent="0.2">
      <c r="B397" s="588"/>
      <c r="C397" s="3"/>
      <c r="D397" s="55"/>
      <c r="E397" s="55"/>
      <c r="F397" s="55"/>
      <c r="G397" s="55"/>
      <c r="H397" s="55"/>
      <c r="I397" s="55"/>
    </row>
    <row r="398" spans="2:9" ht="12" x14ac:dyDescent="0.2">
      <c r="B398" s="588"/>
      <c r="C398" s="3"/>
      <c r="D398" s="55"/>
      <c r="E398" s="55"/>
      <c r="F398" s="55"/>
      <c r="G398" s="55"/>
      <c r="H398" s="55"/>
      <c r="I398" s="55"/>
    </row>
    <row r="399" spans="2:9" ht="12" x14ac:dyDescent="0.2">
      <c r="B399" s="588"/>
      <c r="C399" s="3"/>
      <c r="D399" s="55"/>
      <c r="E399" s="55"/>
      <c r="F399" s="55"/>
      <c r="G399" s="55"/>
      <c r="H399" s="55"/>
      <c r="I399" s="55"/>
    </row>
    <row r="400" spans="2:9" ht="12" x14ac:dyDescent="0.2">
      <c r="B400" s="588"/>
      <c r="C400" s="3"/>
      <c r="D400" s="55"/>
      <c r="E400" s="55"/>
      <c r="F400" s="55"/>
      <c r="G400" s="55"/>
      <c r="H400" s="55"/>
      <c r="I400" s="55"/>
    </row>
    <row r="401" spans="2:9" ht="12" x14ac:dyDescent="0.2">
      <c r="B401" s="588"/>
      <c r="C401" s="3"/>
      <c r="D401" s="55"/>
      <c r="E401" s="55"/>
      <c r="F401" s="55"/>
      <c r="G401" s="55"/>
      <c r="H401" s="55"/>
      <c r="I401" s="55"/>
    </row>
    <row r="402" spans="2:9" ht="12" x14ac:dyDescent="0.2">
      <c r="B402" s="588"/>
      <c r="C402" s="3"/>
      <c r="D402" s="55"/>
      <c r="E402" s="55"/>
      <c r="F402" s="55"/>
      <c r="G402" s="55"/>
      <c r="H402" s="55"/>
      <c r="I402" s="55"/>
    </row>
    <row r="403" spans="2:9" ht="12" x14ac:dyDescent="0.2">
      <c r="B403" s="588"/>
      <c r="C403" s="3"/>
      <c r="D403" s="55"/>
      <c r="E403" s="55"/>
      <c r="F403" s="55"/>
      <c r="G403" s="55"/>
      <c r="H403" s="55"/>
      <c r="I403" s="55"/>
    </row>
    <row r="404" spans="2:9" ht="12" x14ac:dyDescent="0.2">
      <c r="B404" s="588"/>
      <c r="C404" s="3"/>
      <c r="D404" s="55"/>
      <c r="E404" s="55"/>
      <c r="F404" s="55"/>
      <c r="G404" s="55"/>
      <c r="H404" s="55"/>
      <c r="I404" s="55"/>
    </row>
    <row r="405" spans="2:9" ht="12" x14ac:dyDescent="0.2">
      <c r="B405" s="588"/>
      <c r="C405" s="3"/>
      <c r="D405" s="55"/>
      <c r="E405" s="55"/>
      <c r="F405" s="55"/>
      <c r="G405" s="55"/>
      <c r="H405" s="55"/>
      <c r="I405" s="55"/>
    </row>
    <row r="406" spans="2:9" ht="12" x14ac:dyDescent="0.2">
      <c r="B406" s="588"/>
      <c r="C406" s="3"/>
      <c r="D406" s="55"/>
      <c r="E406" s="55"/>
      <c r="F406" s="55"/>
      <c r="G406" s="55"/>
      <c r="H406" s="55"/>
      <c r="I406" s="55"/>
    </row>
    <row r="407" spans="2:9" ht="12" x14ac:dyDescent="0.2">
      <c r="B407" s="588"/>
      <c r="C407" s="3"/>
      <c r="D407" s="55"/>
      <c r="E407" s="55"/>
      <c r="F407" s="55"/>
      <c r="G407" s="55"/>
      <c r="H407" s="55"/>
      <c r="I407" s="55"/>
    </row>
    <row r="408" spans="2:9" ht="12" x14ac:dyDescent="0.2">
      <c r="B408" s="588"/>
      <c r="C408" s="3"/>
      <c r="D408" s="55"/>
      <c r="E408" s="55"/>
      <c r="F408" s="55"/>
      <c r="G408" s="55"/>
      <c r="H408" s="55"/>
      <c r="I408" s="55"/>
    </row>
    <row r="409" spans="2:9" ht="12" x14ac:dyDescent="0.2">
      <c r="B409" s="588"/>
      <c r="C409" s="3"/>
      <c r="D409" s="55"/>
      <c r="E409" s="55"/>
      <c r="F409" s="55"/>
      <c r="G409" s="55"/>
      <c r="H409" s="55"/>
      <c r="I409" s="55"/>
    </row>
    <row r="410" spans="2:9" ht="12" x14ac:dyDescent="0.2">
      <c r="B410" s="588"/>
      <c r="C410" s="3"/>
      <c r="D410" s="55"/>
      <c r="E410" s="55"/>
      <c r="F410" s="55"/>
      <c r="G410" s="55"/>
      <c r="H410" s="55"/>
      <c r="I410" s="55"/>
    </row>
    <row r="411" spans="2:9" ht="12" x14ac:dyDescent="0.2">
      <c r="B411" s="588"/>
      <c r="C411" s="3"/>
      <c r="D411" s="55"/>
      <c r="E411" s="55"/>
      <c r="F411" s="55"/>
      <c r="G411" s="55"/>
      <c r="H411" s="55"/>
      <c r="I411" s="55"/>
    </row>
    <row r="412" spans="2:9" ht="12" x14ac:dyDescent="0.2">
      <c r="B412" s="588"/>
      <c r="C412" s="3"/>
      <c r="D412" s="55"/>
      <c r="E412" s="55"/>
      <c r="F412" s="55"/>
      <c r="G412" s="55"/>
      <c r="H412" s="55"/>
      <c r="I412" s="55"/>
    </row>
    <row r="413" spans="2:9" ht="12" x14ac:dyDescent="0.2">
      <c r="B413" s="588"/>
      <c r="C413" s="3"/>
      <c r="D413" s="55"/>
      <c r="E413" s="55"/>
      <c r="F413" s="55"/>
      <c r="G413" s="55"/>
      <c r="H413" s="55"/>
      <c r="I413" s="55"/>
    </row>
    <row r="414" spans="2:9" ht="12" x14ac:dyDescent="0.2">
      <c r="B414" s="588"/>
      <c r="C414" s="3"/>
      <c r="D414" s="55"/>
      <c r="E414" s="55"/>
      <c r="F414" s="55"/>
      <c r="G414" s="55"/>
      <c r="H414" s="55"/>
      <c r="I414" s="55"/>
    </row>
    <row r="415" spans="2:9" ht="12" x14ac:dyDescent="0.2">
      <c r="B415" s="588"/>
      <c r="C415" s="3"/>
      <c r="D415" s="55"/>
      <c r="E415" s="55"/>
      <c r="F415" s="55"/>
      <c r="G415" s="55"/>
      <c r="H415" s="55"/>
      <c r="I415" s="55"/>
    </row>
    <row r="416" spans="2:9" ht="12" x14ac:dyDescent="0.2">
      <c r="B416" s="588"/>
      <c r="C416" s="3"/>
      <c r="D416" s="55"/>
      <c r="E416" s="55"/>
      <c r="F416" s="55"/>
      <c r="G416" s="55"/>
      <c r="H416" s="55"/>
      <c r="I416" s="55"/>
    </row>
    <row r="417" spans="2:9" ht="12" x14ac:dyDescent="0.2">
      <c r="B417" s="588"/>
      <c r="C417" s="3"/>
      <c r="D417" s="55"/>
      <c r="E417" s="55"/>
      <c r="F417" s="55"/>
      <c r="G417" s="55"/>
      <c r="H417" s="55"/>
      <c r="I417" s="55"/>
    </row>
    <row r="418" spans="2:9" ht="12" x14ac:dyDescent="0.2">
      <c r="B418" s="588"/>
      <c r="C418" s="3"/>
      <c r="D418" s="55"/>
      <c r="E418" s="55"/>
      <c r="F418" s="55"/>
      <c r="G418" s="55"/>
      <c r="H418" s="55"/>
      <c r="I418" s="55"/>
    </row>
    <row r="419" spans="2:9" ht="12" x14ac:dyDescent="0.2">
      <c r="B419" s="588"/>
      <c r="C419" s="3"/>
      <c r="D419" s="55"/>
      <c r="E419" s="55"/>
      <c r="F419" s="55"/>
      <c r="G419" s="55"/>
      <c r="H419" s="55"/>
      <c r="I419" s="55"/>
    </row>
    <row r="420" spans="2:9" ht="12" x14ac:dyDescent="0.2">
      <c r="B420" s="588"/>
      <c r="C420" s="3"/>
      <c r="D420" s="55"/>
      <c r="E420" s="55"/>
      <c r="F420" s="55"/>
      <c r="G420" s="55"/>
      <c r="H420" s="55"/>
      <c r="I420" s="55"/>
    </row>
    <row r="421" spans="2:9" ht="12" x14ac:dyDescent="0.2">
      <c r="B421" s="588"/>
      <c r="C421" s="3"/>
      <c r="D421" s="55"/>
      <c r="E421" s="55"/>
      <c r="F421" s="55"/>
      <c r="G421" s="55"/>
      <c r="H421" s="55"/>
      <c r="I421" s="55"/>
    </row>
    <row r="422" spans="2:9" ht="12" x14ac:dyDescent="0.2">
      <c r="B422" s="588"/>
      <c r="C422" s="3"/>
      <c r="D422" s="55"/>
      <c r="E422" s="55"/>
      <c r="F422" s="55"/>
      <c r="G422" s="55"/>
      <c r="H422" s="55"/>
      <c r="I422" s="55"/>
    </row>
    <row r="423" spans="2:9" ht="12" x14ac:dyDescent="0.2">
      <c r="B423" s="588"/>
      <c r="C423" s="3"/>
      <c r="D423" s="55"/>
      <c r="E423" s="55"/>
      <c r="F423" s="55"/>
      <c r="G423" s="55"/>
      <c r="H423" s="55"/>
      <c r="I423" s="55"/>
    </row>
    <row r="424" spans="2:9" ht="12" x14ac:dyDescent="0.2">
      <c r="B424" s="588"/>
      <c r="C424" s="3"/>
      <c r="D424" s="55"/>
      <c r="E424" s="55"/>
      <c r="F424" s="55"/>
      <c r="G424" s="55"/>
      <c r="H424" s="55"/>
      <c r="I424" s="55"/>
    </row>
    <row r="425" spans="2:9" ht="12" x14ac:dyDescent="0.2">
      <c r="B425" s="588"/>
      <c r="C425" s="3"/>
      <c r="D425" s="55"/>
      <c r="E425" s="55"/>
      <c r="F425" s="55"/>
      <c r="G425" s="55"/>
      <c r="H425" s="55"/>
      <c r="I425" s="55"/>
    </row>
    <row r="426" spans="2:9" ht="12" x14ac:dyDescent="0.2">
      <c r="B426" s="588"/>
      <c r="C426" s="3"/>
      <c r="D426" s="55"/>
      <c r="E426" s="55"/>
      <c r="F426" s="55"/>
      <c r="G426" s="55"/>
      <c r="H426" s="55"/>
      <c r="I426" s="55"/>
    </row>
    <row r="427" spans="2:9" ht="12" x14ac:dyDescent="0.2">
      <c r="B427" s="588"/>
      <c r="C427" s="3"/>
      <c r="D427" s="55"/>
      <c r="E427" s="55"/>
      <c r="F427" s="55"/>
      <c r="G427" s="55"/>
      <c r="H427" s="55"/>
      <c r="I427" s="55"/>
    </row>
    <row r="428" spans="2:9" ht="12" x14ac:dyDescent="0.2">
      <c r="B428" s="588"/>
      <c r="C428" s="3"/>
      <c r="D428" s="55"/>
      <c r="E428" s="55"/>
      <c r="F428" s="55"/>
      <c r="G428" s="55"/>
      <c r="H428" s="55"/>
      <c r="I428" s="55"/>
    </row>
    <row r="429" spans="2:9" ht="12" x14ac:dyDescent="0.2">
      <c r="B429" s="588"/>
      <c r="C429" s="3"/>
      <c r="D429" s="55"/>
      <c r="E429" s="55"/>
      <c r="F429" s="55"/>
      <c r="G429" s="55"/>
      <c r="H429" s="55"/>
      <c r="I429" s="55"/>
    </row>
    <row r="430" spans="2:9" ht="12" x14ac:dyDescent="0.2">
      <c r="B430" s="588"/>
      <c r="C430" s="3"/>
      <c r="D430" s="55"/>
      <c r="E430" s="55"/>
      <c r="F430" s="55"/>
      <c r="G430" s="55"/>
      <c r="H430" s="55"/>
      <c r="I430" s="55"/>
    </row>
    <row r="431" spans="2:9" ht="12" x14ac:dyDescent="0.2">
      <c r="B431" s="588"/>
      <c r="C431" s="3"/>
      <c r="D431" s="55"/>
      <c r="E431" s="55"/>
      <c r="F431" s="55"/>
      <c r="G431" s="55"/>
      <c r="H431" s="55"/>
      <c r="I431" s="55"/>
    </row>
    <row r="432" spans="2:9" ht="12" x14ac:dyDescent="0.2">
      <c r="B432" s="588"/>
      <c r="C432" s="3"/>
      <c r="D432" s="55"/>
      <c r="E432" s="55"/>
      <c r="F432" s="55"/>
      <c r="G432" s="55"/>
      <c r="H432" s="55"/>
      <c r="I432" s="55"/>
    </row>
    <row r="433" spans="2:9" ht="12" x14ac:dyDescent="0.2">
      <c r="B433" s="588"/>
      <c r="C433" s="3"/>
      <c r="D433" s="55"/>
      <c r="E433" s="55"/>
      <c r="F433" s="55"/>
      <c r="G433" s="55"/>
      <c r="H433" s="55"/>
      <c r="I433" s="55"/>
    </row>
    <row r="434" spans="2:9" ht="12" x14ac:dyDescent="0.2">
      <c r="B434" s="588"/>
      <c r="C434" s="3"/>
      <c r="D434" s="55"/>
      <c r="E434" s="55"/>
      <c r="F434" s="55"/>
      <c r="G434" s="55"/>
      <c r="H434" s="55"/>
      <c r="I434" s="55"/>
    </row>
    <row r="435" spans="2:9" ht="12" x14ac:dyDescent="0.2">
      <c r="B435" s="588"/>
      <c r="C435" s="3"/>
      <c r="D435" s="55"/>
      <c r="E435" s="55"/>
      <c r="F435" s="55"/>
      <c r="G435" s="55"/>
      <c r="H435" s="55"/>
      <c r="I435" s="55"/>
    </row>
    <row r="436" spans="2:9" ht="12" x14ac:dyDescent="0.2">
      <c r="B436" s="588"/>
      <c r="C436" s="3"/>
      <c r="D436" s="55"/>
      <c r="E436" s="55"/>
      <c r="F436" s="55"/>
      <c r="G436" s="55"/>
      <c r="H436" s="55"/>
      <c r="I436" s="55"/>
    </row>
    <row r="437" spans="2:9" ht="12" x14ac:dyDescent="0.2">
      <c r="B437" s="588"/>
      <c r="C437" s="3"/>
      <c r="D437" s="55"/>
      <c r="E437" s="55"/>
      <c r="F437" s="55"/>
      <c r="G437" s="55"/>
      <c r="H437" s="55"/>
      <c r="I437" s="55"/>
    </row>
    <row r="438" spans="2:9" ht="12" x14ac:dyDescent="0.2">
      <c r="B438" s="588"/>
      <c r="C438" s="3"/>
      <c r="D438" s="55"/>
      <c r="E438" s="55"/>
      <c r="F438" s="55"/>
      <c r="G438" s="55"/>
      <c r="H438" s="55"/>
      <c r="I438" s="55"/>
    </row>
    <row r="439" spans="2:9" ht="12" x14ac:dyDescent="0.2">
      <c r="B439" s="588"/>
      <c r="C439" s="3"/>
      <c r="D439" s="55"/>
      <c r="E439" s="55"/>
      <c r="F439" s="55"/>
      <c r="G439" s="55"/>
      <c r="H439" s="55"/>
      <c r="I439" s="55"/>
    </row>
    <row r="440" spans="2:9" ht="12" x14ac:dyDescent="0.2">
      <c r="B440" s="588"/>
      <c r="C440" s="3"/>
      <c r="D440" s="55"/>
      <c r="E440" s="55"/>
      <c r="F440" s="55"/>
      <c r="G440" s="55"/>
      <c r="H440" s="55"/>
      <c r="I440" s="55"/>
    </row>
    <row r="441" spans="2:9" ht="12" x14ac:dyDescent="0.2">
      <c r="B441" s="588"/>
      <c r="C441" s="3"/>
      <c r="D441" s="55"/>
      <c r="E441" s="55"/>
      <c r="F441" s="55"/>
      <c r="G441" s="55"/>
      <c r="H441" s="55"/>
      <c r="I441" s="55"/>
    </row>
    <row r="442" spans="2:9" ht="12" x14ac:dyDescent="0.2">
      <c r="B442" s="588"/>
      <c r="C442" s="3"/>
      <c r="D442" s="55"/>
      <c r="E442" s="55"/>
      <c r="F442" s="55"/>
      <c r="G442" s="55"/>
      <c r="H442" s="55"/>
      <c r="I442" s="55"/>
    </row>
    <row r="443" spans="2:9" ht="12" x14ac:dyDescent="0.2">
      <c r="B443" s="588"/>
      <c r="C443" s="3"/>
      <c r="D443" s="55"/>
      <c r="E443" s="55"/>
      <c r="F443" s="55"/>
      <c r="G443" s="55"/>
      <c r="H443" s="55"/>
      <c r="I443" s="55"/>
    </row>
    <row r="444" spans="2:9" ht="12" x14ac:dyDescent="0.2">
      <c r="B444" s="588"/>
      <c r="C444" s="3"/>
      <c r="D444" s="55"/>
      <c r="E444" s="55"/>
      <c r="F444" s="55"/>
      <c r="G444" s="55"/>
      <c r="H444" s="55"/>
      <c r="I444" s="55"/>
    </row>
    <row r="445" spans="2:9" ht="12" x14ac:dyDescent="0.2">
      <c r="B445" s="588"/>
      <c r="C445" s="3"/>
      <c r="D445" s="55"/>
      <c r="E445" s="55"/>
      <c r="F445" s="55"/>
      <c r="G445" s="55"/>
      <c r="H445" s="55"/>
      <c r="I445" s="55"/>
    </row>
    <row r="446" spans="2:9" ht="12" x14ac:dyDescent="0.2">
      <c r="B446" s="588"/>
      <c r="C446" s="3"/>
      <c r="D446" s="55"/>
      <c r="E446" s="55"/>
      <c r="F446" s="55"/>
      <c r="G446" s="55"/>
      <c r="H446" s="55"/>
      <c r="I446" s="55"/>
    </row>
    <row r="447" spans="2:9" ht="12" x14ac:dyDescent="0.2">
      <c r="B447" s="588"/>
      <c r="C447" s="3"/>
      <c r="D447" s="55"/>
      <c r="E447" s="55"/>
      <c r="F447" s="55"/>
      <c r="G447" s="55"/>
      <c r="H447" s="55"/>
      <c r="I447" s="55"/>
    </row>
    <row r="448" spans="2:9" ht="12" x14ac:dyDescent="0.2">
      <c r="B448" s="588"/>
      <c r="C448" s="3"/>
      <c r="D448" s="55"/>
      <c r="E448" s="55"/>
      <c r="F448" s="55"/>
      <c r="G448" s="55"/>
      <c r="H448" s="55"/>
      <c r="I448" s="55"/>
    </row>
    <row r="449" spans="2:9" ht="12" x14ac:dyDescent="0.2">
      <c r="B449" s="588"/>
      <c r="C449" s="3"/>
      <c r="D449" s="55"/>
      <c r="E449" s="55"/>
      <c r="F449" s="55"/>
      <c r="G449" s="55"/>
      <c r="H449" s="55"/>
      <c r="I449" s="55"/>
    </row>
    <row r="450" spans="2:9" ht="12" x14ac:dyDescent="0.2">
      <c r="B450" s="588"/>
      <c r="C450" s="3"/>
      <c r="D450" s="55"/>
      <c r="E450" s="55"/>
      <c r="F450" s="55"/>
      <c r="G450" s="55"/>
      <c r="H450" s="55"/>
      <c r="I450" s="55"/>
    </row>
    <row r="451" spans="2:9" ht="12" x14ac:dyDescent="0.2">
      <c r="B451" s="588"/>
      <c r="C451" s="3"/>
      <c r="D451" s="55"/>
      <c r="E451" s="55"/>
      <c r="F451" s="55"/>
      <c r="G451" s="55"/>
      <c r="H451" s="55"/>
      <c r="I451" s="55"/>
    </row>
    <row r="452" spans="2:9" ht="12" x14ac:dyDescent="0.2">
      <c r="B452" s="588"/>
      <c r="C452" s="3"/>
      <c r="D452" s="55"/>
      <c r="E452" s="55"/>
      <c r="F452" s="55"/>
      <c r="G452" s="55"/>
      <c r="H452" s="55"/>
      <c r="I452" s="55"/>
    </row>
    <row r="453" spans="2:9" ht="12" x14ac:dyDescent="0.2">
      <c r="B453" s="588"/>
      <c r="C453" s="3"/>
      <c r="D453" s="55"/>
      <c r="E453" s="55"/>
      <c r="F453" s="55"/>
      <c r="G453" s="55"/>
      <c r="H453" s="55"/>
      <c r="I453" s="55"/>
    </row>
    <row r="454" spans="2:9" ht="12" x14ac:dyDescent="0.2">
      <c r="B454" s="588"/>
      <c r="C454" s="3"/>
      <c r="D454" s="55"/>
      <c r="E454" s="55"/>
      <c r="F454" s="55"/>
      <c r="G454" s="55"/>
      <c r="H454" s="55"/>
      <c r="I454" s="55"/>
    </row>
    <row r="455" spans="2:9" ht="12" x14ac:dyDescent="0.2">
      <c r="B455" s="588"/>
      <c r="C455" s="3"/>
      <c r="D455" s="55"/>
      <c r="E455" s="55"/>
      <c r="F455" s="55"/>
      <c r="G455" s="55"/>
      <c r="H455" s="55"/>
      <c r="I455" s="55"/>
    </row>
    <row r="456" spans="2:9" ht="12" x14ac:dyDescent="0.2">
      <c r="B456" s="588"/>
      <c r="C456" s="3"/>
      <c r="D456" s="55"/>
      <c r="E456" s="55"/>
      <c r="F456" s="55"/>
      <c r="G456" s="55"/>
      <c r="H456" s="55"/>
      <c r="I456" s="55"/>
    </row>
    <row r="457" spans="2:9" ht="12" x14ac:dyDescent="0.2">
      <c r="B457" s="588"/>
      <c r="C457" s="3"/>
      <c r="D457" s="55"/>
      <c r="E457" s="55"/>
      <c r="F457" s="55"/>
      <c r="G457" s="55"/>
      <c r="H457" s="55"/>
      <c r="I457" s="55"/>
    </row>
    <row r="458" spans="2:9" ht="12" x14ac:dyDescent="0.2">
      <c r="B458" s="588"/>
      <c r="C458" s="3"/>
      <c r="D458" s="55"/>
      <c r="E458" s="55"/>
      <c r="F458" s="55"/>
      <c r="G458" s="55"/>
      <c r="H458" s="55"/>
      <c r="I458" s="55"/>
    </row>
    <row r="459" spans="2:9" ht="12" x14ac:dyDescent="0.2">
      <c r="B459" s="588"/>
      <c r="C459" s="3"/>
      <c r="D459" s="55"/>
      <c r="E459" s="55"/>
      <c r="F459" s="55"/>
      <c r="G459" s="55"/>
      <c r="H459" s="55"/>
      <c r="I459" s="55"/>
    </row>
    <row r="460" spans="2:9" ht="12" x14ac:dyDescent="0.2">
      <c r="B460" s="588"/>
      <c r="C460" s="3"/>
      <c r="D460" s="55"/>
      <c r="E460" s="55"/>
      <c r="F460" s="55"/>
      <c r="G460" s="55"/>
      <c r="H460" s="55"/>
      <c r="I460" s="55"/>
    </row>
    <row r="461" spans="2:9" ht="12" x14ac:dyDescent="0.2">
      <c r="B461" s="588"/>
      <c r="C461" s="3"/>
      <c r="D461" s="55"/>
      <c r="E461" s="55"/>
      <c r="F461" s="55"/>
      <c r="G461" s="55"/>
      <c r="H461" s="55"/>
      <c r="I461" s="55"/>
    </row>
    <row r="462" spans="2:9" ht="12" x14ac:dyDescent="0.2">
      <c r="B462" s="588"/>
      <c r="C462" s="3"/>
      <c r="D462" s="55"/>
      <c r="E462" s="55"/>
      <c r="F462" s="55"/>
      <c r="G462" s="55"/>
      <c r="H462" s="55"/>
      <c r="I462" s="55"/>
    </row>
    <row r="463" spans="2:9" ht="12" x14ac:dyDescent="0.2">
      <c r="B463" s="588"/>
      <c r="C463" s="3"/>
      <c r="D463" s="55"/>
      <c r="E463" s="55"/>
      <c r="F463" s="55"/>
      <c r="G463" s="55"/>
      <c r="H463" s="55"/>
      <c r="I463" s="55"/>
    </row>
    <row r="464" spans="2:9" ht="12" x14ac:dyDescent="0.2">
      <c r="B464" s="588"/>
      <c r="C464" s="3"/>
      <c r="D464" s="55"/>
      <c r="E464" s="55"/>
      <c r="F464" s="55"/>
      <c r="G464" s="55"/>
      <c r="H464" s="55"/>
      <c r="I464" s="55"/>
    </row>
    <row r="465" spans="2:9" ht="12" x14ac:dyDescent="0.2">
      <c r="B465" s="588"/>
      <c r="C465" s="3"/>
      <c r="D465" s="55"/>
      <c r="E465" s="55"/>
      <c r="F465" s="55"/>
      <c r="G465" s="55"/>
      <c r="H465" s="55"/>
      <c r="I465" s="55"/>
    </row>
    <row r="466" spans="2:9" ht="12" x14ac:dyDescent="0.2">
      <c r="B466" s="588"/>
      <c r="C466" s="3"/>
      <c r="D466" s="55"/>
      <c r="E466" s="55"/>
      <c r="F466" s="55"/>
      <c r="G466" s="55"/>
      <c r="H466" s="55"/>
      <c r="I466" s="55"/>
    </row>
    <row r="467" spans="2:9" ht="12" x14ac:dyDescent="0.2">
      <c r="B467" s="588"/>
      <c r="C467" s="3"/>
      <c r="D467" s="55"/>
      <c r="E467" s="55"/>
      <c r="F467" s="55"/>
      <c r="G467" s="55"/>
      <c r="H467" s="55"/>
      <c r="I467" s="55"/>
    </row>
    <row r="468" spans="2:9" ht="12" x14ac:dyDescent="0.2">
      <c r="B468" s="588"/>
      <c r="C468" s="3"/>
      <c r="D468" s="55"/>
      <c r="E468" s="55"/>
      <c r="F468" s="55"/>
      <c r="G468" s="55"/>
      <c r="H468" s="55"/>
      <c r="I468" s="55"/>
    </row>
    <row r="469" spans="2:9" ht="12" x14ac:dyDescent="0.2">
      <c r="B469" s="588"/>
      <c r="C469" s="3"/>
      <c r="D469" s="55"/>
      <c r="E469" s="55"/>
      <c r="F469" s="55"/>
      <c r="G469" s="55"/>
      <c r="H469" s="55"/>
      <c r="I469" s="55"/>
    </row>
    <row r="470" spans="2:9" ht="12" x14ac:dyDescent="0.2">
      <c r="B470" s="588"/>
      <c r="C470" s="3"/>
      <c r="D470" s="55"/>
      <c r="E470" s="55"/>
      <c r="F470" s="55"/>
      <c r="G470" s="55"/>
      <c r="H470" s="55"/>
      <c r="I470" s="55"/>
    </row>
    <row r="471" spans="2:9" ht="12" x14ac:dyDescent="0.2">
      <c r="B471" s="588"/>
      <c r="C471" s="3"/>
      <c r="D471" s="55"/>
      <c r="E471" s="55"/>
      <c r="F471" s="55"/>
      <c r="G471" s="55"/>
      <c r="H471" s="55"/>
      <c r="I471" s="55"/>
    </row>
    <row r="472" spans="2:9" ht="12" x14ac:dyDescent="0.2">
      <c r="B472" s="588"/>
      <c r="C472" s="3"/>
      <c r="D472" s="55"/>
      <c r="E472" s="55"/>
      <c r="F472" s="55"/>
      <c r="G472" s="55"/>
      <c r="H472" s="55"/>
      <c r="I472" s="55"/>
    </row>
    <row r="473" spans="2:9" ht="12" x14ac:dyDescent="0.2">
      <c r="B473" s="588"/>
      <c r="C473" s="3"/>
      <c r="D473" s="55"/>
      <c r="E473" s="55"/>
      <c r="F473" s="55"/>
      <c r="G473" s="55"/>
      <c r="H473" s="55"/>
      <c r="I473" s="55"/>
    </row>
    <row r="474" spans="2:9" ht="12" x14ac:dyDescent="0.2">
      <c r="B474" s="588"/>
      <c r="C474" s="3"/>
      <c r="D474" s="55"/>
      <c r="E474" s="55"/>
      <c r="F474" s="55"/>
      <c r="G474" s="55"/>
      <c r="H474" s="55"/>
      <c r="I474" s="55"/>
    </row>
    <row r="475" spans="2:9" ht="12" x14ac:dyDescent="0.2">
      <c r="B475" s="588"/>
      <c r="C475" s="3"/>
      <c r="D475" s="55"/>
      <c r="E475" s="55"/>
      <c r="F475" s="55"/>
      <c r="G475" s="55"/>
      <c r="H475" s="55"/>
      <c r="I475" s="55"/>
    </row>
    <row r="476" spans="2:9" ht="12" x14ac:dyDescent="0.2">
      <c r="B476" s="588"/>
      <c r="C476" s="3"/>
      <c r="D476" s="55"/>
      <c r="E476" s="55"/>
      <c r="F476" s="55"/>
      <c r="G476" s="55"/>
      <c r="H476" s="55"/>
      <c r="I476" s="55"/>
    </row>
    <row r="477" spans="2:9" ht="12" x14ac:dyDescent="0.2">
      <c r="B477" s="588"/>
      <c r="C477" s="3"/>
      <c r="D477" s="55"/>
      <c r="E477" s="55"/>
      <c r="F477" s="55"/>
      <c r="G477" s="55"/>
      <c r="H477" s="55"/>
      <c r="I477" s="55"/>
    </row>
    <row r="478" spans="2:9" ht="12" x14ac:dyDescent="0.2">
      <c r="B478" s="588"/>
      <c r="C478" s="3"/>
      <c r="D478" s="55"/>
      <c r="E478" s="55"/>
      <c r="F478" s="55"/>
      <c r="G478" s="55"/>
      <c r="H478" s="55"/>
      <c r="I478" s="55"/>
    </row>
    <row r="479" spans="2:9" ht="12" x14ac:dyDescent="0.2">
      <c r="B479" s="588"/>
      <c r="C479" s="3"/>
      <c r="D479" s="55"/>
      <c r="E479" s="55"/>
      <c r="F479" s="55"/>
      <c r="G479" s="55"/>
      <c r="H479" s="55"/>
      <c r="I479" s="55"/>
    </row>
    <row r="480" spans="2:9" ht="12" x14ac:dyDescent="0.2">
      <c r="B480" s="588"/>
      <c r="C480" s="3"/>
      <c r="D480" s="55"/>
      <c r="E480" s="55"/>
      <c r="F480" s="55"/>
      <c r="G480" s="55"/>
      <c r="H480" s="55"/>
      <c r="I480" s="55"/>
    </row>
    <row r="481" spans="2:9" ht="12" x14ac:dyDescent="0.2">
      <c r="B481" s="588"/>
      <c r="C481" s="3"/>
      <c r="D481" s="55"/>
      <c r="E481" s="55"/>
      <c r="F481" s="55"/>
      <c r="G481" s="55"/>
      <c r="H481" s="55"/>
      <c r="I481" s="55"/>
    </row>
    <row r="482" spans="2:9" ht="12" x14ac:dyDescent="0.2">
      <c r="B482" s="588"/>
      <c r="C482" s="3"/>
      <c r="D482" s="55"/>
      <c r="E482" s="55"/>
      <c r="F482" s="55"/>
      <c r="G482" s="55"/>
      <c r="H482" s="55"/>
      <c r="I482" s="55"/>
    </row>
    <row r="483" spans="2:9" ht="12" x14ac:dyDescent="0.2">
      <c r="B483" s="588"/>
      <c r="C483" s="3"/>
      <c r="D483" s="55"/>
      <c r="E483" s="55"/>
      <c r="F483" s="55"/>
      <c r="G483" s="55"/>
      <c r="H483" s="55"/>
      <c r="I483" s="55"/>
    </row>
    <row r="484" spans="2:9" ht="12" x14ac:dyDescent="0.2">
      <c r="B484" s="588"/>
      <c r="C484" s="3"/>
      <c r="D484" s="55"/>
      <c r="E484" s="55"/>
      <c r="F484" s="55"/>
      <c r="G484" s="55"/>
      <c r="H484" s="55"/>
      <c r="I484" s="55"/>
    </row>
    <row r="485" spans="2:9" ht="12" x14ac:dyDescent="0.2">
      <c r="B485" s="588"/>
      <c r="C485" s="3"/>
      <c r="D485" s="55"/>
      <c r="E485" s="55"/>
      <c r="F485" s="55"/>
      <c r="G485" s="55"/>
      <c r="H485" s="55"/>
      <c r="I485" s="55"/>
    </row>
    <row r="486" spans="2:9" ht="12" x14ac:dyDescent="0.2">
      <c r="B486" s="588"/>
      <c r="C486" s="3"/>
      <c r="D486" s="55"/>
      <c r="E486" s="55"/>
      <c r="F486" s="55"/>
      <c r="G486" s="55"/>
      <c r="H486" s="55"/>
      <c r="I486" s="55"/>
    </row>
    <row r="487" spans="2:9" ht="12" x14ac:dyDescent="0.2">
      <c r="B487" s="588"/>
      <c r="C487" s="3"/>
      <c r="D487" s="55"/>
      <c r="E487" s="55"/>
      <c r="F487" s="55"/>
      <c r="G487" s="55"/>
      <c r="H487" s="55"/>
      <c r="I487" s="55"/>
    </row>
    <row r="488" spans="2:9" ht="12" x14ac:dyDescent="0.2">
      <c r="B488" s="588"/>
      <c r="C488" s="3"/>
      <c r="D488" s="55"/>
      <c r="E488" s="55"/>
      <c r="F488" s="55"/>
      <c r="G488" s="55"/>
      <c r="H488" s="55"/>
      <c r="I488" s="55"/>
    </row>
    <row r="489" spans="2:9" ht="12" x14ac:dyDescent="0.2">
      <c r="B489" s="588"/>
      <c r="C489" s="3"/>
      <c r="D489" s="55"/>
      <c r="E489" s="55"/>
      <c r="F489" s="55"/>
      <c r="G489" s="55"/>
      <c r="H489" s="55"/>
      <c r="I489" s="55"/>
    </row>
    <row r="490" spans="2:9" ht="12" x14ac:dyDescent="0.2">
      <c r="B490" s="588"/>
      <c r="C490" s="3"/>
      <c r="D490" s="55"/>
      <c r="E490" s="55"/>
      <c r="F490" s="55"/>
      <c r="G490" s="55"/>
      <c r="H490" s="55"/>
      <c r="I490" s="55"/>
    </row>
    <row r="491" spans="2:9" ht="12" x14ac:dyDescent="0.2">
      <c r="B491" s="588"/>
      <c r="C491" s="3"/>
      <c r="D491" s="55"/>
      <c r="E491" s="55"/>
      <c r="F491" s="55"/>
      <c r="G491" s="55"/>
      <c r="H491" s="55"/>
      <c r="I491" s="55"/>
    </row>
    <row r="492" spans="2:9" ht="12" x14ac:dyDescent="0.2">
      <c r="B492" s="588"/>
      <c r="C492" s="3"/>
      <c r="D492" s="55"/>
      <c r="E492" s="55"/>
      <c r="F492" s="55"/>
      <c r="G492" s="55"/>
      <c r="H492" s="55"/>
      <c r="I492" s="55"/>
    </row>
    <row r="493" spans="2:9" ht="12" x14ac:dyDescent="0.2">
      <c r="B493" s="588"/>
      <c r="C493" s="3"/>
      <c r="D493" s="55"/>
      <c r="E493" s="55"/>
      <c r="F493" s="55"/>
      <c r="G493" s="55"/>
      <c r="H493" s="55"/>
      <c r="I493" s="55"/>
    </row>
    <row r="494" spans="2:9" ht="12" x14ac:dyDescent="0.2">
      <c r="B494" s="588"/>
      <c r="C494" s="3"/>
      <c r="D494" s="55"/>
      <c r="E494" s="55"/>
      <c r="F494" s="55"/>
      <c r="G494" s="55"/>
      <c r="H494" s="55"/>
      <c r="I494" s="55"/>
    </row>
    <row r="495" spans="2:9" ht="12" x14ac:dyDescent="0.2">
      <c r="B495" s="588"/>
      <c r="C495" s="3"/>
      <c r="D495" s="55"/>
      <c r="E495" s="55"/>
      <c r="F495" s="55"/>
      <c r="G495" s="55"/>
      <c r="H495" s="55"/>
      <c r="I495" s="55"/>
    </row>
    <row r="496" spans="2:9" ht="12" x14ac:dyDescent="0.2">
      <c r="B496" s="588"/>
      <c r="C496" s="3"/>
      <c r="D496" s="55"/>
      <c r="E496" s="55"/>
      <c r="F496" s="55"/>
      <c r="G496" s="55"/>
      <c r="H496" s="55"/>
      <c r="I496" s="55"/>
    </row>
    <row r="497" spans="2:9" ht="12" x14ac:dyDescent="0.2">
      <c r="B497" s="588"/>
      <c r="C497" s="3"/>
      <c r="D497" s="55"/>
      <c r="E497" s="55"/>
      <c r="F497" s="55"/>
      <c r="G497" s="55"/>
      <c r="H497" s="55"/>
      <c r="I497" s="55"/>
    </row>
    <row r="498" spans="2:9" ht="12" x14ac:dyDescent="0.2">
      <c r="B498" s="588"/>
      <c r="C498" s="3"/>
      <c r="D498" s="55"/>
      <c r="E498" s="55"/>
      <c r="F498" s="55"/>
      <c r="G498" s="55"/>
      <c r="H498" s="55"/>
      <c r="I498" s="55"/>
    </row>
    <row r="499" spans="2:9" ht="12" x14ac:dyDescent="0.2">
      <c r="B499" s="588"/>
      <c r="C499" s="3"/>
      <c r="D499" s="55"/>
      <c r="E499" s="55"/>
      <c r="F499" s="55"/>
      <c r="G499" s="55"/>
      <c r="H499" s="55"/>
      <c r="I499" s="55"/>
    </row>
    <row r="500" spans="2:9" ht="12" x14ac:dyDescent="0.2">
      <c r="B500" s="588"/>
      <c r="C500" s="3"/>
      <c r="D500" s="55"/>
      <c r="E500" s="55"/>
      <c r="F500" s="55"/>
      <c r="G500" s="55"/>
      <c r="H500" s="55"/>
      <c r="I500" s="55"/>
    </row>
    <row r="501" spans="2:9" ht="12" x14ac:dyDescent="0.2">
      <c r="B501" s="588"/>
      <c r="C501" s="3"/>
      <c r="D501" s="55"/>
      <c r="E501" s="55"/>
      <c r="F501" s="55"/>
      <c r="G501" s="55"/>
      <c r="H501" s="55"/>
      <c r="I501" s="55"/>
    </row>
    <row r="502" spans="2:9" ht="12" x14ac:dyDescent="0.2">
      <c r="B502" s="588"/>
      <c r="C502" s="3"/>
      <c r="D502" s="55"/>
      <c r="E502" s="55"/>
      <c r="F502" s="55"/>
      <c r="G502" s="55"/>
      <c r="H502" s="55"/>
      <c r="I502" s="55"/>
    </row>
    <row r="503" spans="2:9" ht="12" x14ac:dyDescent="0.2">
      <c r="B503" s="588"/>
      <c r="C503" s="3"/>
      <c r="D503" s="55"/>
      <c r="E503" s="55"/>
      <c r="F503" s="55"/>
      <c r="G503" s="55"/>
      <c r="H503" s="55"/>
      <c r="I503" s="55"/>
    </row>
    <row r="504" spans="2:9" ht="12" x14ac:dyDescent="0.2">
      <c r="B504" s="588"/>
      <c r="C504" s="3"/>
      <c r="D504" s="55"/>
      <c r="E504" s="55"/>
      <c r="F504" s="55"/>
      <c r="G504" s="55"/>
      <c r="H504" s="55"/>
      <c r="I504" s="55"/>
    </row>
    <row r="505" spans="2:9" ht="12" x14ac:dyDescent="0.2">
      <c r="B505" s="588"/>
      <c r="C505" s="3"/>
      <c r="D505" s="55"/>
      <c r="E505" s="55"/>
      <c r="F505" s="55"/>
      <c r="G505" s="55"/>
      <c r="H505" s="55"/>
      <c r="I505" s="55"/>
    </row>
    <row r="506" spans="2:9" ht="12" x14ac:dyDescent="0.2">
      <c r="B506" s="588"/>
      <c r="C506" s="3"/>
      <c r="D506" s="55"/>
      <c r="E506" s="55"/>
      <c r="F506" s="55"/>
      <c r="G506" s="55"/>
      <c r="H506" s="55"/>
      <c r="I506" s="55"/>
    </row>
    <row r="507" spans="2:9" ht="12" x14ac:dyDescent="0.2">
      <c r="B507" s="588"/>
      <c r="C507" s="3"/>
      <c r="D507" s="55"/>
      <c r="E507" s="55"/>
      <c r="F507" s="55"/>
      <c r="G507" s="55"/>
      <c r="H507" s="55"/>
      <c r="I507" s="55"/>
    </row>
    <row r="508" spans="2:9" ht="12" x14ac:dyDescent="0.2">
      <c r="B508" s="588"/>
      <c r="C508" s="3"/>
      <c r="D508" s="55"/>
      <c r="E508" s="55"/>
      <c r="F508" s="55"/>
      <c r="G508" s="55"/>
      <c r="H508" s="55"/>
      <c r="I508" s="55"/>
    </row>
    <row r="509" spans="2:9" ht="12" x14ac:dyDescent="0.2">
      <c r="B509" s="588"/>
      <c r="C509" s="3"/>
      <c r="D509" s="55"/>
      <c r="E509" s="55"/>
      <c r="F509" s="55"/>
      <c r="G509" s="55"/>
      <c r="H509" s="55"/>
      <c r="I509" s="55"/>
    </row>
    <row r="510" spans="2:9" ht="12" x14ac:dyDescent="0.2">
      <c r="B510" s="588"/>
      <c r="C510" s="3"/>
      <c r="D510" s="55"/>
      <c r="E510" s="55"/>
      <c r="F510" s="55"/>
      <c r="G510" s="55"/>
      <c r="H510" s="55"/>
      <c r="I510" s="55"/>
    </row>
    <row r="511" spans="2:9" ht="12" x14ac:dyDescent="0.2">
      <c r="B511" s="588"/>
      <c r="C511" s="3"/>
      <c r="D511" s="55"/>
      <c r="E511" s="55"/>
      <c r="F511" s="55"/>
      <c r="G511" s="55"/>
      <c r="H511" s="55"/>
      <c r="I511" s="55"/>
    </row>
    <row r="512" spans="2:9" ht="12" x14ac:dyDescent="0.2">
      <c r="B512" s="588"/>
      <c r="C512" s="3"/>
      <c r="D512" s="55"/>
      <c r="E512" s="55"/>
      <c r="F512" s="55"/>
      <c r="G512" s="55"/>
      <c r="H512" s="55"/>
      <c r="I512" s="55"/>
    </row>
    <row r="513" spans="2:9" ht="12" x14ac:dyDescent="0.2">
      <c r="B513" s="588"/>
      <c r="C513" s="3"/>
      <c r="D513" s="55"/>
      <c r="E513" s="55"/>
      <c r="F513" s="55"/>
      <c r="G513" s="55"/>
      <c r="H513" s="55"/>
      <c r="I513" s="55"/>
    </row>
    <row r="514" spans="2:9" ht="12" x14ac:dyDescent="0.2">
      <c r="B514" s="588"/>
      <c r="C514" s="3"/>
      <c r="D514" s="55"/>
      <c r="E514" s="55"/>
      <c r="F514" s="55"/>
      <c r="G514" s="55"/>
      <c r="H514" s="55"/>
      <c r="I514" s="55"/>
    </row>
    <row r="515" spans="2:9" ht="12" x14ac:dyDescent="0.2">
      <c r="B515" s="588"/>
      <c r="C515" s="3"/>
      <c r="D515" s="55"/>
      <c r="E515" s="55"/>
      <c r="F515" s="55"/>
      <c r="G515" s="55"/>
      <c r="H515" s="55"/>
      <c r="I515" s="55"/>
    </row>
    <row r="516" spans="2:9" ht="12" x14ac:dyDescent="0.2">
      <c r="B516" s="588"/>
      <c r="C516" s="3"/>
      <c r="D516" s="55"/>
      <c r="E516" s="55"/>
      <c r="F516" s="55"/>
      <c r="G516" s="55"/>
      <c r="H516" s="55"/>
      <c r="I516" s="55"/>
    </row>
    <row r="517" spans="2:9" ht="12" x14ac:dyDescent="0.2">
      <c r="B517" s="588"/>
      <c r="C517" s="3"/>
      <c r="D517" s="55"/>
      <c r="E517" s="55"/>
      <c r="F517" s="55"/>
      <c r="G517" s="55"/>
      <c r="H517" s="55"/>
      <c r="I517" s="55"/>
    </row>
    <row r="518" spans="2:9" ht="12" x14ac:dyDescent="0.2">
      <c r="B518" s="588"/>
      <c r="C518" s="3"/>
      <c r="D518" s="55"/>
      <c r="E518" s="55"/>
      <c r="F518" s="55"/>
      <c r="G518" s="55"/>
      <c r="H518" s="55"/>
      <c r="I518" s="55"/>
    </row>
    <row r="519" spans="2:9" ht="12" x14ac:dyDescent="0.2">
      <c r="B519" s="588"/>
      <c r="C519" s="3"/>
      <c r="D519" s="55"/>
      <c r="E519" s="55"/>
      <c r="F519" s="55"/>
      <c r="G519" s="55"/>
      <c r="H519" s="55"/>
      <c r="I519" s="55"/>
    </row>
    <row r="520" spans="2:9" ht="12" x14ac:dyDescent="0.2">
      <c r="B520" s="588"/>
      <c r="C520" s="3"/>
      <c r="D520" s="55"/>
      <c r="E520" s="55"/>
      <c r="F520" s="55"/>
      <c r="G520" s="55"/>
      <c r="H520" s="55"/>
      <c r="I520" s="55"/>
    </row>
    <row r="521" spans="2:9" ht="12" x14ac:dyDescent="0.2">
      <c r="B521" s="588"/>
      <c r="C521" s="3"/>
      <c r="D521" s="55"/>
      <c r="E521" s="55"/>
      <c r="F521" s="55"/>
      <c r="G521" s="55"/>
      <c r="H521" s="55"/>
      <c r="I521" s="55"/>
    </row>
    <row r="522" spans="2:9" ht="12" x14ac:dyDescent="0.2">
      <c r="B522" s="588"/>
      <c r="C522" s="3"/>
      <c r="D522" s="55"/>
      <c r="E522" s="55"/>
      <c r="F522" s="55"/>
      <c r="G522" s="55"/>
      <c r="H522" s="55"/>
      <c r="I522" s="55"/>
    </row>
    <row r="523" spans="2:9" ht="12" x14ac:dyDescent="0.2">
      <c r="B523" s="588"/>
      <c r="C523" s="3"/>
      <c r="D523" s="55"/>
      <c r="E523" s="55"/>
      <c r="F523" s="55"/>
      <c r="G523" s="55"/>
      <c r="H523" s="55"/>
      <c r="I523" s="55"/>
    </row>
    <row r="524" spans="2:9" ht="12" x14ac:dyDescent="0.2">
      <c r="B524" s="588"/>
      <c r="C524" s="3"/>
      <c r="D524" s="55"/>
      <c r="E524" s="55"/>
      <c r="F524" s="55"/>
      <c r="G524" s="55"/>
      <c r="H524" s="55"/>
      <c r="I524" s="55"/>
    </row>
    <row r="525" spans="2:9" ht="12" x14ac:dyDescent="0.2">
      <c r="B525" s="588"/>
      <c r="C525" s="3"/>
      <c r="D525" s="55"/>
      <c r="E525" s="55"/>
      <c r="F525" s="55"/>
      <c r="G525" s="55"/>
      <c r="H525" s="55"/>
      <c r="I525" s="55"/>
    </row>
    <row r="526" spans="2:9" ht="12" x14ac:dyDescent="0.2">
      <c r="B526" s="588"/>
      <c r="C526" s="3"/>
      <c r="D526" s="55"/>
      <c r="E526" s="55"/>
      <c r="F526" s="55"/>
      <c r="G526" s="55"/>
      <c r="H526" s="55"/>
      <c r="I526" s="55"/>
    </row>
    <row r="527" spans="2:9" ht="12" x14ac:dyDescent="0.2">
      <c r="B527" s="588"/>
      <c r="C527" s="3"/>
      <c r="D527" s="55"/>
      <c r="E527" s="55"/>
      <c r="F527" s="55"/>
      <c r="G527" s="55"/>
      <c r="H527" s="55"/>
      <c r="I527" s="55"/>
    </row>
    <row r="528" spans="2:9" ht="12" x14ac:dyDescent="0.2">
      <c r="B528" s="588"/>
      <c r="C528" s="3"/>
      <c r="D528" s="55"/>
      <c r="E528" s="55"/>
      <c r="F528" s="55"/>
      <c r="G528" s="55"/>
      <c r="H528" s="55"/>
      <c r="I528" s="55"/>
    </row>
    <row r="529" spans="2:9" ht="12" x14ac:dyDescent="0.2">
      <c r="B529" s="588"/>
      <c r="C529" s="3"/>
      <c r="D529" s="55"/>
      <c r="E529" s="55"/>
      <c r="F529" s="55"/>
      <c r="G529" s="55"/>
      <c r="H529" s="55"/>
      <c r="I529" s="55"/>
    </row>
    <row r="530" spans="2:9" ht="12" x14ac:dyDescent="0.2">
      <c r="B530" s="588"/>
      <c r="C530" s="3"/>
      <c r="D530" s="55"/>
      <c r="E530" s="55"/>
      <c r="F530" s="55"/>
      <c r="G530" s="55"/>
      <c r="H530" s="55"/>
      <c r="I530" s="55"/>
    </row>
    <row r="531" spans="2:9" ht="12" x14ac:dyDescent="0.2">
      <c r="B531" s="588"/>
      <c r="C531" s="3"/>
      <c r="D531" s="55"/>
      <c r="E531" s="55"/>
      <c r="F531" s="55"/>
      <c r="G531" s="55"/>
      <c r="H531" s="55"/>
      <c r="I531" s="55"/>
    </row>
    <row r="532" spans="2:9" ht="12" x14ac:dyDescent="0.2">
      <c r="B532" s="588"/>
      <c r="C532" s="3"/>
      <c r="D532" s="55"/>
      <c r="E532" s="55"/>
      <c r="F532" s="55"/>
      <c r="G532" s="55"/>
      <c r="H532" s="55"/>
      <c r="I532" s="55"/>
    </row>
    <row r="533" spans="2:9" ht="12" x14ac:dyDescent="0.2">
      <c r="B533" s="588"/>
      <c r="C533" s="3"/>
      <c r="D533" s="55"/>
      <c r="E533" s="55"/>
      <c r="F533" s="55"/>
      <c r="G533" s="55"/>
      <c r="H533" s="55"/>
      <c r="I533" s="55"/>
    </row>
    <row r="534" spans="2:9" ht="12" x14ac:dyDescent="0.2">
      <c r="B534" s="588"/>
      <c r="C534" s="3"/>
      <c r="D534" s="55"/>
      <c r="E534" s="55"/>
      <c r="F534" s="55"/>
      <c r="G534" s="55"/>
      <c r="H534" s="55"/>
      <c r="I534" s="55"/>
    </row>
    <row r="535" spans="2:9" ht="12" x14ac:dyDescent="0.2">
      <c r="B535" s="588"/>
      <c r="C535" s="3"/>
      <c r="D535" s="55"/>
      <c r="E535" s="55"/>
      <c r="F535" s="55"/>
      <c r="G535" s="55"/>
      <c r="H535" s="55"/>
      <c r="I535" s="55"/>
    </row>
    <row r="536" spans="2:9" ht="12" x14ac:dyDescent="0.2">
      <c r="B536" s="588"/>
      <c r="C536" s="3"/>
      <c r="D536" s="55"/>
      <c r="E536" s="55"/>
      <c r="F536" s="55"/>
      <c r="G536" s="55"/>
      <c r="H536" s="55"/>
      <c r="I536" s="55"/>
    </row>
    <row r="537" spans="2:9" ht="12" x14ac:dyDescent="0.2">
      <c r="B537" s="588"/>
      <c r="C537" s="3"/>
      <c r="D537" s="55"/>
      <c r="E537" s="55"/>
      <c r="F537" s="55"/>
      <c r="G537" s="55"/>
      <c r="H537" s="55"/>
      <c r="I537" s="55"/>
    </row>
    <row r="538" spans="2:9" ht="12" x14ac:dyDescent="0.2">
      <c r="B538" s="588"/>
      <c r="C538" s="3"/>
      <c r="D538" s="55"/>
      <c r="E538" s="55"/>
      <c r="F538" s="55"/>
      <c r="G538" s="55"/>
      <c r="H538" s="55"/>
      <c r="I538" s="55"/>
    </row>
    <row r="539" spans="2:9" ht="12" x14ac:dyDescent="0.2">
      <c r="B539" s="588"/>
      <c r="C539" s="3"/>
      <c r="D539" s="55"/>
      <c r="E539" s="55"/>
      <c r="F539" s="55"/>
      <c r="G539" s="55"/>
      <c r="H539" s="55"/>
      <c r="I539" s="55"/>
    </row>
    <row r="540" spans="2:9" ht="12" x14ac:dyDescent="0.2">
      <c r="B540" s="588"/>
      <c r="C540" s="3"/>
      <c r="D540" s="55"/>
      <c r="E540" s="55"/>
      <c r="F540" s="55"/>
      <c r="G540" s="55"/>
      <c r="H540" s="55"/>
      <c r="I540" s="55"/>
    </row>
    <row r="541" spans="2:9" ht="12" x14ac:dyDescent="0.2">
      <c r="B541" s="588"/>
      <c r="C541" s="3"/>
      <c r="D541" s="55"/>
      <c r="E541" s="55"/>
      <c r="F541" s="55"/>
      <c r="G541" s="55"/>
      <c r="H541" s="55"/>
      <c r="I541" s="55"/>
    </row>
    <row r="542" spans="2:9" ht="12" x14ac:dyDescent="0.2">
      <c r="B542" s="588"/>
      <c r="C542" s="3"/>
      <c r="D542" s="55"/>
      <c r="E542" s="55"/>
      <c r="F542" s="55"/>
      <c r="G542" s="55"/>
      <c r="H542" s="55"/>
      <c r="I542" s="55"/>
    </row>
    <row r="543" spans="2:9" ht="12" x14ac:dyDescent="0.2">
      <c r="B543" s="588"/>
      <c r="C543" s="3"/>
      <c r="D543" s="55"/>
      <c r="E543" s="55"/>
      <c r="F543" s="55"/>
      <c r="G543" s="55"/>
      <c r="H543" s="55"/>
      <c r="I543" s="55"/>
    </row>
    <row r="544" spans="2:9" ht="12" x14ac:dyDescent="0.2">
      <c r="B544" s="588"/>
      <c r="C544" s="3"/>
      <c r="D544" s="55"/>
      <c r="E544" s="55"/>
      <c r="F544" s="55"/>
      <c r="G544" s="55"/>
      <c r="H544" s="55"/>
      <c r="I544" s="55"/>
    </row>
    <row r="545" spans="2:9" ht="12" x14ac:dyDescent="0.2">
      <c r="B545" s="588"/>
      <c r="C545" s="3"/>
      <c r="D545" s="55"/>
      <c r="E545" s="55"/>
      <c r="F545" s="55"/>
      <c r="G545" s="55"/>
      <c r="H545" s="55"/>
      <c r="I545" s="55"/>
    </row>
    <row r="546" spans="2:9" ht="12" x14ac:dyDescent="0.2">
      <c r="B546" s="588"/>
      <c r="C546" s="3"/>
      <c r="D546" s="55"/>
      <c r="E546" s="55"/>
      <c r="F546" s="55"/>
      <c r="G546" s="55"/>
      <c r="H546" s="55"/>
      <c r="I546" s="55"/>
    </row>
    <row r="547" spans="2:9" ht="12" x14ac:dyDescent="0.2">
      <c r="B547" s="588"/>
      <c r="C547" s="3"/>
      <c r="D547" s="55"/>
      <c r="E547" s="55"/>
      <c r="F547" s="55"/>
      <c r="G547" s="55"/>
      <c r="H547" s="55"/>
      <c r="I547" s="55"/>
    </row>
    <row r="548" spans="2:9" ht="12" x14ac:dyDescent="0.2">
      <c r="B548" s="588"/>
      <c r="C548" s="3"/>
      <c r="D548" s="55"/>
      <c r="E548" s="55"/>
      <c r="F548" s="55"/>
      <c r="G548" s="55"/>
      <c r="H548" s="55"/>
      <c r="I548" s="55"/>
    </row>
    <row r="549" spans="2:9" ht="12" x14ac:dyDescent="0.2">
      <c r="B549" s="588"/>
      <c r="C549" s="3"/>
      <c r="D549" s="55"/>
      <c r="E549" s="55"/>
      <c r="F549" s="55"/>
      <c r="G549" s="55"/>
      <c r="H549" s="55"/>
      <c r="I549" s="55"/>
    </row>
    <row r="550" spans="2:9" ht="12" x14ac:dyDescent="0.2">
      <c r="B550" s="588"/>
      <c r="C550" s="3"/>
      <c r="D550" s="55"/>
      <c r="E550" s="55"/>
      <c r="F550" s="55"/>
      <c r="G550" s="55"/>
      <c r="H550" s="55"/>
      <c r="I550" s="55"/>
    </row>
    <row r="551" spans="2:9" ht="12" x14ac:dyDescent="0.2">
      <c r="B551" s="588"/>
      <c r="C551" s="3"/>
      <c r="D551" s="55"/>
      <c r="E551" s="55"/>
      <c r="F551" s="55"/>
      <c r="G551" s="55"/>
      <c r="H551" s="55"/>
      <c r="I551" s="55"/>
    </row>
    <row r="552" spans="2:9" ht="12" x14ac:dyDescent="0.2">
      <c r="B552" s="588"/>
      <c r="C552" s="3"/>
      <c r="D552" s="55"/>
      <c r="E552" s="55"/>
      <c r="F552" s="55"/>
      <c r="G552" s="55"/>
      <c r="H552" s="55"/>
      <c r="I552" s="55"/>
    </row>
    <row r="553" spans="2:9" ht="12" x14ac:dyDescent="0.2">
      <c r="B553" s="588"/>
      <c r="C553" s="3"/>
      <c r="D553" s="55"/>
      <c r="E553" s="55"/>
      <c r="F553" s="55"/>
      <c r="G553" s="55"/>
      <c r="H553" s="55"/>
      <c r="I553" s="55"/>
    </row>
    <row r="554" spans="2:9" ht="12" x14ac:dyDescent="0.2">
      <c r="B554" s="588"/>
      <c r="C554" s="3"/>
      <c r="D554" s="55"/>
      <c r="E554" s="55"/>
      <c r="F554" s="55"/>
      <c r="G554" s="55"/>
      <c r="H554" s="55"/>
      <c r="I554" s="55"/>
    </row>
    <row r="555" spans="2:9" ht="12" x14ac:dyDescent="0.2">
      <c r="B555" s="588"/>
      <c r="C555" s="3"/>
      <c r="D555" s="55"/>
      <c r="E555" s="55"/>
      <c r="F555" s="55"/>
      <c r="G555" s="55"/>
      <c r="H555" s="55"/>
      <c r="I555" s="55"/>
    </row>
    <row r="556" spans="2:9" ht="12" x14ac:dyDescent="0.2">
      <c r="B556" s="588"/>
      <c r="C556" s="3"/>
      <c r="D556" s="55"/>
      <c r="E556" s="55"/>
      <c r="F556" s="55"/>
      <c r="G556" s="55"/>
      <c r="H556" s="55"/>
      <c r="I556" s="55"/>
    </row>
    <row r="557" spans="2:9" ht="12" x14ac:dyDescent="0.2">
      <c r="B557" s="588"/>
      <c r="C557" s="3"/>
      <c r="D557" s="55"/>
      <c r="E557" s="55"/>
      <c r="F557" s="55"/>
      <c r="G557" s="55"/>
      <c r="H557" s="55"/>
      <c r="I557" s="55"/>
    </row>
    <row r="558" spans="2:9" ht="12" x14ac:dyDescent="0.2">
      <c r="B558" s="588"/>
      <c r="C558" s="3"/>
      <c r="D558" s="55"/>
      <c r="E558" s="55"/>
      <c r="F558" s="55"/>
      <c r="G558" s="55"/>
      <c r="H558" s="55"/>
      <c r="I558" s="55"/>
    </row>
    <row r="559" spans="2:9" ht="12" x14ac:dyDescent="0.2">
      <c r="B559" s="588"/>
      <c r="C559" s="3"/>
      <c r="D559" s="55"/>
      <c r="E559" s="55"/>
      <c r="F559" s="55"/>
      <c r="G559" s="55"/>
      <c r="H559" s="55"/>
      <c r="I559" s="55"/>
    </row>
    <row r="560" spans="2:9" ht="12" x14ac:dyDescent="0.2">
      <c r="B560" s="588"/>
      <c r="C560" s="3"/>
      <c r="D560" s="55"/>
      <c r="E560" s="55"/>
      <c r="F560" s="55"/>
      <c r="G560" s="55"/>
      <c r="H560" s="55"/>
      <c r="I560" s="55"/>
    </row>
    <row r="561" spans="2:9" ht="12" x14ac:dyDescent="0.2">
      <c r="B561" s="588"/>
      <c r="C561" s="3"/>
      <c r="D561" s="55"/>
      <c r="E561" s="55"/>
      <c r="F561" s="55"/>
      <c r="G561" s="55"/>
      <c r="H561" s="55"/>
      <c r="I561" s="55"/>
    </row>
    <row r="562" spans="2:9" ht="12" x14ac:dyDescent="0.2">
      <c r="B562" s="588"/>
      <c r="C562" s="3"/>
      <c r="D562" s="55"/>
      <c r="E562" s="55"/>
      <c r="F562" s="55"/>
      <c r="G562" s="55"/>
      <c r="H562" s="55"/>
      <c r="I562" s="55"/>
    </row>
    <row r="563" spans="2:9" ht="12" x14ac:dyDescent="0.2">
      <c r="B563" s="588"/>
      <c r="C563" s="3"/>
      <c r="D563" s="55"/>
      <c r="E563" s="55"/>
      <c r="F563" s="55"/>
      <c r="G563" s="55"/>
      <c r="H563" s="55"/>
      <c r="I563" s="55"/>
    </row>
    <row r="564" spans="2:9" ht="12" x14ac:dyDescent="0.2">
      <c r="B564" s="588"/>
      <c r="C564" s="3"/>
      <c r="D564" s="55"/>
      <c r="E564" s="55"/>
      <c r="F564" s="55"/>
      <c r="G564" s="55"/>
      <c r="H564" s="55"/>
      <c r="I564" s="55"/>
    </row>
    <row r="565" spans="2:9" ht="12" x14ac:dyDescent="0.2">
      <c r="B565" s="588"/>
      <c r="C565" s="3"/>
      <c r="D565" s="55"/>
      <c r="E565" s="55"/>
      <c r="F565" s="55"/>
      <c r="G565" s="55"/>
      <c r="H565" s="55"/>
      <c r="I565" s="55"/>
    </row>
    <row r="566" spans="2:9" ht="12" x14ac:dyDescent="0.2">
      <c r="B566" s="588"/>
      <c r="C566" s="3"/>
      <c r="D566" s="55"/>
      <c r="E566" s="55"/>
      <c r="F566" s="55"/>
      <c r="G566" s="55"/>
      <c r="H566" s="55"/>
      <c r="I566" s="55"/>
    </row>
    <row r="567" spans="2:9" ht="12" x14ac:dyDescent="0.2">
      <c r="B567" s="588"/>
      <c r="C567" s="3"/>
      <c r="D567" s="55"/>
      <c r="E567" s="55"/>
      <c r="F567" s="55"/>
      <c r="G567" s="55"/>
      <c r="H567" s="55"/>
      <c r="I567" s="55"/>
    </row>
    <row r="568" spans="2:9" ht="12" x14ac:dyDescent="0.2">
      <c r="B568" s="588"/>
      <c r="C568" s="3"/>
      <c r="D568" s="55"/>
      <c r="E568" s="55"/>
      <c r="F568" s="55"/>
      <c r="G568" s="55"/>
      <c r="H568" s="55"/>
      <c r="I568" s="55"/>
    </row>
    <row r="569" spans="2:9" ht="12" x14ac:dyDescent="0.2">
      <c r="B569" s="588"/>
      <c r="C569" s="3"/>
      <c r="D569" s="55"/>
      <c r="E569" s="55"/>
      <c r="F569" s="55"/>
      <c r="G569" s="55"/>
      <c r="H569" s="55"/>
      <c r="I569" s="55"/>
    </row>
    <row r="570" spans="2:9" ht="12" x14ac:dyDescent="0.2">
      <c r="B570" s="588"/>
      <c r="C570" s="3"/>
      <c r="D570" s="55"/>
      <c r="E570" s="55"/>
      <c r="F570" s="55"/>
      <c r="G570" s="55"/>
      <c r="H570" s="55"/>
      <c r="I570" s="55"/>
    </row>
    <row r="571" spans="2:9" ht="12" x14ac:dyDescent="0.2">
      <c r="B571" s="588"/>
      <c r="C571" s="3"/>
      <c r="D571" s="55"/>
      <c r="E571" s="55"/>
      <c r="F571" s="55"/>
      <c r="G571" s="55"/>
      <c r="H571" s="55"/>
      <c r="I571" s="55"/>
    </row>
    <row r="572" spans="2:9" ht="12" x14ac:dyDescent="0.2">
      <c r="B572" s="588"/>
      <c r="C572" s="3"/>
      <c r="D572" s="55"/>
      <c r="E572" s="55"/>
      <c r="F572" s="55"/>
      <c r="G572" s="55"/>
      <c r="H572" s="55"/>
      <c r="I572" s="55"/>
    </row>
    <row r="573" spans="2:9" ht="12" x14ac:dyDescent="0.2">
      <c r="B573" s="588"/>
      <c r="C573" s="3"/>
      <c r="D573" s="55"/>
      <c r="E573" s="55"/>
      <c r="F573" s="55"/>
      <c r="G573" s="55"/>
      <c r="H573" s="55"/>
      <c r="I573" s="55"/>
    </row>
    <row r="574" spans="2:9" ht="12" x14ac:dyDescent="0.2">
      <c r="B574" s="588"/>
      <c r="C574" s="3"/>
      <c r="D574" s="55"/>
      <c r="E574" s="55"/>
      <c r="F574" s="55"/>
      <c r="G574" s="55"/>
      <c r="H574" s="55"/>
      <c r="I574" s="55"/>
    </row>
    <row r="575" spans="2:9" ht="12" x14ac:dyDescent="0.2">
      <c r="B575" s="588"/>
      <c r="C575" s="3"/>
      <c r="D575" s="55"/>
      <c r="E575" s="55"/>
      <c r="F575" s="55"/>
      <c r="G575" s="55"/>
      <c r="H575" s="55"/>
      <c r="I575" s="55"/>
    </row>
    <row r="576" spans="2:9" ht="12" x14ac:dyDescent="0.2">
      <c r="B576" s="588"/>
      <c r="C576" s="3"/>
      <c r="D576" s="55"/>
      <c r="E576" s="55"/>
      <c r="F576" s="55"/>
      <c r="G576" s="55"/>
      <c r="H576" s="55"/>
      <c r="I576" s="55"/>
    </row>
    <row r="577" spans="2:9" ht="12" x14ac:dyDescent="0.2">
      <c r="B577" s="588"/>
      <c r="C577" s="3"/>
      <c r="D577" s="55"/>
      <c r="E577" s="55"/>
      <c r="F577" s="55"/>
      <c r="G577" s="55"/>
      <c r="H577" s="55"/>
      <c r="I577" s="55"/>
    </row>
    <row r="578" spans="2:9" ht="12" x14ac:dyDescent="0.2">
      <c r="B578" s="588"/>
      <c r="C578" s="3"/>
      <c r="D578" s="55"/>
      <c r="E578" s="55"/>
      <c r="F578" s="55"/>
      <c r="G578" s="55"/>
      <c r="H578" s="55"/>
      <c r="I578" s="55"/>
    </row>
    <row r="579" spans="2:9" ht="12" x14ac:dyDescent="0.2">
      <c r="B579" s="588"/>
      <c r="C579" s="3"/>
      <c r="D579" s="55"/>
      <c r="E579" s="55"/>
      <c r="F579" s="55"/>
      <c r="G579" s="55"/>
      <c r="H579" s="55"/>
      <c r="I579" s="55"/>
    </row>
    <row r="580" spans="2:9" ht="12" x14ac:dyDescent="0.2">
      <c r="B580" s="588"/>
      <c r="C580" s="3"/>
      <c r="D580" s="55"/>
      <c r="E580" s="55"/>
      <c r="F580" s="55"/>
      <c r="G580" s="55"/>
      <c r="H580" s="55"/>
      <c r="I580" s="55"/>
    </row>
    <row r="581" spans="2:9" ht="12" x14ac:dyDescent="0.2">
      <c r="B581" s="588"/>
      <c r="C581" s="3"/>
      <c r="D581" s="55"/>
      <c r="E581" s="55"/>
      <c r="F581" s="55"/>
      <c r="G581" s="55"/>
      <c r="H581" s="55"/>
      <c r="I581" s="55"/>
    </row>
    <row r="582" spans="2:9" ht="12" x14ac:dyDescent="0.2">
      <c r="B582" s="588"/>
      <c r="C582" s="3"/>
      <c r="D582" s="55"/>
      <c r="E582" s="55"/>
      <c r="F582" s="55"/>
      <c r="G582" s="55"/>
      <c r="H582" s="55"/>
      <c r="I582" s="55"/>
    </row>
    <row r="583" spans="2:9" ht="12" x14ac:dyDescent="0.2">
      <c r="B583" s="588"/>
      <c r="C583" s="3"/>
      <c r="D583" s="55"/>
      <c r="E583" s="55"/>
      <c r="F583" s="55"/>
      <c r="G583" s="55"/>
      <c r="H583" s="55"/>
      <c r="I583" s="55"/>
    </row>
    <row r="584" spans="2:9" ht="12" x14ac:dyDescent="0.2">
      <c r="B584" s="588"/>
      <c r="C584" s="3"/>
      <c r="D584" s="55"/>
      <c r="E584" s="55"/>
      <c r="F584" s="55"/>
      <c r="G584" s="55"/>
      <c r="H584" s="55"/>
      <c r="I584" s="55"/>
    </row>
    <row r="585" spans="2:9" ht="12" x14ac:dyDescent="0.2">
      <c r="B585" s="588"/>
      <c r="C585" s="3"/>
      <c r="D585" s="55"/>
      <c r="E585" s="55"/>
      <c r="F585" s="55"/>
      <c r="G585" s="55"/>
      <c r="H585" s="55"/>
      <c r="I585" s="55"/>
    </row>
    <row r="586" spans="2:9" ht="12" x14ac:dyDescent="0.2">
      <c r="B586" s="588"/>
      <c r="C586" s="3"/>
      <c r="D586" s="55"/>
      <c r="E586" s="55"/>
      <c r="F586" s="55"/>
      <c r="G586" s="55"/>
      <c r="H586" s="55"/>
      <c r="I586" s="55"/>
    </row>
    <row r="587" spans="2:9" ht="12" x14ac:dyDescent="0.2">
      <c r="B587" s="588"/>
      <c r="C587" s="3"/>
      <c r="D587" s="55"/>
      <c r="E587" s="55"/>
      <c r="F587" s="55"/>
      <c r="G587" s="55"/>
      <c r="H587" s="55"/>
      <c r="I587" s="55"/>
    </row>
    <row r="588" spans="2:9" ht="12" x14ac:dyDescent="0.2">
      <c r="B588" s="588"/>
      <c r="C588" s="3"/>
      <c r="D588" s="55"/>
      <c r="E588" s="55"/>
      <c r="F588" s="55"/>
      <c r="G588" s="55"/>
      <c r="H588" s="55"/>
      <c r="I588" s="55"/>
    </row>
    <row r="589" spans="2:9" ht="12" x14ac:dyDescent="0.2">
      <c r="B589" s="588"/>
      <c r="C589" s="3"/>
      <c r="D589" s="55"/>
      <c r="E589" s="55"/>
      <c r="F589" s="55"/>
      <c r="G589" s="55"/>
      <c r="H589" s="55"/>
      <c r="I589" s="55"/>
    </row>
    <row r="590" spans="2:9" ht="12" x14ac:dyDescent="0.2">
      <c r="B590" s="588"/>
      <c r="C590" s="3"/>
      <c r="D590" s="55"/>
      <c r="E590" s="55"/>
      <c r="F590" s="55"/>
      <c r="G590" s="55"/>
      <c r="H590" s="55"/>
      <c r="I590" s="55"/>
    </row>
    <row r="591" spans="2:9" ht="12" x14ac:dyDescent="0.2">
      <c r="B591" s="588"/>
      <c r="C591" s="3"/>
      <c r="D591" s="55"/>
      <c r="E591" s="55"/>
      <c r="F591" s="55"/>
      <c r="G591" s="55"/>
      <c r="H591" s="55"/>
      <c r="I591" s="55"/>
    </row>
    <row r="592" spans="2:9" ht="12" x14ac:dyDescent="0.2">
      <c r="B592" s="588"/>
      <c r="C592" s="3"/>
      <c r="D592" s="55"/>
      <c r="E592" s="55"/>
      <c r="F592" s="55"/>
      <c r="G592" s="55"/>
      <c r="H592" s="55"/>
      <c r="I592" s="55"/>
    </row>
    <row r="593" spans="2:9" ht="12" x14ac:dyDescent="0.2">
      <c r="B593" s="588"/>
      <c r="C593" s="3"/>
      <c r="D593" s="55"/>
      <c r="E593" s="55"/>
      <c r="F593" s="55"/>
      <c r="G593" s="55"/>
      <c r="H593" s="55"/>
      <c r="I593" s="55"/>
    </row>
    <row r="594" spans="2:9" ht="12" x14ac:dyDescent="0.2">
      <c r="B594" s="588"/>
      <c r="C594" s="3"/>
      <c r="D594" s="55"/>
      <c r="E594" s="55"/>
      <c r="F594" s="55"/>
      <c r="G594" s="55"/>
      <c r="H594" s="55"/>
      <c r="I594" s="55"/>
    </row>
    <row r="595" spans="2:9" ht="12" x14ac:dyDescent="0.2">
      <c r="B595" s="588"/>
      <c r="C595" s="3"/>
      <c r="D595" s="55"/>
      <c r="E595" s="55"/>
      <c r="F595" s="55"/>
      <c r="G595" s="55"/>
      <c r="H595" s="55"/>
      <c r="I595" s="55"/>
    </row>
    <row r="596" spans="2:9" ht="12" x14ac:dyDescent="0.2">
      <c r="B596" s="588"/>
      <c r="C596" s="3"/>
      <c r="D596" s="55"/>
      <c r="E596" s="55"/>
      <c r="F596" s="55"/>
      <c r="G596" s="55"/>
      <c r="H596" s="55"/>
      <c r="I596" s="55"/>
    </row>
    <row r="597" spans="2:9" ht="12" x14ac:dyDescent="0.2">
      <c r="B597" s="588"/>
      <c r="C597" s="3"/>
      <c r="D597" s="55"/>
      <c r="E597" s="55"/>
      <c r="F597" s="55"/>
      <c r="G597" s="55"/>
      <c r="H597" s="55"/>
      <c r="I597" s="55"/>
    </row>
    <row r="598" spans="2:9" ht="12" x14ac:dyDescent="0.2">
      <c r="B598" s="588"/>
      <c r="C598" s="3"/>
      <c r="D598" s="55"/>
      <c r="E598" s="55"/>
      <c r="F598" s="55"/>
      <c r="G598" s="55"/>
      <c r="H598" s="55"/>
      <c r="I598" s="55"/>
    </row>
    <row r="599" spans="2:9" ht="12" x14ac:dyDescent="0.2">
      <c r="B599" s="588"/>
      <c r="C599" s="3"/>
      <c r="D599" s="55"/>
      <c r="E599" s="55"/>
      <c r="F599" s="55"/>
      <c r="G599" s="55"/>
      <c r="H599" s="55"/>
      <c r="I599" s="55"/>
    </row>
    <row r="600" spans="2:9" ht="12" x14ac:dyDescent="0.2">
      <c r="B600" s="588"/>
      <c r="C600" s="3"/>
      <c r="D600" s="55"/>
      <c r="E600" s="55"/>
      <c r="F600" s="55"/>
      <c r="G600" s="55"/>
      <c r="H600" s="55"/>
      <c r="I600" s="55"/>
    </row>
    <row r="601" spans="2:9" ht="12" x14ac:dyDescent="0.2">
      <c r="B601" s="588"/>
      <c r="C601" s="3"/>
      <c r="D601" s="55"/>
      <c r="E601" s="55"/>
      <c r="F601" s="55"/>
      <c r="G601" s="55"/>
      <c r="H601" s="55"/>
      <c r="I601" s="55"/>
    </row>
    <row r="602" spans="2:9" ht="12" x14ac:dyDescent="0.2">
      <c r="B602" s="588"/>
      <c r="C602" s="3"/>
      <c r="D602" s="55"/>
      <c r="E602" s="55"/>
      <c r="F602" s="55"/>
      <c r="G602" s="55"/>
      <c r="H602" s="55"/>
      <c r="I602" s="55"/>
    </row>
    <row r="603" spans="2:9" ht="12" x14ac:dyDescent="0.2">
      <c r="B603" s="588"/>
      <c r="C603" s="3"/>
      <c r="D603" s="55"/>
      <c r="E603" s="55"/>
      <c r="F603" s="55"/>
      <c r="G603" s="55"/>
      <c r="H603" s="55"/>
      <c r="I603" s="55"/>
    </row>
    <row r="604" spans="2:9" ht="12" x14ac:dyDescent="0.2">
      <c r="B604" s="588"/>
      <c r="C604" s="3"/>
      <c r="D604" s="55"/>
      <c r="E604" s="55"/>
      <c r="F604" s="55"/>
      <c r="G604" s="55"/>
      <c r="H604" s="55"/>
      <c r="I604" s="55"/>
    </row>
    <row r="605" spans="2:9" ht="12" x14ac:dyDescent="0.2">
      <c r="B605" s="588"/>
      <c r="C605" s="3"/>
      <c r="D605" s="55"/>
      <c r="E605" s="55"/>
      <c r="F605" s="55"/>
      <c r="G605" s="55"/>
      <c r="H605" s="55"/>
      <c r="I605" s="55"/>
    </row>
    <row r="606" spans="2:9" ht="12" x14ac:dyDescent="0.2">
      <c r="B606" s="588"/>
      <c r="C606" s="3"/>
      <c r="D606" s="55"/>
      <c r="E606" s="55"/>
      <c r="F606" s="55"/>
      <c r="G606" s="55"/>
      <c r="H606" s="55"/>
      <c r="I606" s="55"/>
    </row>
    <row r="607" spans="2:9" ht="12" x14ac:dyDescent="0.2">
      <c r="B607" s="588"/>
      <c r="C607" s="3"/>
      <c r="D607" s="55"/>
      <c r="E607" s="55"/>
      <c r="F607" s="55"/>
      <c r="G607" s="55"/>
      <c r="H607" s="55"/>
      <c r="I607" s="55"/>
    </row>
    <row r="608" spans="2:9" ht="12" x14ac:dyDescent="0.2">
      <c r="B608" s="588"/>
      <c r="C608" s="3"/>
      <c r="D608" s="55"/>
      <c r="E608" s="55"/>
      <c r="F608" s="55"/>
      <c r="G608" s="55"/>
      <c r="H608" s="55"/>
      <c r="I608" s="55"/>
    </row>
    <row r="609" spans="2:9" ht="12" x14ac:dyDescent="0.2">
      <c r="B609" s="588"/>
      <c r="C609" s="3"/>
      <c r="D609" s="55"/>
      <c r="E609" s="55"/>
      <c r="F609" s="55"/>
      <c r="G609" s="55"/>
      <c r="H609" s="55"/>
      <c r="I609" s="55"/>
    </row>
    <row r="610" spans="2:9" ht="12" x14ac:dyDescent="0.2">
      <c r="B610" s="588"/>
      <c r="C610" s="3"/>
      <c r="D610" s="55"/>
      <c r="E610" s="55"/>
      <c r="F610" s="55"/>
      <c r="G610" s="55"/>
      <c r="H610" s="55"/>
      <c r="I610" s="55"/>
    </row>
    <row r="611" spans="2:9" ht="12" x14ac:dyDescent="0.2">
      <c r="B611" s="588"/>
      <c r="C611" s="3"/>
      <c r="D611" s="55"/>
      <c r="E611" s="55"/>
      <c r="F611" s="55"/>
      <c r="G611" s="55"/>
      <c r="H611" s="55"/>
      <c r="I611" s="55"/>
    </row>
    <row r="612" spans="2:9" ht="12" x14ac:dyDescent="0.2">
      <c r="B612" s="588"/>
      <c r="C612" s="3"/>
      <c r="D612" s="55"/>
      <c r="E612" s="55"/>
      <c r="F612" s="55"/>
      <c r="G612" s="55"/>
      <c r="H612" s="55"/>
      <c r="I612" s="55"/>
    </row>
    <row r="613" spans="2:9" ht="12" x14ac:dyDescent="0.2">
      <c r="B613" s="588"/>
      <c r="C613" s="3"/>
      <c r="D613" s="55"/>
      <c r="E613" s="55"/>
      <c r="F613" s="55"/>
      <c r="G613" s="55"/>
      <c r="H613" s="55"/>
      <c r="I613" s="55"/>
    </row>
    <row r="614" spans="2:9" ht="12" x14ac:dyDescent="0.2">
      <c r="B614" s="588"/>
      <c r="C614" s="3"/>
      <c r="D614" s="55"/>
      <c r="E614" s="55"/>
      <c r="F614" s="55"/>
      <c r="G614" s="55"/>
      <c r="H614" s="55"/>
      <c r="I614" s="55"/>
    </row>
    <row r="615" spans="2:9" ht="12" x14ac:dyDescent="0.2">
      <c r="B615" s="588"/>
      <c r="C615" s="3"/>
      <c r="D615" s="55"/>
      <c r="E615" s="55"/>
      <c r="F615" s="55"/>
      <c r="G615" s="55"/>
      <c r="H615" s="55"/>
      <c r="I615" s="55"/>
    </row>
    <row r="616" spans="2:9" ht="12" x14ac:dyDescent="0.2">
      <c r="B616" s="588"/>
      <c r="C616" s="3"/>
      <c r="D616" s="55"/>
      <c r="E616" s="55"/>
      <c r="F616" s="55"/>
      <c r="G616" s="55"/>
      <c r="H616" s="55"/>
      <c r="I616" s="55"/>
    </row>
    <row r="617" spans="2:9" ht="12" x14ac:dyDescent="0.2">
      <c r="B617" s="588"/>
      <c r="C617" s="3"/>
      <c r="D617" s="55"/>
      <c r="E617" s="55"/>
      <c r="F617" s="55"/>
      <c r="G617" s="55"/>
      <c r="H617" s="55"/>
      <c r="I617" s="55"/>
    </row>
    <row r="618" spans="2:9" ht="12" x14ac:dyDescent="0.2">
      <c r="B618" s="588"/>
      <c r="C618" s="3"/>
      <c r="D618" s="55"/>
      <c r="E618" s="55"/>
      <c r="F618" s="55"/>
      <c r="G618" s="55"/>
      <c r="H618" s="55"/>
      <c r="I618" s="55"/>
    </row>
    <row r="619" spans="2:9" ht="12" x14ac:dyDescent="0.2">
      <c r="B619" s="588"/>
      <c r="C619" s="3"/>
      <c r="D619" s="55"/>
      <c r="E619" s="55"/>
      <c r="F619" s="55"/>
      <c r="G619" s="55"/>
      <c r="H619" s="55"/>
      <c r="I619" s="55"/>
    </row>
    <row r="620" spans="2:9" ht="12" x14ac:dyDescent="0.2">
      <c r="B620" s="588"/>
      <c r="C620" s="3"/>
      <c r="D620" s="55"/>
      <c r="E620" s="55"/>
      <c r="F620" s="55"/>
      <c r="G620" s="55"/>
      <c r="H620" s="55"/>
      <c r="I620" s="55"/>
    </row>
    <row r="621" spans="2:9" ht="12" x14ac:dyDescent="0.2">
      <c r="B621" s="588"/>
      <c r="C621" s="3"/>
      <c r="D621" s="55"/>
      <c r="E621" s="55"/>
      <c r="F621" s="55"/>
      <c r="G621" s="55"/>
      <c r="H621" s="55"/>
      <c r="I621" s="55"/>
    </row>
    <row r="622" spans="2:9" ht="12" x14ac:dyDescent="0.2">
      <c r="B622" s="588"/>
      <c r="C622" s="3"/>
      <c r="D622" s="55"/>
      <c r="E622" s="55"/>
      <c r="F622" s="55"/>
      <c r="G622" s="55"/>
      <c r="H622" s="55"/>
      <c r="I622" s="55"/>
    </row>
    <row r="623" spans="2:9" ht="12" x14ac:dyDescent="0.2">
      <c r="B623" s="588"/>
      <c r="C623" s="3"/>
      <c r="D623" s="55"/>
      <c r="E623" s="55"/>
      <c r="F623" s="55"/>
      <c r="G623" s="55"/>
      <c r="H623" s="55"/>
      <c r="I623" s="55"/>
    </row>
    <row r="624" spans="2:9" ht="12" x14ac:dyDescent="0.2">
      <c r="B624" s="588"/>
      <c r="C624" s="3"/>
      <c r="D624" s="55"/>
      <c r="E624" s="55"/>
      <c r="F624" s="55"/>
      <c r="G624" s="55"/>
      <c r="H624" s="55"/>
      <c r="I624" s="55"/>
    </row>
    <row r="625" spans="2:9" ht="12" x14ac:dyDescent="0.2">
      <c r="B625" s="588"/>
      <c r="C625" s="3"/>
      <c r="D625" s="55"/>
      <c r="E625" s="55"/>
      <c r="F625" s="55"/>
      <c r="G625" s="55"/>
      <c r="H625" s="55"/>
      <c r="I625" s="55"/>
    </row>
    <row r="626" spans="2:9" ht="12" x14ac:dyDescent="0.2">
      <c r="B626" s="588"/>
      <c r="C626" s="3"/>
      <c r="D626" s="55"/>
      <c r="E626" s="55"/>
      <c r="F626" s="55"/>
      <c r="G626" s="55"/>
      <c r="H626" s="55"/>
      <c r="I626" s="55"/>
    </row>
    <row r="627" spans="2:9" ht="12" x14ac:dyDescent="0.2">
      <c r="B627" s="588"/>
      <c r="C627" s="3"/>
      <c r="D627" s="55"/>
      <c r="E627" s="55"/>
      <c r="F627" s="55"/>
      <c r="G627" s="55"/>
      <c r="H627" s="55"/>
      <c r="I627" s="55"/>
    </row>
    <row r="628" spans="2:9" ht="12" x14ac:dyDescent="0.2">
      <c r="B628" s="588"/>
      <c r="C628" s="3"/>
      <c r="D628" s="55"/>
      <c r="E628" s="55"/>
      <c r="F628" s="55"/>
      <c r="G628" s="55"/>
      <c r="H628" s="55"/>
      <c r="I628" s="55"/>
    </row>
    <row r="629" spans="2:9" ht="12" x14ac:dyDescent="0.2">
      <c r="B629" s="588"/>
      <c r="C629" s="3"/>
      <c r="D629" s="55"/>
      <c r="E629" s="55"/>
      <c r="F629" s="55"/>
      <c r="G629" s="55"/>
      <c r="H629" s="55"/>
      <c r="I629" s="55"/>
    </row>
    <row r="630" spans="2:9" ht="12" x14ac:dyDescent="0.2">
      <c r="B630" s="588"/>
      <c r="C630" s="3"/>
      <c r="D630" s="55"/>
      <c r="E630" s="55"/>
      <c r="F630" s="55"/>
      <c r="G630" s="55"/>
      <c r="H630" s="55"/>
      <c r="I630" s="55"/>
    </row>
    <row r="631" spans="2:9" ht="12" x14ac:dyDescent="0.2">
      <c r="B631" s="588"/>
      <c r="C631" s="3"/>
      <c r="D631" s="55"/>
      <c r="E631" s="55"/>
      <c r="F631" s="55"/>
      <c r="G631" s="55"/>
      <c r="H631" s="55"/>
      <c r="I631" s="55"/>
    </row>
    <row r="632" spans="2:9" ht="12" x14ac:dyDescent="0.2">
      <c r="B632" s="588"/>
      <c r="C632" s="3"/>
      <c r="D632" s="55"/>
      <c r="E632" s="55"/>
      <c r="F632" s="55"/>
      <c r="G632" s="55"/>
      <c r="H632" s="55"/>
      <c r="I632" s="55"/>
    </row>
    <row r="633" spans="2:9" ht="12" x14ac:dyDescent="0.2">
      <c r="B633" s="588"/>
      <c r="C633" s="3"/>
      <c r="D633" s="55"/>
      <c r="E633" s="55"/>
      <c r="F633" s="55"/>
      <c r="G633" s="55"/>
      <c r="H633" s="55"/>
      <c r="I633" s="55"/>
    </row>
    <row r="634" spans="2:9" ht="12" x14ac:dyDescent="0.2">
      <c r="B634" s="588"/>
      <c r="C634" s="3"/>
      <c r="D634" s="55"/>
      <c r="E634" s="55"/>
      <c r="F634" s="55"/>
      <c r="G634" s="55"/>
      <c r="H634" s="55"/>
      <c r="I634" s="55"/>
    </row>
    <row r="635" spans="2:9" ht="12" x14ac:dyDescent="0.2">
      <c r="B635" s="588"/>
      <c r="C635" s="3"/>
      <c r="D635" s="55"/>
      <c r="E635" s="55"/>
      <c r="F635" s="55"/>
      <c r="G635" s="55"/>
      <c r="H635" s="55"/>
      <c r="I635" s="55"/>
    </row>
    <row r="636" spans="2:9" ht="12" x14ac:dyDescent="0.2">
      <c r="B636" s="588"/>
      <c r="C636" s="3"/>
      <c r="D636" s="55"/>
      <c r="E636" s="55"/>
      <c r="F636" s="55"/>
      <c r="G636" s="55"/>
      <c r="H636" s="55"/>
      <c r="I636" s="55"/>
    </row>
    <row r="637" spans="2:9" ht="12" x14ac:dyDescent="0.2">
      <c r="B637" s="588"/>
      <c r="C637" s="3"/>
      <c r="D637" s="55"/>
      <c r="E637" s="55"/>
      <c r="F637" s="55"/>
      <c r="G637" s="55"/>
      <c r="H637" s="55"/>
      <c r="I637" s="55"/>
    </row>
    <row r="638" spans="2:9" ht="12" x14ac:dyDescent="0.2">
      <c r="B638" s="588"/>
      <c r="C638" s="3"/>
      <c r="D638" s="55"/>
      <c r="E638" s="55"/>
      <c r="F638" s="55"/>
      <c r="G638" s="55"/>
      <c r="H638" s="55"/>
      <c r="I638" s="55"/>
    </row>
    <row r="639" spans="2:9" ht="12" x14ac:dyDescent="0.2">
      <c r="B639" s="588"/>
      <c r="C639" s="3"/>
      <c r="D639" s="55"/>
      <c r="E639" s="55"/>
      <c r="F639" s="55"/>
      <c r="G639" s="55"/>
      <c r="H639" s="55"/>
      <c r="I639" s="55"/>
    </row>
    <row r="640" spans="2:9" ht="12" x14ac:dyDescent="0.2">
      <c r="B640" s="588"/>
      <c r="C640" s="3"/>
      <c r="D640" s="55"/>
      <c r="E640" s="55"/>
      <c r="F640" s="55"/>
      <c r="G640" s="55"/>
      <c r="H640" s="55"/>
      <c r="I640" s="55"/>
    </row>
    <row r="641" spans="2:9" ht="12" x14ac:dyDescent="0.2">
      <c r="B641" s="588"/>
      <c r="C641" s="3"/>
      <c r="D641" s="55"/>
      <c r="E641" s="55"/>
      <c r="F641" s="55"/>
      <c r="G641" s="55"/>
      <c r="H641" s="55"/>
      <c r="I641" s="55"/>
    </row>
    <row r="642" spans="2:9" ht="12" x14ac:dyDescent="0.2">
      <c r="B642" s="588"/>
      <c r="C642" s="3"/>
      <c r="D642" s="55"/>
      <c r="E642" s="55"/>
      <c r="F642" s="55"/>
      <c r="G642" s="55"/>
      <c r="H642" s="55"/>
      <c r="I642" s="55"/>
    </row>
    <row r="643" spans="2:9" ht="12" x14ac:dyDescent="0.2">
      <c r="B643" s="588"/>
      <c r="C643" s="3"/>
      <c r="D643" s="55"/>
      <c r="E643" s="55"/>
      <c r="F643" s="55"/>
      <c r="G643" s="55"/>
      <c r="H643" s="55"/>
      <c r="I643" s="55"/>
    </row>
    <row r="644" spans="2:9" ht="12" x14ac:dyDescent="0.2">
      <c r="B644" s="588"/>
      <c r="C644" s="3"/>
      <c r="D644" s="55"/>
      <c r="E644" s="55"/>
      <c r="F644" s="55"/>
      <c r="G644" s="55"/>
      <c r="H644" s="55"/>
      <c r="I644" s="55"/>
    </row>
    <row r="645" spans="2:9" ht="12" x14ac:dyDescent="0.2">
      <c r="B645" s="588"/>
      <c r="C645" s="3"/>
      <c r="D645" s="55"/>
      <c r="E645" s="55"/>
      <c r="F645" s="55"/>
      <c r="G645" s="55"/>
      <c r="H645" s="55"/>
      <c r="I645" s="55"/>
    </row>
    <row r="646" spans="2:9" ht="12" x14ac:dyDescent="0.2">
      <c r="B646" s="588"/>
      <c r="C646" s="3"/>
      <c r="D646" s="55"/>
      <c r="E646" s="55"/>
      <c r="F646" s="55"/>
      <c r="G646" s="55"/>
      <c r="H646" s="55"/>
      <c r="I646" s="55"/>
    </row>
    <row r="647" spans="2:9" ht="12" x14ac:dyDescent="0.2">
      <c r="B647" s="588"/>
      <c r="C647" s="3"/>
      <c r="D647" s="55"/>
      <c r="E647" s="55"/>
      <c r="F647" s="55"/>
      <c r="G647" s="55"/>
      <c r="H647" s="55"/>
      <c r="I647" s="55"/>
    </row>
    <row r="648" spans="2:9" ht="12" x14ac:dyDescent="0.2">
      <c r="B648" s="588"/>
      <c r="C648" s="3"/>
      <c r="D648" s="55"/>
      <c r="E648" s="55"/>
      <c r="F648" s="55"/>
      <c r="G648" s="55"/>
      <c r="H648" s="55"/>
      <c r="I648" s="55"/>
    </row>
    <row r="649" spans="2:9" ht="12" x14ac:dyDescent="0.2">
      <c r="B649" s="588"/>
      <c r="C649" s="3"/>
      <c r="D649" s="55"/>
      <c r="E649" s="55"/>
      <c r="F649" s="55"/>
      <c r="G649" s="55"/>
      <c r="H649" s="55"/>
      <c r="I649" s="55"/>
    </row>
    <row r="650" spans="2:9" ht="12" x14ac:dyDescent="0.2">
      <c r="B650" s="588"/>
      <c r="C650" s="3"/>
      <c r="D650" s="55"/>
      <c r="E650" s="55"/>
      <c r="F650" s="55"/>
      <c r="G650" s="55"/>
      <c r="H650" s="55"/>
      <c r="I650" s="55"/>
    </row>
    <row r="651" spans="2:9" ht="12" x14ac:dyDescent="0.2">
      <c r="B651" s="588"/>
      <c r="C651" s="3"/>
      <c r="D651" s="55"/>
      <c r="E651" s="55"/>
      <c r="F651" s="55"/>
      <c r="G651" s="55"/>
      <c r="H651" s="55"/>
      <c r="I651" s="55"/>
    </row>
    <row r="652" spans="2:9" ht="12" x14ac:dyDescent="0.2">
      <c r="B652" s="588"/>
      <c r="C652" s="3"/>
      <c r="D652" s="55"/>
      <c r="E652" s="55"/>
      <c r="F652" s="55"/>
      <c r="G652" s="55"/>
      <c r="H652" s="55"/>
      <c r="I652" s="55"/>
    </row>
    <row r="653" spans="2:9" ht="12" x14ac:dyDescent="0.2">
      <c r="B653" s="588"/>
      <c r="C653" s="3"/>
      <c r="D653" s="55"/>
      <c r="E653" s="55"/>
      <c r="F653" s="55"/>
      <c r="G653" s="55"/>
      <c r="H653" s="55"/>
      <c r="I653" s="55"/>
    </row>
    <row r="654" spans="2:9" ht="12" x14ac:dyDescent="0.2">
      <c r="B654" s="588"/>
      <c r="C654" s="3"/>
      <c r="D654" s="55"/>
      <c r="E654" s="55"/>
      <c r="F654" s="55"/>
      <c r="G654" s="55"/>
      <c r="H654" s="55"/>
      <c r="I654" s="55"/>
    </row>
    <row r="655" spans="2:9" ht="12" x14ac:dyDescent="0.2">
      <c r="B655" s="588"/>
      <c r="C655" s="3"/>
      <c r="D655" s="55"/>
      <c r="E655" s="55"/>
      <c r="F655" s="55"/>
      <c r="G655" s="55"/>
      <c r="H655" s="55"/>
      <c r="I655" s="55"/>
    </row>
    <row r="656" spans="2:9" ht="12" x14ac:dyDescent="0.2">
      <c r="B656" s="588"/>
      <c r="C656" s="3"/>
      <c r="D656" s="55"/>
      <c r="E656" s="55"/>
      <c r="F656" s="55"/>
      <c r="G656" s="55"/>
      <c r="H656" s="55"/>
      <c r="I656" s="55"/>
    </row>
    <row r="657" spans="2:9" ht="12" x14ac:dyDescent="0.2">
      <c r="B657" s="588"/>
      <c r="C657" s="3"/>
      <c r="D657" s="55"/>
      <c r="E657" s="55"/>
      <c r="F657" s="55"/>
      <c r="G657" s="55"/>
      <c r="H657" s="55"/>
      <c r="I657" s="55"/>
    </row>
    <row r="658" spans="2:9" ht="12" x14ac:dyDescent="0.2">
      <c r="B658" s="588"/>
      <c r="C658" s="3"/>
      <c r="D658" s="55"/>
      <c r="E658" s="55"/>
      <c r="F658" s="55"/>
      <c r="G658" s="55"/>
      <c r="H658" s="55"/>
      <c r="I658" s="55"/>
    </row>
    <row r="659" spans="2:9" ht="12" x14ac:dyDescent="0.2">
      <c r="B659" s="588"/>
      <c r="C659" s="3"/>
      <c r="D659" s="55"/>
      <c r="E659" s="55"/>
      <c r="F659" s="55"/>
      <c r="G659" s="55"/>
      <c r="H659" s="55"/>
      <c r="I659" s="55"/>
    </row>
    <row r="660" spans="2:9" ht="12" x14ac:dyDescent="0.2">
      <c r="B660" s="588"/>
      <c r="C660" s="3"/>
      <c r="D660" s="55"/>
      <c r="E660" s="55"/>
      <c r="F660" s="55"/>
      <c r="G660" s="55"/>
      <c r="H660" s="55"/>
      <c r="I660" s="55"/>
    </row>
    <row r="661" spans="2:9" ht="12" x14ac:dyDescent="0.2">
      <c r="B661" s="588"/>
      <c r="C661" s="3"/>
      <c r="D661" s="55"/>
      <c r="E661" s="55"/>
      <c r="F661" s="55"/>
      <c r="G661" s="55"/>
      <c r="H661" s="55"/>
      <c r="I661" s="55"/>
    </row>
    <row r="662" spans="2:9" ht="12" x14ac:dyDescent="0.2">
      <c r="B662" s="588"/>
      <c r="C662" s="3"/>
      <c r="D662" s="55"/>
      <c r="E662" s="55"/>
      <c r="F662" s="55"/>
      <c r="G662" s="55"/>
      <c r="H662" s="55"/>
      <c r="I662" s="55"/>
    </row>
    <row r="663" spans="2:9" ht="12" x14ac:dyDescent="0.2">
      <c r="B663" s="588"/>
      <c r="C663" s="3"/>
      <c r="D663" s="55"/>
      <c r="E663" s="55"/>
      <c r="F663" s="55"/>
      <c r="G663" s="55"/>
      <c r="H663" s="55"/>
      <c r="I663" s="55"/>
    </row>
    <row r="664" spans="2:9" ht="12" x14ac:dyDescent="0.2">
      <c r="B664" s="588"/>
      <c r="C664" s="3"/>
      <c r="D664" s="55"/>
      <c r="E664" s="55"/>
      <c r="F664" s="55"/>
      <c r="G664" s="55"/>
      <c r="H664" s="55"/>
      <c r="I664" s="55"/>
    </row>
    <row r="665" spans="2:9" ht="12" x14ac:dyDescent="0.2">
      <c r="B665" s="588"/>
      <c r="C665" s="3"/>
      <c r="D665" s="55"/>
      <c r="E665" s="55"/>
      <c r="F665" s="55"/>
      <c r="G665" s="55"/>
      <c r="H665" s="55"/>
      <c r="I665" s="55"/>
    </row>
    <row r="666" spans="2:9" ht="12" x14ac:dyDescent="0.2">
      <c r="B666" s="588"/>
      <c r="C666" s="3"/>
      <c r="D666" s="55"/>
      <c r="E666" s="55"/>
      <c r="F666" s="55"/>
      <c r="G666" s="55"/>
      <c r="H666" s="55"/>
      <c r="I666" s="55"/>
    </row>
    <row r="667" spans="2:9" ht="12" x14ac:dyDescent="0.2">
      <c r="B667" s="588"/>
      <c r="C667" s="3"/>
      <c r="D667" s="55"/>
      <c r="E667" s="55"/>
      <c r="F667" s="55"/>
      <c r="G667" s="55"/>
      <c r="H667" s="55"/>
      <c r="I667" s="55"/>
    </row>
    <row r="668" spans="2:9" ht="12" x14ac:dyDescent="0.2">
      <c r="B668" s="588"/>
      <c r="C668" s="3"/>
      <c r="D668" s="55"/>
      <c r="E668" s="55"/>
      <c r="F668" s="55"/>
      <c r="G668" s="55"/>
      <c r="H668" s="55"/>
      <c r="I668" s="55"/>
    </row>
    <row r="669" spans="2:9" ht="12" x14ac:dyDescent="0.2">
      <c r="B669" s="588"/>
      <c r="C669" s="3"/>
      <c r="D669" s="55"/>
      <c r="E669" s="55"/>
      <c r="F669" s="55"/>
      <c r="G669" s="55"/>
      <c r="H669" s="55"/>
      <c r="I669" s="55"/>
    </row>
    <row r="670" spans="2:9" ht="12" x14ac:dyDescent="0.2">
      <c r="B670" s="588"/>
      <c r="C670" s="3"/>
      <c r="D670" s="55"/>
      <c r="E670" s="55"/>
      <c r="F670" s="55"/>
      <c r="G670" s="55"/>
      <c r="H670" s="55"/>
      <c r="I670" s="55"/>
    </row>
    <row r="671" spans="2:9" ht="12" x14ac:dyDescent="0.2">
      <c r="B671" s="588"/>
      <c r="C671" s="3"/>
      <c r="D671" s="55"/>
      <c r="E671" s="55"/>
      <c r="F671" s="55"/>
      <c r="G671" s="55"/>
      <c r="H671" s="55"/>
      <c r="I671" s="55"/>
    </row>
    <row r="672" spans="2:9" ht="12" x14ac:dyDescent="0.2">
      <c r="B672" s="588"/>
      <c r="C672" s="3"/>
      <c r="D672" s="55"/>
      <c r="E672" s="55"/>
      <c r="F672" s="55"/>
      <c r="G672" s="55"/>
      <c r="H672" s="55"/>
      <c r="I672" s="55"/>
    </row>
    <row r="673" spans="2:9" ht="12" x14ac:dyDescent="0.2">
      <c r="B673" s="588"/>
      <c r="C673" s="3"/>
      <c r="D673" s="55"/>
      <c r="E673" s="55"/>
      <c r="F673" s="55"/>
      <c r="G673" s="55"/>
      <c r="H673" s="55"/>
      <c r="I673" s="55"/>
    </row>
    <row r="674" spans="2:9" ht="12" x14ac:dyDescent="0.2">
      <c r="B674" s="588"/>
      <c r="C674" s="3"/>
      <c r="D674" s="55"/>
      <c r="E674" s="55"/>
      <c r="F674" s="55"/>
      <c r="G674" s="55"/>
      <c r="H674" s="55"/>
      <c r="I674" s="55"/>
    </row>
    <row r="675" spans="2:9" ht="12" x14ac:dyDescent="0.2">
      <c r="B675" s="588"/>
      <c r="C675" s="3"/>
      <c r="D675" s="55"/>
      <c r="E675" s="55"/>
      <c r="F675" s="55"/>
      <c r="G675" s="55"/>
      <c r="H675" s="55"/>
      <c r="I675" s="55"/>
    </row>
    <row r="676" spans="2:9" ht="12" x14ac:dyDescent="0.2">
      <c r="B676" s="588"/>
      <c r="C676" s="3"/>
      <c r="D676" s="55"/>
      <c r="E676" s="55"/>
      <c r="F676" s="55"/>
      <c r="G676" s="55"/>
      <c r="H676" s="55"/>
      <c r="I676" s="55"/>
    </row>
    <row r="677" spans="2:9" ht="12" x14ac:dyDescent="0.2">
      <c r="B677" s="588"/>
      <c r="C677" s="3"/>
      <c r="D677" s="55"/>
      <c r="E677" s="55"/>
      <c r="F677" s="55"/>
      <c r="G677" s="55"/>
      <c r="H677" s="55"/>
      <c r="I677" s="55"/>
    </row>
    <row r="678" spans="2:9" ht="12" x14ac:dyDescent="0.2">
      <c r="B678" s="588"/>
      <c r="C678" s="3"/>
      <c r="D678" s="55"/>
      <c r="E678" s="55"/>
      <c r="F678" s="55"/>
      <c r="G678" s="55"/>
      <c r="H678" s="55"/>
      <c r="I678" s="55"/>
    </row>
    <row r="679" spans="2:9" ht="12" x14ac:dyDescent="0.2">
      <c r="B679" s="588"/>
      <c r="C679" s="3"/>
      <c r="D679" s="55"/>
      <c r="E679" s="55"/>
      <c r="F679" s="55"/>
      <c r="G679" s="55"/>
      <c r="H679" s="55"/>
      <c r="I679" s="55"/>
    </row>
    <row r="680" spans="2:9" ht="12" x14ac:dyDescent="0.2">
      <c r="B680" s="588"/>
      <c r="C680" s="3"/>
      <c r="D680" s="55"/>
      <c r="E680" s="55"/>
      <c r="F680" s="55"/>
      <c r="G680" s="55"/>
      <c r="H680" s="55"/>
      <c r="I680" s="55"/>
    </row>
    <row r="681" spans="2:9" ht="12" x14ac:dyDescent="0.2">
      <c r="B681" s="588"/>
      <c r="C681" s="3"/>
      <c r="D681" s="55"/>
      <c r="E681" s="55"/>
      <c r="F681" s="55"/>
      <c r="G681" s="55"/>
      <c r="H681" s="55"/>
      <c r="I681" s="55"/>
    </row>
    <row r="682" spans="2:9" ht="12" x14ac:dyDescent="0.2">
      <c r="B682" s="588"/>
      <c r="C682" s="3"/>
      <c r="D682" s="55"/>
      <c r="E682" s="55"/>
      <c r="F682" s="55"/>
      <c r="G682" s="55"/>
      <c r="H682" s="55"/>
      <c r="I682" s="55"/>
    </row>
    <row r="683" spans="2:9" ht="12" x14ac:dyDescent="0.2">
      <c r="B683" s="588"/>
      <c r="C683" s="3"/>
      <c r="D683" s="55"/>
      <c r="E683" s="55"/>
      <c r="F683" s="55"/>
      <c r="G683" s="55"/>
      <c r="H683" s="55"/>
      <c r="I683" s="55"/>
    </row>
    <row r="684" spans="2:9" ht="12" x14ac:dyDescent="0.2">
      <c r="B684" s="588"/>
      <c r="C684" s="3"/>
      <c r="D684" s="55"/>
      <c r="E684" s="55"/>
      <c r="F684" s="55"/>
      <c r="G684" s="55"/>
      <c r="H684" s="55"/>
      <c r="I684" s="55"/>
    </row>
    <row r="685" spans="2:9" ht="12" x14ac:dyDescent="0.2">
      <c r="B685" s="588"/>
      <c r="C685" s="3"/>
      <c r="D685" s="55"/>
      <c r="E685" s="55"/>
      <c r="F685" s="55"/>
      <c r="G685" s="55"/>
      <c r="H685" s="55"/>
      <c r="I685" s="55"/>
    </row>
    <row r="686" spans="2:9" ht="12" x14ac:dyDescent="0.2">
      <c r="B686" s="588"/>
      <c r="C686" s="3"/>
      <c r="D686" s="55"/>
      <c r="E686" s="55"/>
      <c r="F686" s="55"/>
      <c r="G686" s="55"/>
      <c r="H686" s="55"/>
      <c r="I686" s="55"/>
    </row>
    <row r="687" spans="2:9" ht="12" x14ac:dyDescent="0.2">
      <c r="B687" s="588"/>
      <c r="C687" s="3"/>
      <c r="D687" s="55"/>
      <c r="E687" s="55"/>
      <c r="F687" s="55"/>
      <c r="G687" s="55"/>
      <c r="H687" s="55"/>
      <c r="I687" s="55"/>
    </row>
    <row r="688" spans="2:9" ht="12" x14ac:dyDescent="0.2">
      <c r="B688" s="588"/>
      <c r="C688" s="3"/>
      <c r="D688" s="55"/>
      <c r="E688" s="55"/>
      <c r="F688" s="55"/>
      <c r="G688" s="55"/>
      <c r="H688" s="55"/>
      <c r="I688" s="55"/>
    </row>
    <row r="689" spans="2:9" ht="12" x14ac:dyDescent="0.2">
      <c r="B689" s="588"/>
      <c r="C689" s="3"/>
      <c r="D689" s="55"/>
      <c r="E689" s="55"/>
      <c r="F689" s="55"/>
      <c r="G689" s="55"/>
      <c r="H689" s="55"/>
      <c r="I689" s="55"/>
    </row>
    <row r="690" spans="2:9" ht="12" x14ac:dyDescent="0.2">
      <c r="B690" s="588"/>
      <c r="C690" s="3"/>
      <c r="D690" s="55"/>
      <c r="E690" s="55"/>
      <c r="F690" s="55"/>
      <c r="G690" s="55"/>
      <c r="H690" s="55"/>
      <c r="I690" s="55"/>
    </row>
    <row r="691" spans="2:9" ht="12" x14ac:dyDescent="0.2">
      <c r="B691" s="588"/>
      <c r="C691" s="3"/>
      <c r="D691" s="55"/>
      <c r="E691" s="55"/>
      <c r="F691" s="55"/>
      <c r="G691" s="55"/>
      <c r="H691" s="55"/>
      <c r="I691" s="55"/>
    </row>
    <row r="692" spans="2:9" ht="12" x14ac:dyDescent="0.2">
      <c r="B692" s="588"/>
      <c r="C692" s="3"/>
      <c r="D692" s="55"/>
      <c r="E692" s="55"/>
      <c r="F692" s="55"/>
      <c r="G692" s="55"/>
      <c r="H692" s="55"/>
      <c r="I692" s="55"/>
    </row>
    <row r="693" spans="2:9" ht="12" x14ac:dyDescent="0.2">
      <c r="B693" s="588"/>
      <c r="C693" s="3"/>
      <c r="D693" s="55"/>
      <c r="E693" s="55"/>
      <c r="F693" s="55"/>
      <c r="G693" s="55"/>
      <c r="H693" s="55"/>
      <c r="I693" s="55"/>
    </row>
    <row r="694" spans="2:9" ht="12" x14ac:dyDescent="0.2">
      <c r="B694" s="588"/>
      <c r="C694" s="3"/>
      <c r="D694" s="55"/>
      <c r="E694" s="55"/>
      <c r="F694" s="55"/>
      <c r="G694" s="55"/>
      <c r="H694" s="55"/>
      <c r="I694" s="55"/>
    </row>
    <row r="695" spans="2:9" ht="12" x14ac:dyDescent="0.2">
      <c r="B695" s="588"/>
      <c r="C695" s="3"/>
      <c r="D695" s="55"/>
      <c r="E695" s="55"/>
      <c r="F695" s="55"/>
      <c r="G695" s="55"/>
      <c r="H695" s="55"/>
      <c r="I695" s="55"/>
    </row>
    <row r="696" spans="2:9" ht="12" x14ac:dyDescent="0.2">
      <c r="B696" s="588"/>
      <c r="C696" s="3"/>
      <c r="D696" s="55"/>
      <c r="E696" s="55"/>
      <c r="F696" s="55"/>
      <c r="G696" s="55"/>
      <c r="H696" s="55"/>
      <c r="I696" s="55"/>
    </row>
    <row r="697" spans="2:9" ht="12" x14ac:dyDescent="0.2">
      <c r="B697" s="588"/>
      <c r="C697" s="3"/>
      <c r="D697" s="55"/>
      <c r="E697" s="55"/>
      <c r="F697" s="55"/>
      <c r="G697" s="55"/>
      <c r="H697" s="55"/>
      <c r="I697" s="55"/>
    </row>
    <row r="698" spans="2:9" ht="12" x14ac:dyDescent="0.2">
      <c r="B698" s="588"/>
      <c r="C698" s="3"/>
      <c r="D698" s="55"/>
      <c r="E698" s="55"/>
      <c r="F698" s="55"/>
      <c r="G698" s="55"/>
      <c r="H698" s="55"/>
      <c r="I698" s="55"/>
    </row>
    <row r="699" spans="2:9" ht="12" x14ac:dyDescent="0.2">
      <c r="B699" s="588"/>
      <c r="C699" s="3"/>
      <c r="D699" s="55"/>
      <c r="E699" s="55"/>
      <c r="F699" s="55"/>
      <c r="G699" s="55"/>
      <c r="H699" s="55"/>
      <c r="I699" s="55"/>
    </row>
    <row r="700" spans="2:9" ht="12" x14ac:dyDescent="0.2">
      <c r="B700" s="588"/>
      <c r="C700" s="3"/>
      <c r="D700" s="55"/>
      <c r="E700" s="55"/>
      <c r="F700" s="55"/>
      <c r="G700" s="55"/>
      <c r="H700" s="55"/>
      <c r="I700" s="55"/>
    </row>
    <row r="701" spans="2:9" ht="12" x14ac:dyDescent="0.2">
      <c r="B701" s="588"/>
      <c r="C701" s="3"/>
      <c r="D701" s="55"/>
      <c r="E701" s="55"/>
      <c r="F701" s="55"/>
      <c r="G701" s="55"/>
      <c r="H701" s="55"/>
      <c r="I701" s="55"/>
    </row>
    <row r="702" spans="2:9" ht="12" x14ac:dyDescent="0.2">
      <c r="B702" s="588"/>
      <c r="C702" s="3"/>
      <c r="D702" s="55"/>
      <c r="E702" s="55"/>
      <c r="F702" s="55"/>
      <c r="G702" s="55"/>
      <c r="H702" s="55"/>
      <c r="I702" s="55"/>
    </row>
    <row r="703" spans="2:9" ht="12" x14ac:dyDescent="0.2">
      <c r="B703" s="588"/>
      <c r="C703" s="3"/>
      <c r="D703" s="55"/>
      <c r="E703" s="55"/>
      <c r="F703" s="55"/>
      <c r="G703" s="55"/>
      <c r="H703" s="55"/>
      <c r="I703" s="55"/>
    </row>
    <row r="704" spans="2:9" ht="12" x14ac:dyDescent="0.2">
      <c r="B704" s="588"/>
      <c r="C704" s="3"/>
      <c r="D704" s="55"/>
      <c r="E704" s="55"/>
      <c r="F704" s="55"/>
      <c r="G704" s="55"/>
      <c r="H704" s="55"/>
      <c r="I704" s="55"/>
    </row>
    <row r="705" spans="2:9" ht="12" x14ac:dyDescent="0.2">
      <c r="B705" s="588"/>
      <c r="C705" s="3"/>
      <c r="D705" s="55"/>
      <c r="E705" s="55"/>
      <c r="F705" s="55"/>
      <c r="G705" s="55"/>
      <c r="H705" s="55"/>
      <c r="I705" s="55"/>
    </row>
    <row r="706" spans="2:9" ht="12" x14ac:dyDescent="0.2">
      <c r="B706" s="588"/>
      <c r="C706" s="3"/>
      <c r="D706" s="55"/>
      <c r="E706" s="55"/>
      <c r="F706" s="55"/>
      <c r="G706" s="55"/>
      <c r="H706" s="55"/>
      <c r="I706" s="55"/>
    </row>
    <row r="707" spans="2:9" ht="12" x14ac:dyDescent="0.2">
      <c r="B707" s="588"/>
      <c r="C707" s="3"/>
      <c r="D707" s="55"/>
      <c r="E707" s="55"/>
      <c r="F707" s="55"/>
      <c r="G707" s="55"/>
      <c r="H707" s="55"/>
      <c r="I707" s="55"/>
    </row>
    <row r="708" spans="2:9" ht="12" x14ac:dyDescent="0.2">
      <c r="B708" s="588"/>
      <c r="C708" s="3"/>
      <c r="D708" s="55"/>
      <c r="E708" s="55"/>
      <c r="F708" s="55"/>
      <c r="G708" s="55"/>
      <c r="H708" s="55"/>
      <c r="I708" s="55"/>
    </row>
    <row r="709" spans="2:9" ht="12" x14ac:dyDescent="0.2">
      <c r="B709" s="588"/>
      <c r="C709" s="3"/>
      <c r="D709" s="55"/>
      <c r="E709" s="55"/>
      <c r="F709" s="55"/>
      <c r="G709" s="55"/>
      <c r="H709" s="55"/>
      <c r="I709" s="55"/>
    </row>
    <row r="710" spans="2:9" ht="12" x14ac:dyDescent="0.2">
      <c r="B710" s="588"/>
      <c r="C710" s="3"/>
      <c r="D710" s="55"/>
      <c r="E710" s="55"/>
      <c r="F710" s="55"/>
      <c r="G710" s="55"/>
      <c r="H710" s="55"/>
      <c r="I710" s="55"/>
    </row>
    <row r="711" spans="2:9" ht="12" x14ac:dyDescent="0.2">
      <c r="B711" s="588"/>
      <c r="C711" s="3"/>
      <c r="D711" s="55"/>
      <c r="E711" s="55"/>
      <c r="F711" s="55"/>
      <c r="G711" s="55"/>
      <c r="H711" s="55"/>
      <c r="I711" s="55"/>
    </row>
    <row r="712" spans="2:9" ht="12" x14ac:dyDescent="0.2">
      <c r="B712" s="588"/>
      <c r="C712" s="3"/>
      <c r="D712" s="55"/>
      <c r="E712" s="55"/>
      <c r="F712" s="55"/>
      <c r="G712" s="55"/>
      <c r="H712" s="55"/>
      <c r="I712" s="55"/>
    </row>
    <row r="713" spans="2:9" ht="12" x14ac:dyDescent="0.2">
      <c r="B713" s="588"/>
      <c r="C713" s="3"/>
      <c r="D713" s="55"/>
      <c r="E713" s="55"/>
      <c r="F713" s="55"/>
      <c r="G713" s="55"/>
      <c r="H713" s="55"/>
      <c r="I713" s="55"/>
    </row>
    <row r="714" spans="2:9" ht="12" x14ac:dyDescent="0.2">
      <c r="B714" s="588"/>
      <c r="C714" s="3"/>
      <c r="D714" s="55"/>
      <c r="E714" s="55"/>
      <c r="F714" s="55"/>
      <c r="G714" s="55"/>
      <c r="H714" s="55"/>
      <c r="I714" s="55"/>
    </row>
    <row r="715" spans="2:9" ht="12" x14ac:dyDescent="0.2">
      <c r="B715" s="588"/>
      <c r="C715" s="3"/>
      <c r="D715" s="55"/>
      <c r="E715" s="55"/>
      <c r="F715" s="55"/>
      <c r="G715" s="55"/>
      <c r="H715" s="55"/>
      <c r="I715" s="55"/>
    </row>
    <row r="716" spans="2:9" ht="12" x14ac:dyDescent="0.2">
      <c r="B716" s="588"/>
      <c r="C716" s="3"/>
      <c r="D716" s="55"/>
      <c r="E716" s="55"/>
      <c r="F716" s="55"/>
      <c r="G716" s="55"/>
      <c r="H716" s="55"/>
      <c r="I716" s="55"/>
    </row>
    <row r="717" spans="2:9" ht="12" x14ac:dyDescent="0.2">
      <c r="B717" s="588"/>
      <c r="C717" s="3"/>
      <c r="D717" s="55"/>
      <c r="E717" s="55"/>
      <c r="F717" s="55"/>
      <c r="G717" s="55"/>
      <c r="H717" s="55"/>
      <c r="I717" s="55"/>
    </row>
    <row r="718" spans="2:9" ht="12" x14ac:dyDescent="0.2">
      <c r="B718" s="588"/>
      <c r="C718" s="3"/>
      <c r="D718" s="55"/>
      <c r="E718" s="55"/>
      <c r="F718" s="55"/>
      <c r="G718" s="55"/>
      <c r="H718" s="55"/>
      <c r="I718" s="55"/>
    </row>
    <row r="719" spans="2:9" ht="12" x14ac:dyDescent="0.2">
      <c r="B719" s="588"/>
      <c r="C719" s="3"/>
      <c r="D719" s="55"/>
      <c r="E719" s="55"/>
      <c r="F719" s="55"/>
      <c r="G719" s="55"/>
      <c r="H719" s="55"/>
      <c r="I719" s="55"/>
    </row>
    <row r="720" spans="2:9" ht="12" x14ac:dyDescent="0.2">
      <c r="B720" s="588"/>
      <c r="C720" s="3"/>
      <c r="D720" s="55"/>
      <c r="E720" s="55"/>
      <c r="F720" s="55"/>
      <c r="G720" s="55"/>
      <c r="H720" s="55"/>
      <c r="I720" s="55"/>
    </row>
    <row r="721" spans="2:9" ht="12" x14ac:dyDescent="0.2">
      <c r="B721" s="588"/>
      <c r="C721" s="3"/>
      <c r="D721" s="55"/>
      <c r="E721" s="55"/>
      <c r="F721" s="55"/>
      <c r="G721" s="55"/>
      <c r="H721" s="55"/>
      <c r="I721" s="55"/>
    </row>
    <row r="722" spans="2:9" ht="12" x14ac:dyDescent="0.2">
      <c r="B722" s="588"/>
      <c r="C722" s="3"/>
      <c r="D722" s="55"/>
      <c r="E722" s="55"/>
      <c r="F722" s="55"/>
      <c r="G722" s="55"/>
      <c r="H722" s="55"/>
      <c r="I722" s="55"/>
    </row>
    <row r="723" spans="2:9" ht="12" x14ac:dyDescent="0.2">
      <c r="B723" s="588"/>
      <c r="C723" s="3"/>
      <c r="D723" s="55"/>
      <c r="E723" s="55"/>
      <c r="F723" s="55"/>
      <c r="G723" s="55"/>
      <c r="H723" s="55"/>
      <c r="I723" s="55"/>
    </row>
    <row r="724" spans="2:9" ht="12" x14ac:dyDescent="0.2">
      <c r="B724" s="588"/>
      <c r="C724" s="3"/>
      <c r="D724" s="55"/>
      <c r="E724" s="55"/>
      <c r="F724" s="55"/>
      <c r="G724" s="55"/>
      <c r="H724" s="55"/>
      <c r="I724" s="55"/>
    </row>
    <row r="725" spans="2:9" ht="12" x14ac:dyDescent="0.2">
      <c r="B725" s="588"/>
      <c r="C725" s="3"/>
      <c r="D725" s="55"/>
      <c r="E725" s="55"/>
      <c r="F725" s="55"/>
      <c r="G725" s="55"/>
      <c r="H725" s="55"/>
      <c r="I725" s="55"/>
    </row>
    <row r="726" spans="2:9" ht="12" x14ac:dyDescent="0.2">
      <c r="B726" s="588"/>
      <c r="C726" s="3"/>
      <c r="D726" s="55"/>
      <c r="E726" s="55"/>
      <c r="F726" s="55"/>
      <c r="G726" s="55"/>
      <c r="H726" s="55"/>
      <c r="I726" s="55"/>
    </row>
    <row r="727" spans="2:9" ht="12" x14ac:dyDescent="0.2">
      <c r="B727" s="588"/>
      <c r="C727" s="3"/>
      <c r="D727" s="55"/>
      <c r="E727" s="55"/>
      <c r="F727" s="55"/>
      <c r="G727" s="55"/>
      <c r="H727" s="55"/>
      <c r="I727" s="55"/>
    </row>
    <row r="728" spans="2:9" ht="12" x14ac:dyDescent="0.2">
      <c r="B728" s="588"/>
      <c r="C728" s="3"/>
      <c r="D728" s="55"/>
      <c r="E728" s="55"/>
      <c r="F728" s="55"/>
      <c r="G728" s="55"/>
      <c r="H728" s="55"/>
      <c r="I728" s="55"/>
    </row>
    <row r="729" spans="2:9" ht="12" x14ac:dyDescent="0.2">
      <c r="B729" s="588"/>
      <c r="C729" s="3"/>
      <c r="D729" s="55"/>
      <c r="E729" s="55"/>
      <c r="F729" s="55"/>
      <c r="G729" s="55"/>
      <c r="H729" s="55"/>
      <c r="I729" s="55"/>
    </row>
    <row r="730" spans="2:9" ht="12" x14ac:dyDescent="0.2">
      <c r="B730" s="588"/>
      <c r="C730" s="3"/>
      <c r="D730" s="55"/>
      <c r="E730" s="55"/>
      <c r="F730" s="55"/>
      <c r="G730" s="55"/>
      <c r="H730" s="55"/>
      <c r="I730" s="55"/>
    </row>
    <row r="731" spans="2:9" ht="12" x14ac:dyDescent="0.2">
      <c r="B731" s="588"/>
      <c r="C731" s="3"/>
      <c r="D731" s="55"/>
      <c r="E731" s="55"/>
      <c r="F731" s="55"/>
      <c r="G731" s="55"/>
      <c r="H731" s="55"/>
      <c r="I731" s="55"/>
    </row>
    <row r="732" spans="2:9" ht="12" x14ac:dyDescent="0.2">
      <c r="B732" s="588"/>
      <c r="C732" s="3"/>
      <c r="D732" s="55"/>
      <c r="E732" s="55"/>
      <c r="F732" s="55"/>
      <c r="G732" s="55"/>
      <c r="H732" s="55"/>
      <c r="I732" s="55"/>
    </row>
    <row r="733" spans="2:9" ht="12" x14ac:dyDescent="0.2">
      <c r="B733" s="588"/>
      <c r="C733" s="3"/>
      <c r="D733" s="55"/>
      <c r="E733" s="55"/>
      <c r="F733" s="55"/>
      <c r="G733" s="55"/>
      <c r="H733" s="55"/>
      <c r="I733" s="55"/>
    </row>
    <row r="734" spans="2:9" ht="12" x14ac:dyDescent="0.2">
      <c r="B734" s="588"/>
      <c r="C734" s="3"/>
      <c r="D734" s="55"/>
      <c r="E734" s="55"/>
      <c r="F734" s="55"/>
      <c r="G734" s="55"/>
      <c r="H734" s="55"/>
      <c r="I734" s="55"/>
    </row>
    <row r="735" spans="2:9" ht="12" x14ac:dyDescent="0.2">
      <c r="B735" s="588"/>
      <c r="C735" s="3"/>
      <c r="D735" s="55"/>
      <c r="E735" s="55"/>
      <c r="F735" s="55"/>
      <c r="G735" s="55"/>
      <c r="H735" s="55"/>
      <c r="I735" s="55"/>
    </row>
    <row r="736" spans="2:9" ht="12" x14ac:dyDescent="0.2">
      <c r="B736" s="588"/>
      <c r="C736" s="3"/>
      <c r="D736" s="55"/>
      <c r="E736" s="55"/>
      <c r="F736" s="55"/>
      <c r="G736" s="55"/>
      <c r="H736" s="55"/>
      <c r="I736" s="55"/>
    </row>
    <row r="737" spans="2:9" ht="12" x14ac:dyDescent="0.2">
      <c r="B737" s="588"/>
      <c r="C737" s="3"/>
      <c r="D737" s="55"/>
      <c r="E737" s="55"/>
      <c r="F737" s="55"/>
      <c r="G737" s="55"/>
      <c r="H737" s="55"/>
      <c r="I737" s="55"/>
    </row>
    <row r="738" spans="2:9" ht="12" x14ac:dyDescent="0.2">
      <c r="B738" s="588"/>
      <c r="C738" s="3"/>
      <c r="D738" s="55"/>
      <c r="E738" s="55"/>
      <c r="F738" s="55"/>
      <c r="G738" s="55"/>
      <c r="H738" s="55"/>
      <c r="I738" s="55"/>
    </row>
    <row r="739" spans="2:9" ht="12" x14ac:dyDescent="0.2">
      <c r="B739" s="588"/>
      <c r="C739" s="3"/>
      <c r="D739" s="55"/>
      <c r="E739" s="55"/>
      <c r="F739" s="55"/>
      <c r="G739" s="55"/>
      <c r="H739" s="55"/>
      <c r="I739" s="55"/>
    </row>
    <row r="740" spans="2:9" ht="12" x14ac:dyDescent="0.2">
      <c r="B740" s="588"/>
      <c r="C740" s="3"/>
      <c r="D740" s="55"/>
      <c r="E740" s="55"/>
      <c r="F740" s="55"/>
      <c r="G740" s="55"/>
      <c r="H740" s="55"/>
      <c r="I740" s="55"/>
    </row>
    <row r="741" spans="2:9" ht="12" x14ac:dyDescent="0.2">
      <c r="B741" s="588"/>
      <c r="C741" s="3"/>
      <c r="D741" s="55"/>
      <c r="E741" s="55"/>
      <c r="F741" s="55"/>
      <c r="G741" s="55"/>
      <c r="H741" s="55"/>
      <c r="I741" s="55"/>
    </row>
    <row r="742" spans="2:9" ht="12" x14ac:dyDescent="0.2">
      <c r="B742" s="588"/>
      <c r="C742" s="3"/>
      <c r="D742" s="55"/>
      <c r="E742" s="55"/>
      <c r="F742" s="55"/>
      <c r="G742" s="55"/>
      <c r="H742" s="55"/>
      <c r="I742" s="55"/>
    </row>
    <row r="743" spans="2:9" ht="12" x14ac:dyDescent="0.2">
      <c r="B743" s="588"/>
      <c r="C743" s="3"/>
      <c r="D743" s="55"/>
      <c r="E743" s="55"/>
      <c r="F743" s="55"/>
      <c r="G743" s="55"/>
      <c r="H743" s="55"/>
      <c r="I743" s="55"/>
    </row>
    <row r="744" spans="2:9" ht="12" x14ac:dyDescent="0.2">
      <c r="B744" s="588"/>
      <c r="C744" s="3"/>
      <c r="D744" s="55"/>
      <c r="E744" s="55"/>
      <c r="F744" s="55"/>
      <c r="G744" s="55"/>
      <c r="H744" s="55"/>
      <c r="I744" s="55"/>
    </row>
    <row r="745" spans="2:9" ht="12" x14ac:dyDescent="0.2">
      <c r="B745" s="588"/>
      <c r="C745" s="3"/>
      <c r="D745" s="55"/>
      <c r="E745" s="55"/>
      <c r="F745" s="55"/>
      <c r="G745" s="55"/>
      <c r="H745" s="55"/>
      <c r="I745" s="55"/>
    </row>
    <row r="746" spans="2:9" ht="12" x14ac:dyDescent="0.2">
      <c r="B746" s="588"/>
      <c r="C746" s="3"/>
      <c r="D746" s="55"/>
      <c r="E746" s="55"/>
      <c r="F746" s="55"/>
      <c r="G746" s="55"/>
      <c r="H746" s="55"/>
      <c r="I746" s="55"/>
    </row>
    <row r="747" spans="2:9" ht="12" x14ac:dyDescent="0.2">
      <c r="B747" s="588"/>
      <c r="C747" s="3"/>
      <c r="D747" s="55"/>
      <c r="E747" s="55"/>
      <c r="F747" s="55"/>
      <c r="G747" s="55"/>
      <c r="H747" s="55"/>
      <c r="I747" s="55"/>
    </row>
    <row r="748" spans="2:9" ht="12" x14ac:dyDescent="0.2">
      <c r="B748" s="588"/>
      <c r="C748" s="3"/>
      <c r="D748" s="55"/>
      <c r="E748" s="55"/>
      <c r="F748" s="55"/>
      <c r="G748" s="55"/>
      <c r="H748" s="55"/>
      <c r="I748" s="55"/>
    </row>
    <row r="749" spans="2:9" ht="12" x14ac:dyDescent="0.2">
      <c r="B749" s="588"/>
      <c r="C749" s="3"/>
      <c r="D749" s="55"/>
      <c r="E749" s="55"/>
      <c r="F749" s="55"/>
      <c r="G749" s="55"/>
      <c r="H749" s="55"/>
      <c r="I749" s="55"/>
    </row>
    <row r="750" spans="2:9" ht="12" x14ac:dyDescent="0.2">
      <c r="B750" s="588"/>
      <c r="C750" s="3"/>
      <c r="D750" s="55"/>
      <c r="E750" s="55"/>
      <c r="F750" s="55"/>
      <c r="G750" s="55"/>
      <c r="H750" s="55"/>
      <c r="I750" s="55"/>
    </row>
    <row r="751" spans="2:9" ht="12" x14ac:dyDescent="0.2">
      <c r="B751" s="588"/>
      <c r="C751" s="3"/>
      <c r="D751" s="55"/>
      <c r="E751" s="55"/>
      <c r="F751" s="55"/>
      <c r="G751" s="55"/>
      <c r="H751" s="55"/>
      <c r="I751" s="55"/>
    </row>
    <row r="752" spans="2:9" ht="12" x14ac:dyDescent="0.2">
      <c r="B752" s="588"/>
      <c r="C752" s="3"/>
      <c r="D752" s="55"/>
      <c r="E752" s="55"/>
      <c r="F752" s="55"/>
      <c r="G752" s="55"/>
      <c r="H752" s="55"/>
      <c r="I752" s="55"/>
    </row>
    <row r="753" spans="2:9" ht="12" x14ac:dyDescent="0.2">
      <c r="B753" s="588"/>
      <c r="C753" s="3"/>
      <c r="D753" s="55"/>
      <c r="E753" s="55"/>
      <c r="F753" s="55"/>
      <c r="G753" s="55"/>
      <c r="H753" s="55"/>
      <c r="I753" s="55"/>
    </row>
    <row r="754" spans="2:9" ht="12" x14ac:dyDescent="0.2">
      <c r="B754" s="588"/>
      <c r="C754" s="3"/>
      <c r="D754" s="55"/>
      <c r="E754" s="55"/>
      <c r="F754" s="55"/>
      <c r="G754" s="55"/>
      <c r="H754" s="55"/>
      <c r="I754" s="55"/>
    </row>
    <row r="755" spans="2:9" ht="12" x14ac:dyDescent="0.2">
      <c r="B755" s="588"/>
      <c r="C755" s="3"/>
      <c r="D755" s="55"/>
      <c r="E755" s="55"/>
      <c r="F755" s="55"/>
      <c r="G755" s="55"/>
      <c r="H755" s="55"/>
      <c r="I755" s="55"/>
    </row>
    <row r="756" spans="2:9" ht="12" x14ac:dyDescent="0.2">
      <c r="B756" s="588"/>
      <c r="C756" s="3"/>
      <c r="D756" s="55"/>
      <c r="E756" s="55"/>
      <c r="F756" s="55"/>
      <c r="G756" s="55"/>
      <c r="H756" s="55"/>
      <c r="I756" s="55"/>
    </row>
    <row r="757" spans="2:9" ht="12" x14ac:dyDescent="0.2">
      <c r="B757" s="588"/>
      <c r="C757" s="3"/>
      <c r="D757" s="55"/>
      <c r="E757" s="55"/>
      <c r="F757" s="55"/>
      <c r="G757" s="55"/>
      <c r="H757" s="55"/>
      <c r="I757" s="55"/>
    </row>
    <row r="758" spans="2:9" ht="12" x14ac:dyDescent="0.2">
      <c r="B758" s="588"/>
      <c r="C758" s="3"/>
      <c r="D758" s="55"/>
      <c r="E758" s="55"/>
      <c r="F758" s="55"/>
      <c r="G758" s="55"/>
      <c r="H758" s="55"/>
      <c r="I758" s="55"/>
    </row>
    <row r="759" spans="2:9" ht="12" x14ac:dyDescent="0.2">
      <c r="B759" s="588"/>
      <c r="C759" s="3"/>
      <c r="D759" s="55"/>
      <c r="E759" s="55"/>
      <c r="F759" s="55"/>
      <c r="G759" s="55"/>
      <c r="H759" s="55"/>
      <c r="I759" s="55"/>
    </row>
    <row r="760" spans="2:9" ht="12" x14ac:dyDescent="0.2">
      <c r="B760" s="588"/>
      <c r="C760" s="3"/>
      <c r="D760" s="55"/>
      <c r="E760" s="55"/>
      <c r="F760" s="55"/>
      <c r="G760" s="55"/>
      <c r="H760" s="55"/>
      <c r="I760" s="55"/>
    </row>
    <row r="761" spans="2:9" ht="12" x14ac:dyDescent="0.2">
      <c r="B761" s="588"/>
      <c r="C761" s="3"/>
      <c r="D761" s="55"/>
      <c r="E761" s="55"/>
      <c r="F761" s="55"/>
      <c r="G761" s="55"/>
      <c r="H761" s="55"/>
      <c r="I761" s="55"/>
    </row>
    <row r="762" spans="2:9" ht="12" x14ac:dyDescent="0.2">
      <c r="B762" s="588"/>
      <c r="C762" s="3"/>
      <c r="D762" s="55"/>
      <c r="E762" s="55"/>
      <c r="F762" s="55"/>
      <c r="G762" s="55"/>
      <c r="H762" s="55"/>
      <c r="I762" s="55"/>
    </row>
    <row r="763" spans="2:9" ht="12" x14ac:dyDescent="0.2">
      <c r="B763" s="588"/>
      <c r="C763" s="3"/>
      <c r="D763" s="55"/>
      <c r="E763" s="55"/>
      <c r="F763" s="55"/>
      <c r="G763" s="55"/>
      <c r="H763" s="55"/>
      <c r="I763" s="55"/>
    </row>
    <row r="764" spans="2:9" ht="12" x14ac:dyDescent="0.2">
      <c r="B764" s="588"/>
      <c r="C764" s="3"/>
      <c r="D764" s="55"/>
      <c r="E764" s="55"/>
      <c r="F764" s="55"/>
      <c r="G764" s="55"/>
      <c r="H764" s="55"/>
      <c r="I764" s="55"/>
    </row>
    <row r="765" spans="2:9" ht="12" x14ac:dyDescent="0.2">
      <c r="B765" s="588"/>
      <c r="C765" s="3"/>
      <c r="D765" s="55"/>
      <c r="E765" s="55"/>
      <c r="F765" s="55"/>
      <c r="G765" s="55"/>
      <c r="H765" s="55"/>
      <c r="I765" s="55"/>
    </row>
    <row r="766" spans="2:9" ht="12" x14ac:dyDescent="0.2">
      <c r="B766" s="588"/>
      <c r="C766" s="3"/>
      <c r="D766" s="55"/>
      <c r="E766" s="55"/>
      <c r="F766" s="55"/>
      <c r="G766" s="55"/>
      <c r="H766" s="55"/>
      <c r="I766" s="55"/>
    </row>
    <row r="767" spans="2:9" ht="12" x14ac:dyDescent="0.2">
      <c r="B767" s="588"/>
      <c r="C767" s="3"/>
      <c r="D767" s="55"/>
      <c r="E767" s="55"/>
      <c r="F767" s="55"/>
      <c r="G767" s="55"/>
      <c r="H767" s="55"/>
      <c r="I767" s="55"/>
    </row>
    <row r="768" spans="2:9" ht="12" x14ac:dyDescent="0.2">
      <c r="B768" s="588"/>
      <c r="C768" s="3"/>
      <c r="D768" s="55"/>
      <c r="E768" s="55"/>
      <c r="F768" s="55"/>
      <c r="G768" s="55"/>
      <c r="H768" s="55"/>
      <c r="I768" s="55"/>
    </row>
    <row r="769" spans="2:9" ht="12" x14ac:dyDescent="0.2">
      <c r="B769" s="588"/>
      <c r="C769" s="3"/>
      <c r="D769" s="55"/>
      <c r="E769" s="55"/>
      <c r="F769" s="55"/>
      <c r="G769" s="55"/>
      <c r="H769" s="55"/>
      <c r="I769" s="55"/>
    </row>
    <row r="770" spans="2:9" ht="12" x14ac:dyDescent="0.2">
      <c r="B770" s="588"/>
      <c r="C770" s="3"/>
      <c r="D770" s="55"/>
      <c r="E770" s="55"/>
      <c r="F770" s="55"/>
      <c r="G770" s="55"/>
      <c r="H770" s="55"/>
      <c r="I770" s="55"/>
    </row>
    <row r="771" spans="2:9" ht="12" x14ac:dyDescent="0.2">
      <c r="B771" s="588"/>
      <c r="C771" s="3"/>
      <c r="D771" s="55"/>
      <c r="E771" s="55"/>
      <c r="F771" s="55"/>
      <c r="G771" s="55"/>
      <c r="H771" s="55"/>
      <c r="I771" s="55"/>
    </row>
    <row r="772" spans="2:9" ht="12" x14ac:dyDescent="0.2">
      <c r="B772" s="588"/>
      <c r="C772" s="3"/>
      <c r="D772" s="55"/>
      <c r="E772" s="55"/>
      <c r="F772" s="55"/>
      <c r="G772" s="55"/>
      <c r="H772" s="55"/>
      <c r="I772" s="55"/>
    </row>
    <row r="773" spans="2:9" ht="12" x14ac:dyDescent="0.2">
      <c r="B773" s="588"/>
      <c r="C773" s="3"/>
      <c r="D773" s="55"/>
      <c r="E773" s="55"/>
      <c r="F773" s="55"/>
      <c r="G773" s="55"/>
      <c r="H773" s="55"/>
      <c r="I773" s="55"/>
    </row>
    <row r="774" spans="2:9" ht="12" x14ac:dyDescent="0.2">
      <c r="B774" s="588"/>
      <c r="C774" s="3"/>
      <c r="D774" s="55"/>
      <c r="E774" s="55"/>
      <c r="F774" s="55"/>
      <c r="G774" s="55"/>
      <c r="H774" s="55"/>
      <c r="I774" s="55"/>
    </row>
    <row r="775" spans="2:9" ht="12" x14ac:dyDescent="0.2">
      <c r="B775" s="588"/>
      <c r="C775" s="3"/>
      <c r="D775" s="55"/>
      <c r="E775" s="55"/>
      <c r="F775" s="55"/>
      <c r="G775" s="55"/>
      <c r="H775" s="55"/>
      <c r="I775" s="55"/>
    </row>
    <row r="776" spans="2:9" ht="12" x14ac:dyDescent="0.2">
      <c r="B776" s="588"/>
      <c r="C776" s="3"/>
      <c r="D776" s="55"/>
      <c r="E776" s="55"/>
      <c r="F776" s="55"/>
      <c r="G776" s="55"/>
      <c r="H776" s="55"/>
      <c r="I776" s="55"/>
    </row>
    <row r="777" spans="2:9" ht="12" x14ac:dyDescent="0.2">
      <c r="B777" s="588"/>
      <c r="C777" s="3"/>
      <c r="D777" s="55"/>
      <c r="E777" s="55"/>
      <c r="F777" s="55"/>
      <c r="G777" s="55"/>
      <c r="H777" s="55"/>
      <c r="I777" s="55"/>
    </row>
    <row r="778" spans="2:9" ht="12" x14ac:dyDescent="0.2">
      <c r="B778" s="588"/>
      <c r="C778" s="3"/>
      <c r="D778" s="55"/>
      <c r="E778" s="55"/>
      <c r="F778" s="55"/>
      <c r="G778" s="55"/>
      <c r="H778" s="55"/>
      <c r="I778" s="55"/>
    </row>
    <row r="779" spans="2:9" ht="12" x14ac:dyDescent="0.2">
      <c r="B779" s="588"/>
      <c r="C779" s="3"/>
      <c r="D779" s="55"/>
      <c r="E779" s="55"/>
      <c r="F779" s="55"/>
      <c r="G779" s="55"/>
      <c r="H779" s="55"/>
      <c r="I779" s="55"/>
    </row>
    <row r="780" spans="2:9" ht="12" x14ac:dyDescent="0.2">
      <c r="B780" s="588"/>
      <c r="C780" s="3"/>
      <c r="D780" s="55"/>
      <c r="E780" s="55"/>
      <c r="F780" s="55"/>
      <c r="G780" s="55"/>
      <c r="H780" s="55"/>
      <c r="I780" s="55"/>
    </row>
    <row r="781" spans="2:9" ht="12" x14ac:dyDescent="0.2">
      <c r="B781" s="588"/>
      <c r="C781" s="3"/>
      <c r="D781" s="55"/>
      <c r="E781" s="55"/>
      <c r="F781" s="55"/>
      <c r="G781" s="55"/>
      <c r="H781" s="55"/>
      <c r="I781" s="55"/>
    </row>
    <row r="782" spans="2:9" ht="12" x14ac:dyDescent="0.2">
      <c r="B782" s="588"/>
      <c r="C782" s="3"/>
      <c r="D782" s="55"/>
      <c r="E782" s="55"/>
      <c r="F782" s="55"/>
      <c r="G782" s="55"/>
      <c r="H782" s="55"/>
      <c r="I782" s="55"/>
    </row>
    <row r="783" spans="2:9" ht="12" x14ac:dyDescent="0.2">
      <c r="B783" s="588"/>
      <c r="C783" s="3"/>
      <c r="D783" s="55"/>
      <c r="E783" s="55"/>
      <c r="F783" s="55"/>
      <c r="G783" s="55"/>
      <c r="H783" s="55"/>
      <c r="I783" s="55"/>
    </row>
    <row r="784" spans="2:9" ht="12" x14ac:dyDescent="0.2">
      <c r="B784" s="588"/>
      <c r="C784" s="3"/>
      <c r="D784" s="55"/>
      <c r="E784" s="55"/>
      <c r="F784" s="55"/>
      <c r="G784" s="55"/>
      <c r="H784" s="55"/>
      <c r="I784" s="55"/>
    </row>
    <row r="785" spans="2:9" ht="12" x14ac:dyDescent="0.2">
      <c r="B785" s="588"/>
      <c r="C785" s="3"/>
      <c r="D785" s="55"/>
      <c r="E785" s="55"/>
      <c r="F785" s="55"/>
      <c r="G785" s="55"/>
      <c r="H785" s="55"/>
      <c r="I785" s="55"/>
    </row>
    <row r="786" spans="2:9" ht="12" x14ac:dyDescent="0.2">
      <c r="B786" s="588"/>
      <c r="C786" s="3"/>
      <c r="D786" s="55"/>
      <c r="E786" s="55"/>
      <c r="F786" s="55"/>
      <c r="G786" s="55"/>
      <c r="H786" s="55"/>
      <c r="I786" s="55"/>
    </row>
    <row r="787" spans="2:9" ht="12" x14ac:dyDescent="0.2">
      <c r="B787" s="588"/>
      <c r="C787" s="3"/>
      <c r="D787" s="55"/>
      <c r="E787" s="55"/>
      <c r="F787" s="55"/>
      <c r="G787" s="55"/>
      <c r="H787" s="55"/>
      <c r="I787" s="55"/>
    </row>
    <row r="788" spans="2:9" ht="12" x14ac:dyDescent="0.2">
      <c r="B788" s="588"/>
      <c r="C788" s="3"/>
      <c r="D788" s="55"/>
      <c r="E788" s="55"/>
      <c r="F788" s="55"/>
      <c r="G788" s="55"/>
      <c r="H788" s="55"/>
      <c r="I788" s="55"/>
    </row>
    <row r="789" spans="2:9" ht="12" x14ac:dyDescent="0.2">
      <c r="B789" s="588"/>
      <c r="C789" s="3"/>
      <c r="D789" s="55"/>
      <c r="E789" s="55"/>
      <c r="F789" s="55"/>
      <c r="G789" s="55"/>
      <c r="H789" s="55"/>
      <c r="I789" s="55"/>
    </row>
    <row r="790" spans="2:9" ht="12" x14ac:dyDescent="0.2">
      <c r="B790" s="588"/>
      <c r="C790" s="3"/>
      <c r="D790" s="55"/>
      <c r="E790" s="55"/>
      <c r="F790" s="55"/>
      <c r="G790" s="55"/>
      <c r="H790" s="55"/>
      <c r="I790" s="55"/>
    </row>
    <row r="791" spans="2:9" ht="12" x14ac:dyDescent="0.2">
      <c r="B791" s="588"/>
      <c r="C791" s="3"/>
      <c r="D791" s="55"/>
      <c r="E791" s="55"/>
      <c r="F791" s="55"/>
      <c r="G791" s="55"/>
      <c r="H791" s="55"/>
      <c r="I791" s="55"/>
    </row>
    <row r="792" spans="2:9" ht="12" x14ac:dyDescent="0.2">
      <c r="B792" s="588"/>
      <c r="C792" s="3"/>
      <c r="D792" s="55"/>
      <c r="E792" s="55"/>
      <c r="F792" s="55"/>
      <c r="G792" s="55"/>
      <c r="H792" s="55"/>
      <c r="I792" s="55"/>
    </row>
    <row r="793" spans="2:9" ht="12" x14ac:dyDescent="0.2">
      <c r="B793" s="588"/>
      <c r="C793" s="3"/>
      <c r="D793" s="55"/>
      <c r="E793" s="55"/>
      <c r="F793" s="55"/>
      <c r="G793" s="55"/>
      <c r="H793" s="55"/>
      <c r="I793" s="55"/>
    </row>
    <row r="794" spans="2:9" ht="12" x14ac:dyDescent="0.2">
      <c r="B794" s="588"/>
      <c r="C794" s="3"/>
      <c r="D794" s="55"/>
      <c r="E794" s="55"/>
      <c r="F794" s="55"/>
      <c r="G794" s="55"/>
      <c r="H794" s="55"/>
      <c r="I794" s="55"/>
    </row>
    <row r="795" spans="2:9" ht="12" x14ac:dyDescent="0.2">
      <c r="B795" s="588"/>
      <c r="C795" s="3"/>
      <c r="D795" s="55"/>
      <c r="E795" s="55"/>
      <c r="F795" s="55"/>
      <c r="G795" s="55"/>
      <c r="H795" s="55"/>
      <c r="I795" s="55"/>
    </row>
    <row r="796" spans="2:9" ht="12" x14ac:dyDescent="0.2">
      <c r="B796" s="588"/>
      <c r="C796" s="3"/>
      <c r="D796" s="55"/>
      <c r="E796" s="55"/>
      <c r="F796" s="55"/>
      <c r="G796" s="55"/>
      <c r="H796" s="55"/>
      <c r="I796" s="55"/>
    </row>
    <row r="797" spans="2:9" ht="12" x14ac:dyDescent="0.2">
      <c r="B797" s="588"/>
      <c r="C797" s="3"/>
      <c r="D797" s="55"/>
      <c r="E797" s="55"/>
      <c r="F797" s="55"/>
      <c r="G797" s="55"/>
      <c r="H797" s="55"/>
      <c r="I797" s="55"/>
    </row>
    <row r="798" spans="2:9" ht="12" x14ac:dyDescent="0.2">
      <c r="B798" s="588"/>
      <c r="C798" s="3"/>
      <c r="D798" s="55"/>
      <c r="E798" s="55"/>
      <c r="F798" s="55"/>
      <c r="G798" s="55"/>
      <c r="H798" s="55"/>
      <c r="I798" s="55"/>
    </row>
    <row r="799" spans="2:9" ht="12" x14ac:dyDescent="0.2">
      <c r="B799" s="588"/>
      <c r="C799" s="3"/>
      <c r="D799" s="55"/>
      <c r="E799" s="55"/>
      <c r="F799" s="55"/>
      <c r="G799" s="55"/>
      <c r="H799" s="55"/>
      <c r="I799" s="55"/>
    </row>
    <row r="800" spans="2:9" ht="12" x14ac:dyDescent="0.2">
      <c r="B800" s="588"/>
      <c r="C800" s="3"/>
      <c r="D800" s="55"/>
      <c r="E800" s="55"/>
      <c r="F800" s="55"/>
      <c r="G800" s="55"/>
      <c r="H800" s="55"/>
      <c r="I800" s="55"/>
    </row>
    <row r="801" spans="2:9" ht="12" x14ac:dyDescent="0.2">
      <c r="B801" s="588"/>
      <c r="C801" s="3"/>
      <c r="D801" s="55"/>
      <c r="E801" s="55"/>
      <c r="F801" s="55"/>
      <c r="G801" s="55"/>
      <c r="H801" s="55"/>
      <c r="I801" s="55"/>
    </row>
    <row r="802" spans="2:9" ht="12" x14ac:dyDescent="0.2">
      <c r="B802" s="588"/>
      <c r="C802" s="3"/>
      <c r="D802" s="55"/>
      <c r="E802" s="55"/>
      <c r="F802" s="55"/>
      <c r="G802" s="55"/>
      <c r="H802" s="55"/>
      <c r="I802" s="55"/>
    </row>
    <row r="803" spans="2:9" ht="12" x14ac:dyDescent="0.2">
      <c r="B803" s="588"/>
      <c r="C803" s="3"/>
      <c r="D803" s="55"/>
      <c r="E803" s="55"/>
      <c r="F803" s="55"/>
      <c r="G803" s="55"/>
      <c r="H803" s="55"/>
      <c r="I803" s="55"/>
    </row>
    <row r="804" spans="2:9" ht="12" x14ac:dyDescent="0.2">
      <c r="B804" s="588"/>
      <c r="C804" s="3"/>
      <c r="D804" s="55"/>
      <c r="E804" s="55"/>
      <c r="F804" s="55"/>
      <c r="G804" s="55"/>
      <c r="H804" s="55"/>
      <c r="I804" s="55"/>
    </row>
    <row r="805" spans="2:9" ht="12" x14ac:dyDescent="0.2">
      <c r="B805" s="588"/>
      <c r="C805" s="3"/>
      <c r="D805" s="55"/>
      <c r="E805" s="55"/>
      <c r="F805" s="55"/>
      <c r="G805" s="55"/>
      <c r="H805" s="55"/>
      <c r="I805" s="55"/>
    </row>
    <row r="806" spans="2:9" ht="12" x14ac:dyDescent="0.2">
      <c r="B806" s="588"/>
      <c r="C806" s="3"/>
      <c r="D806" s="55"/>
      <c r="E806" s="55"/>
      <c r="F806" s="55"/>
      <c r="G806" s="55"/>
      <c r="H806" s="55"/>
      <c r="I806" s="55"/>
    </row>
    <row r="807" spans="2:9" ht="12" x14ac:dyDescent="0.2">
      <c r="B807" s="588"/>
      <c r="C807" s="3"/>
      <c r="D807" s="55"/>
      <c r="E807" s="55"/>
      <c r="F807" s="55"/>
      <c r="G807" s="55"/>
      <c r="H807" s="55"/>
      <c r="I807" s="55"/>
    </row>
    <row r="808" spans="2:9" ht="12" x14ac:dyDescent="0.2">
      <c r="B808" s="588"/>
      <c r="C808" s="3"/>
      <c r="D808" s="55"/>
      <c r="E808" s="55"/>
      <c r="F808" s="55"/>
      <c r="G808" s="55"/>
      <c r="H808" s="55"/>
      <c r="I808" s="55"/>
    </row>
    <row r="809" spans="2:9" ht="12" x14ac:dyDescent="0.2">
      <c r="B809" s="588"/>
      <c r="C809" s="3"/>
      <c r="D809" s="55"/>
      <c r="E809" s="55"/>
      <c r="F809" s="55"/>
      <c r="G809" s="55"/>
      <c r="H809" s="55"/>
      <c r="I809" s="55"/>
    </row>
    <row r="810" spans="2:9" ht="12" x14ac:dyDescent="0.2">
      <c r="B810" s="588"/>
      <c r="C810" s="3"/>
      <c r="D810" s="55"/>
      <c r="E810" s="55"/>
      <c r="F810" s="55"/>
      <c r="G810" s="55"/>
      <c r="H810" s="55"/>
      <c r="I810" s="55"/>
    </row>
    <row r="811" spans="2:9" ht="12" x14ac:dyDescent="0.2">
      <c r="B811" s="588"/>
      <c r="C811" s="3"/>
      <c r="D811" s="55"/>
      <c r="E811" s="55"/>
      <c r="F811" s="55"/>
      <c r="G811" s="55"/>
      <c r="H811" s="55"/>
      <c r="I811" s="55"/>
    </row>
    <row r="812" spans="2:9" ht="12" x14ac:dyDescent="0.2">
      <c r="B812" s="588"/>
      <c r="C812" s="3"/>
      <c r="D812" s="55"/>
      <c r="E812" s="55"/>
      <c r="F812" s="55"/>
      <c r="G812" s="55"/>
      <c r="H812" s="55"/>
      <c r="I812" s="55"/>
    </row>
    <row r="813" spans="2:9" ht="12" x14ac:dyDescent="0.2">
      <c r="B813" s="588"/>
      <c r="C813" s="3"/>
      <c r="D813" s="55"/>
      <c r="E813" s="55"/>
      <c r="F813" s="55"/>
      <c r="G813" s="55"/>
      <c r="H813" s="55"/>
      <c r="I813" s="55"/>
    </row>
    <row r="814" spans="2:9" ht="12" x14ac:dyDescent="0.2">
      <c r="B814" s="588"/>
      <c r="C814" s="3"/>
      <c r="D814" s="55"/>
      <c r="E814" s="55"/>
      <c r="F814" s="55"/>
      <c r="G814" s="55"/>
      <c r="H814" s="55"/>
      <c r="I814" s="55"/>
    </row>
    <row r="815" spans="2:9" ht="12" x14ac:dyDescent="0.2">
      <c r="B815" s="588"/>
      <c r="C815" s="3"/>
      <c r="D815" s="55"/>
      <c r="E815" s="55"/>
      <c r="F815" s="55"/>
      <c r="G815" s="55"/>
      <c r="H815" s="55"/>
      <c r="I815" s="55"/>
    </row>
    <row r="816" spans="2:9" ht="12" x14ac:dyDescent="0.2">
      <c r="B816" s="588"/>
      <c r="C816" s="3"/>
      <c r="D816" s="55"/>
      <c r="E816" s="55"/>
      <c r="F816" s="55"/>
      <c r="G816" s="55"/>
      <c r="H816" s="55"/>
      <c r="I816" s="55"/>
    </row>
    <row r="817" spans="2:9" ht="12" x14ac:dyDescent="0.2">
      <c r="B817" s="588"/>
      <c r="C817" s="3"/>
      <c r="D817" s="55"/>
      <c r="E817" s="55"/>
      <c r="F817" s="55"/>
      <c r="G817" s="55"/>
      <c r="H817" s="55"/>
      <c r="I817" s="55"/>
    </row>
    <row r="818" spans="2:9" ht="12" x14ac:dyDescent="0.2">
      <c r="B818" s="588"/>
      <c r="C818" s="3"/>
      <c r="D818" s="55"/>
      <c r="E818" s="55"/>
      <c r="F818" s="55"/>
      <c r="G818" s="55"/>
      <c r="H818" s="55"/>
      <c r="I818" s="55"/>
    </row>
    <row r="819" spans="2:9" ht="12" x14ac:dyDescent="0.2">
      <c r="B819" s="588"/>
      <c r="C819" s="3"/>
      <c r="D819" s="55"/>
      <c r="E819" s="55"/>
      <c r="F819" s="55"/>
      <c r="G819" s="55"/>
      <c r="H819" s="55"/>
      <c r="I819" s="55"/>
    </row>
    <row r="820" spans="2:9" ht="12" x14ac:dyDescent="0.2">
      <c r="B820" s="588"/>
      <c r="C820" s="3"/>
      <c r="D820" s="55"/>
      <c r="E820" s="55"/>
      <c r="F820" s="55"/>
      <c r="G820" s="55"/>
      <c r="H820" s="55"/>
      <c r="I820" s="55"/>
    </row>
    <row r="821" spans="2:9" ht="12" x14ac:dyDescent="0.2">
      <c r="B821" s="588"/>
      <c r="C821" s="3"/>
      <c r="D821" s="55"/>
      <c r="E821" s="55"/>
      <c r="F821" s="55"/>
      <c r="G821" s="55"/>
      <c r="H821" s="55"/>
      <c r="I821" s="55"/>
    </row>
    <row r="822" spans="2:9" ht="12" x14ac:dyDescent="0.2">
      <c r="B822" s="588"/>
      <c r="C822" s="3"/>
      <c r="D822" s="55"/>
      <c r="E822" s="55"/>
      <c r="F822" s="55"/>
      <c r="G822" s="55"/>
      <c r="H822" s="55"/>
      <c r="I822" s="55"/>
    </row>
    <row r="823" spans="2:9" ht="12" x14ac:dyDescent="0.2">
      <c r="B823" s="588"/>
      <c r="C823" s="3"/>
      <c r="D823" s="55"/>
      <c r="E823" s="55"/>
      <c r="F823" s="55"/>
      <c r="G823" s="55"/>
      <c r="H823" s="55"/>
      <c r="I823" s="55"/>
    </row>
    <row r="824" spans="2:9" ht="12" x14ac:dyDescent="0.2">
      <c r="B824" s="588"/>
      <c r="C824" s="3"/>
      <c r="D824" s="55"/>
      <c r="E824" s="55"/>
      <c r="F824" s="55"/>
      <c r="G824" s="55"/>
      <c r="H824" s="55"/>
      <c r="I824" s="55"/>
    </row>
    <row r="825" spans="2:9" ht="12" x14ac:dyDescent="0.2">
      <c r="B825" s="588"/>
      <c r="C825" s="3"/>
      <c r="D825" s="55"/>
      <c r="E825" s="55"/>
      <c r="F825" s="55"/>
      <c r="G825" s="55"/>
      <c r="H825" s="55"/>
      <c r="I825" s="55"/>
    </row>
    <row r="826" spans="2:9" ht="12" x14ac:dyDescent="0.2">
      <c r="B826" s="588"/>
      <c r="C826" s="3"/>
      <c r="D826" s="55"/>
      <c r="E826" s="55"/>
      <c r="F826" s="55"/>
      <c r="G826" s="55"/>
      <c r="H826" s="55"/>
      <c r="I826" s="55"/>
    </row>
    <row r="827" spans="2:9" ht="12" x14ac:dyDescent="0.2">
      <c r="B827" s="588"/>
      <c r="C827" s="3"/>
      <c r="D827" s="55"/>
      <c r="E827" s="55"/>
      <c r="F827" s="55"/>
      <c r="G827" s="55"/>
      <c r="H827" s="55"/>
      <c r="I827" s="55"/>
    </row>
    <row r="828" spans="2:9" ht="12" x14ac:dyDescent="0.2">
      <c r="B828" s="588"/>
      <c r="C828" s="3"/>
      <c r="D828" s="55"/>
      <c r="E828" s="55"/>
      <c r="F828" s="55"/>
      <c r="G828" s="55"/>
      <c r="H828" s="55"/>
      <c r="I828" s="55"/>
    </row>
    <row r="829" spans="2:9" ht="12" x14ac:dyDescent="0.2">
      <c r="B829" s="588"/>
      <c r="C829" s="3"/>
      <c r="D829" s="55"/>
      <c r="E829" s="55"/>
      <c r="F829" s="55"/>
      <c r="G829" s="55"/>
      <c r="H829" s="55"/>
      <c r="I829" s="55"/>
    </row>
    <row r="830" spans="2:9" ht="12" x14ac:dyDescent="0.2">
      <c r="B830" s="588"/>
      <c r="C830" s="3"/>
      <c r="D830" s="55"/>
      <c r="E830" s="55"/>
      <c r="F830" s="55"/>
      <c r="G830" s="55"/>
      <c r="H830" s="55"/>
      <c r="I830" s="55"/>
    </row>
    <row r="831" spans="2:9" ht="12" x14ac:dyDescent="0.2">
      <c r="B831" s="588"/>
      <c r="C831" s="3"/>
      <c r="D831" s="55"/>
      <c r="E831" s="55"/>
      <c r="F831" s="55"/>
      <c r="G831" s="55"/>
      <c r="H831" s="55"/>
      <c r="I831" s="55"/>
    </row>
    <row r="832" spans="2:9" ht="12" x14ac:dyDescent="0.2">
      <c r="B832" s="588"/>
      <c r="C832" s="3"/>
      <c r="D832" s="55"/>
      <c r="E832" s="55"/>
      <c r="F832" s="55"/>
      <c r="G832" s="55"/>
      <c r="H832" s="55"/>
      <c r="I832" s="55"/>
    </row>
    <row r="833" spans="2:9" ht="12" x14ac:dyDescent="0.2">
      <c r="B833" s="588"/>
      <c r="C833" s="3"/>
      <c r="D833" s="55"/>
      <c r="E833" s="55"/>
      <c r="F833" s="55"/>
      <c r="G833" s="55"/>
      <c r="H833" s="55"/>
      <c r="I833" s="55"/>
    </row>
    <row r="834" spans="2:9" ht="12" x14ac:dyDescent="0.2">
      <c r="B834" s="588"/>
      <c r="C834" s="3"/>
      <c r="D834" s="55"/>
      <c r="E834" s="55"/>
      <c r="F834" s="55"/>
      <c r="G834" s="55"/>
      <c r="H834" s="55"/>
      <c r="I834" s="55"/>
    </row>
    <row r="835" spans="2:9" ht="12" x14ac:dyDescent="0.2">
      <c r="B835" s="588"/>
      <c r="C835" s="3"/>
      <c r="D835" s="55"/>
      <c r="E835" s="55"/>
      <c r="F835" s="55"/>
      <c r="G835" s="55"/>
      <c r="H835" s="55"/>
      <c r="I835" s="55"/>
    </row>
    <row r="836" spans="2:9" ht="12" x14ac:dyDescent="0.2">
      <c r="B836" s="588"/>
      <c r="C836" s="3"/>
      <c r="D836" s="55"/>
      <c r="E836" s="55"/>
      <c r="F836" s="55"/>
      <c r="G836" s="55"/>
      <c r="H836" s="55"/>
      <c r="I836" s="55"/>
    </row>
    <row r="837" spans="2:9" ht="12" x14ac:dyDescent="0.2">
      <c r="B837" s="588"/>
      <c r="C837" s="3"/>
      <c r="D837" s="55"/>
      <c r="E837" s="55"/>
      <c r="F837" s="55"/>
      <c r="G837" s="55"/>
      <c r="H837" s="55"/>
      <c r="I837" s="55"/>
    </row>
    <row r="838" spans="2:9" ht="12" x14ac:dyDescent="0.2">
      <c r="B838" s="588"/>
      <c r="C838" s="3"/>
      <c r="D838" s="55"/>
      <c r="E838" s="55"/>
      <c r="F838" s="55"/>
      <c r="G838" s="55"/>
      <c r="H838" s="55"/>
      <c r="I838" s="55"/>
    </row>
    <row r="839" spans="2:9" ht="12" x14ac:dyDescent="0.2">
      <c r="B839" s="588"/>
      <c r="C839" s="3"/>
      <c r="D839" s="55"/>
      <c r="E839" s="55"/>
      <c r="F839" s="55"/>
      <c r="G839" s="55"/>
      <c r="H839" s="55"/>
      <c r="I839" s="55"/>
    </row>
    <row r="840" spans="2:9" ht="12" x14ac:dyDescent="0.2">
      <c r="B840" s="588"/>
      <c r="C840" s="3"/>
      <c r="D840" s="55"/>
      <c r="E840" s="55"/>
      <c r="F840" s="55"/>
      <c r="G840" s="55"/>
      <c r="H840" s="55"/>
      <c r="I840" s="55"/>
    </row>
    <row r="841" spans="2:9" ht="12" x14ac:dyDescent="0.2">
      <c r="B841" s="588"/>
      <c r="C841" s="3"/>
      <c r="D841" s="55"/>
      <c r="E841" s="55"/>
      <c r="F841" s="55"/>
      <c r="G841" s="55"/>
      <c r="H841" s="55"/>
      <c r="I841" s="55"/>
    </row>
    <row r="842" spans="2:9" ht="12" x14ac:dyDescent="0.2">
      <c r="B842" s="588"/>
      <c r="C842" s="3"/>
      <c r="D842" s="55"/>
      <c r="E842" s="55"/>
      <c r="F842" s="55"/>
      <c r="G842" s="55"/>
      <c r="H842" s="55"/>
      <c r="I842" s="55"/>
    </row>
    <row r="843" spans="2:9" ht="12" x14ac:dyDescent="0.2">
      <c r="B843" s="588"/>
      <c r="C843" s="3"/>
      <c r="D843" s="55"/>
      <c r="E843" s="55"/>
      <c r="F843" s="55"/>
      <c r="G843" s="55"/>
      <c r="H843" s="55"/>
      <c r="I843" s="55"/>
    </row>
    <row r="844" spans="2:9" ht="12" x14ac:dyDescent="0.2">
      <c r="B844" s="588"/>
      <c r="C844" s="3"/>
      <c r="D844" s="55"/>
      <c r="E844" s="55"/>
      <c r="F844" s="55"/>
      <c r="G844" s="55"/>
      <c r="H844" s="55"/>
      <c r="I844" s="55"/>
    </row>
    <row r="845" spans="2:9" ht="12" x14ac:dyDescent="0.2">
      <c r="B845" s="588"/>
      <c r="C845" s="3"/>
      <c r="D845" s="55"/>
      <c r="E845" s="55"/>
      <c r="F845" s="55"/>
      <c r="G845" s="55"/>
      <c r="H845" s="55"/>
      <c r="I845" s="55"/>
    </row>
    <row r="846" spans="2:9" ht="12" x14ac:dyDescent="0.2">
      <c r="B846" s="588"/>
      <c r="C846" s="3"/>
      <c r="D846" s="55"/>
      <c r="E846" s="55"/>
      <c r="F846" s="55"/>
      <c r="G846" s="55"/>
      <c r="H846" s="55"/>
      <c r="I846" s="55"/>
    </row>
    <row r="847" spans="2:9" ht="12" x14ac:dyDescent="0.2">
      <c r="B847" s="588"/>
      <c r="C847" s="3"/>
      <c r="D847" s="55"/>
      <c r="E847" s="55"/>
      <c r="F847" s="55"/>
      <c r="G847" s="55"/>
      <c r="H847" s="55"/>
      <c r="I847" s="55"/>
    </row>
    <row r="848" spans="2:9" ht="12" x14ac:dyDescent="0.2">
      <c r="B848" s="588"/>
      <c r="C848" s="3"/>
      <c r="D848" s="55"/>
      <c r="E848" s="55"/>
      <c r="F848" s="55"/>
      <c r="G848" s="55"/>
      <c r="H848" s="55"/>
      <c r="I848" s="55"/>
    </row>
    <row r="849" spans="2:9" ht="12" x14ac:dyDescent="0.2">
      <c r="B849" s="588"/>
      <c r="C849" s="3"/>
      <c r="D849" s="55"/>
      <c r="E849" s="55"/>
      <c r="F849" s="55"/>
      <c r="G849" s="55"/>
      <c r="H849" s="55"/>
      <c r="I849" s="55"/>
    </row>
    <row r="850" spans="2:9" ht="12" x14ac:dyDescent="0.2">
      <c r="B850" s="588"/>
      <c r="C850" s="3"/>
      <c r="D850" s="55"/>
      <c r="E850" s="55"/>
      <c r="F850" s="55"/>
      <c r="G850" s="55"/>
      <c r="H850" s="55"/>
      <c r="I850" s="55"/>
    </row>
    <row r="851" spans="2:9" ht="12" x14ac:dyDescent="0.2">
      <c r="B851" s="588"/>
      <c r="C851" s="3"/>
      <c r="D851" s="55"/>
      <c r="E851" s="55"/>
      <c r="F851" s="55"/>
      <c r="G851" s="55"/>
      <c r="H851" s="55"/>
      <c r="I851" s="55"/>
    </row>
    <row r="852" spans="2:9" ht="12" x14ac:dyDescent="0.2">
      <c r="B852" s="588"/>
      <c r="C852" s="3"/>
      <c r="D852" s="55"/>
      <c r="E852" s="55"/>
      <c r="F852" s="55"/>
      <c r="G852" s="55"/>
      <c r="H852" s="55"/>
      <c r="I852" s="55"/>
    </row>
    <row r="853" spans="2:9" ht="12" x14ac:dyDescent="0.2">
      <c r="B853" s="588"/>
      <c r="C853" s="3"/>
      <c r="D853" s="55"/>
      <c r="E853" s="55"/>
      <c r="F853" s="55"/>
      <c r="G853" s="55"/>
      <c r="H853" s="55"/>
      <c r="I853" s="55"/>
    </row>
    <row r="854" spans="2:9" ht="12" x14ac:dyDescent="0.2">
      <c r="B854" s="588"/>
      <c r="C854" s="3"/>
      <c r="D854" s="55"/>
      <c r="E854" s="55"/>
      <c r="F854" s="55"/>
      <c r="G854" s="55"/>
      <c r="H854" s="55"/>
      <c r="I854" s="55"/>
    </row>
    <row r="855" spans="2:9" ht="12" x14ac:dyDescent="0.2">
      <c r="B855" s="588"/>
      <c r="C855" s="3"/>
      <c r="D855" s="55"/>
      <c r="E855" s="55"/>
      <c r="F855" s="55"/>
      <c r="G855" s="55"/>
      <c r="H855" s="55"/>
      <c r="I855" s="55"/>
    </row>
    <row r="856" spans="2:9" ht="12" x14ac:dyDescent="0.2">
      <c r="B856" s="588"/>
      <c r="C856" s="3"/>
      <c r="D856" s="55"/>
      <c r="E856" s="55"/>
      <c r="F856" s="55"/>
      <c r="G856" s="55"/>
      <c r="H856" s="55"/>
      <c r="I856" s="55"/>
    </row>
    <row r="857" spans="2:9" ht="12" x14ac:dyDescent="0.2">
      <c r="B857" s="588"/>
      <c r="C857" s="3"/>
      <c r="D857" s="55"/>
      <c r="E857" s="55"/>
      <c r="F857" s="55"/>
      <c r="G857" s="55"/>
      <c r="H857" s="55"/>
      <c r="I857" s="55"/>
    </row>
    <row r="858" spans="2:9" ht="12" x14ac:dyDescent="0.2">
      <c r="B858" s="588"/>
      <c r="C858" s="3"/>
      <c r="D858" s="55"/>
      <c r="E858" s="55"/>
      <c r="F858" s="55"/>
      <c r="G858" s="55"/>
      <c r="H858" s="55"/>
      <c r="I858" s="55"/>
    </row>
    <row r="859" spans="2:9" ht="12" x14ac:dyDescent="0.2">
      <c r="B859" s="588"/>
      <c r="C859" s="3"/>
      <c r="D859" s="55"/>
      <c r="E859" s="55"/>
      <c r="F859" s="55"/>
      <c r="G859" s="55"/>
      <c r="H859" s="55"/>
      <c r="I859" s="55"/>
    </row>
    <row r="860" spans="2:9" ht="12" x14ac:dyDescent="0.2">
      <c r="B860" s="588"/>
      <c r="C860" s="3"/>
      <c r="D860" s="55"/>
      <c r="E860" s="55"/>
      <c r="F860" s="55"/>
      <c r="G860" s="55"/>
      <c r="H860" s="55"/>
      <c r="I860" s="55"/>
    </row>
    <row r="861" spans="2:9" ht="12" x14ac:dyDescent="0.2">
      <c r="B861" s="588"/>
      <c r="C861" s="3"/>
      <c r="D861" s="55"/>
      <c r="E861" s="55"/>
      <c r="F861" s="55"/>
      <c r="G861" s="55"/>
      <c r="H861" s="55"/>
      <c r="I861" s="55"/>
    </row>
    <row r="862" spans="2:9" ht="12" x14ac:dyDescent="0.2">
      <c r="B862" s="588"/>
      <c r="C862" s="3"/>
      <c r="D862" s="55"/>
      <c r="E862" s="55"/>
      <c r="F862" s="55"/>
      <c r="G862" s="55"/>
      <c r="H862" s="55"/>
      <c r="I862" s="55"/>
    </row>
    <row r="863" spans="2:9" ht="12" x14ac:dyDescent="0.2">
      <c r="B863" s="588"/>
      <c r="C863" s="3"/>
      <c r="D863" s="55"/>
      <c r="E863" s="55"/>
      <c r="F863" s="55"/>
      <c r="G863" s="55"/>
      <c r="H863" s="55"/>
      <c r="I863" s="55"/>
    </row>
    <row r="864" spans="2:9" ht="12" x14ac:dyDescent="0.2">
      <c r="B864" s="588"/>
      <c r="C864" s="3"/>
      <c r="D864" s="55"/>
      <c r="E864" s="55"/>
      <c r="F864" s="55"/>
      <c r="G864" s="55"/>
      <c r="H864" s="55"/>
      <c r="I864" s="55"/>
    </row>
    <row r="865" spans="2:9" ht="12" x14ac:dyDescent="0.2">
      <c r="B865" s="588"/>
      <c r="C865" s="3"/>
      <c r="D865" s="55"/>
      <c r="E865" s="55"/>
      <c r="F865" s="55"/>
      <c r="G865" s="55"/>
      <c r="H865" s="55"/>
      <c r="I865" s="55"/>
    </row>
    <row r="866" spans="2:9" ht="12" x14ac:dyDescent="0.2">
      <c r="B866" s="588"/>
      <c r="C866" s="3"/>
      <c r="D866" s="55"/>
      <c r="E866" s="55"/>
      <c r="F866" s="55"/>
      <c r="G866" s="55"/>
      <c r="H866" s="55"/>
      <c r="I866" s="55"/>
    </row>
    <row r="867" spans="2:9" ht="12" x14ac:dyDescent="0.2">
      <c r="B867" s="588"/>
      <c r="C867" s="3"/>
      <c r="D867" s="55"/>
      <c r="E867" s="55"/>
      <c r="F867" s="55"/>
      <c r="G867" s="55"/>
      <c r="H867" s="55"/>
      <c r="I867" s="55"/>
    </row>
    <row r="868" spans="2:9" ht="12" x14ac:dyDescent="0.2">
      <c r="B868" s="588"/>
      <c r="C868" s="3"/>
      <c r="D868" s="55"/>
      <c r="E868" s="55"/>
      <c r="F868" s="55"/>
      <c r="G868" s="55"/>
      <c r="H868" s="55"/>
      <c r="I868" s="55"/>
    </row>
    <row r="869" spans="2:9" ht="12" x14ac:dyDescent="0.2">
      <c r="B869" s="588"/>
      <c r="C869" s="3"/>
      <c r="D869" s="55"/>
      <c r="E869" s="55"/>
      <c r="F869" s="55"/>
      <c r="G869" s="55"/>
      <c r="H869" s="55"/>
      <c r="I869" s="55"/>
    </row>
    <row r="870" spans="2:9" ht="12" x14ac:dyDescent="0.2">
      <c r="B870" s="588"/>
      <c r="C870" s="3"/>
      <c r="D870" s="55"/>
      <c r="E870" s="55"/>
      <c r="F870" s="55"/>
      <c r="G870" s="55"/>
      <c r="H870" s="55"/>
      <c r="I870" s="55"/>
    </row>
    <row r="871" spans="2:9" ht="12" x14ac:dyDescent="0.2">
      <c r="B871" s="588"/>
      <c r="C871" s="3"/>
      <c r="D871" s="55"/>
      <c r="E871" s="55"/>
      <c r="F871" s="55"/>
      <c r="G871" s="55"/>
      <c r="H871" s="55"/>
      <c r="I871" s="55"/>
    </row>
    <row r="872" spans="2:9" ht="12" x14ac:dyDescent="0.2">
      <c r="B872" s="588"/>
      <c r="C872" s="3"/>
      <c r="D872" s="55"/>
      <c r="E872" s="55"/>
      <c r="F872" s="55"/>
      <c r="G872" s="55"/>
      <c r="H872" s="55"/>
      <c r="I872" s="55"/>
    </row>
    <row r="873" spans="2:9" ht="12" x14ac:dyDescent="0.2">
      <c r="B873" s="588"/>
      <c r="C873" s="3"/>
      <c r="D873" s="55"/>
      <c r="E873" s="55"/>
      <c r="F873" s="55"/>
      <c r="G873" s="55"/>
      <c r="H873" s="55"/>
      <c r="I873" s="55"/>
    </row>
    <row r="874" spans="2:9" ht="12" x14ac:dyDescent="0.2">
      <c r="B874" s="588"/>
      <c r="C874" s="3"/>
      <c r="D874" s="55"/>
      <c r="E874" s="55"/>
      <c r="F874" s="55"/>
      <c r="G874" s="55"/>
      <c r="H874" s="55"/>
      <c r="I874" s="55"/>
    </row>
    <row r="875" spans="2:9" ht="12" x14ac:dyDescent="0.2">
      <c r="B875" s="588"/>
      <c r="C875" s="3"/>
      <c r="D875" s="55"/>
      <c r="E875" s="55"/>
      <c r="F875" s="55"/>
      <c r="G875" s="55"/>
      <c r="H875" s="55"/>
      <c r="I875" s="55"/>
    </row>
    <row r="876" spans="2:9" ht="12" x14ac:dyDescent="0.2">
      <c r="B876" s="588"/>
      <c r="C876" s="3"/>
      <c r="D876" s="55"/>
      <c r="E876" s="55"/>
      <c r="F876" s="55"/>
      <c r="G876" s="55"/>
      <c r="H876" s="55"/>
      <c r="I876" s="55"/>
    </row>
    <row r="877" spans="2:9" ht="12" x14ac:dyDescent="0.2">
      <c r="B877" s="588"/>
      <c r="C877" s="3"/>
      <c r="D877" s="55"/>
      <c r="E877" s="55"/>
      <c r="F877" s="55"/>
      <c r="G877" s="55"/>
      <c r="H877" s="55"/>
      <c r="I877" s="55"/>
    </row>
    <row r="878" spans="2:9" ht="12" x14ac:dyDescent="0.2">
      <c r="B878" s="588"/>
      <c r="C878" s="3"/>
      <c r="D878" s="55"/>
      <c r="E878" s="55"/>
      <c r="F878" s="55"/>
      <c r="G878" s="55"/>
      <c r="H878" s="55"/>
      <c r="I878" s="55"/>
    </row>
    <row r="879" spans="2:9" ht="12" x14ac:dyDescent="0.2">
      <c r="B879" s="588"/>
      <c r="C879" s="3"/>
      <c r="D879" s="55"/>
      <c r="E879" s="55"/>
      <c r="F879" s="55"/>
      <c r="G879" s="55"/>
      <c r="H879" s="55"/>
      <c r="I879" s="55"/>
    </row>
    <row r="880" spans="2:9" ht="12" x14ac:dyDescent="0.2">
      <c r="B880" s="588"/>
      <c r="C880" s="3"/>
      <c r="D880" s="55"/>
      <c r="E880" s="55"/>
      <c r="F880" s="55"/>
      <c r="G880" s="55"/>
      <c r="H880" s="55"/>
      <c r="I880" s="55"/>
    </row>
    <row r="881" spans="2:9" ht="12" x14ac:dyDescent="0.2">
      <c r="B881" s="588"/>
      <c r="C881" s="3"/>
      <c r="D881" s="55"/>
      <c r="E881" s="55"/>
      <c r="F881" s="55"/>
      <c r="G881" s="55"/>
      <c r="H881" s="55"/>
      <c r="I881" s="55"/>
    </row>
    <row r="882" spans="2:9" ht="12" x14ac:dyDescent="0.2">
      <c r="B882" s="588"/>
      <c r="C882" s="3"/>
      <c r="D882" s="55"/>
      <c r="E882" s="55"/>
      <c r="F882" s="55"/>
      <c r="G882" s="55"/>
      <c r="H882" s="55"/>
      <c r="I882" s="55"/>
    </row>
    <row r="883" spans="2:9" ht="12" x14ac:dyDescent="0.2">
      <c r="B883" s="588"/>
      <c r="C883" s="3"/>
      <c r="D883" s="55"/>
      <c r="E883" s="55"/>
      <c r="F883" s="55"/>
      <c r="G883" s="55"/>
      <c r="H883" s="55"/>
      <c r="I883" s="55"/>
    </row>
    <row r="884" spans="2:9" ht="12" x14ac:dyDescent="0.2">
      <c r="B884" s="588"/>
      <c r="C884" s="3"/>
      <c r="D884" s="55"/>
      <c r="E884" s="55"/>
      <c r="F884" s="55"/>
      <c r="G884" s="55"/>
      <c r="H884" s="55"/>
      <c r="I884" s="55"/>
    </row>
    <row r="885" spans="2:9" ht="12" x14ac:dyDescent="0.2">
      <c r="B885" s="588"/>
      <c r="C885" s="3"/>
      <c r="D885" s="55"/>
      <c r="E885" s="55"/>
      <c r="F885" s="55"/>
      <c r="G885" s="55"/>
      <c r="H885" s="55"/>
      <c r="I885" s="55"/>
    </row>
    <row r="886" spans="2:9" ht="12" x14ac:dyDescent="0.2">
      <c r="B886" s="588"/>
      <c r="C886" s="3"/>
      <c r="D886" s="55"/>
      <c r="E886" s="55"/>
      <c r="F886" s="55"/>
      <c r="G886" s="55"/>
      <c r="H886" s="55"/>
      <c r="I886" s="55"/>
    </row>
    <row r="887" spans="2:9" ht="12" x14ac:dyDescent="0.2">
      <c r="B887" s="588"/>
      <c r="C887" s="3"/>
      <c r="D887" s="55"/>
      <c r="E887" s="55"/>
      <c r="F887" s="55"/>
      <c r="G887" s="55"/>
      <c r="H887" s="55"/>
      <c r="I887" s="55"/>
    </row>
    <row r="888" spans="2:9" ht="12" x14ac:dyDescent="0.2">
      <c r="B888" s="588"/>
      <c r="C888" s="3"/>
      <c r="D888" s="55"/>
      <c r="E888" s="55"/>
      <c r="F888" s="55"/>
      <c r="G888" s="55"/>
      <c r="H888" s="55"/>
      <c r="I888" s="55"/>
    </row>
    <row r="889" spans="2:9" ht="12" x14ac:dyDescent="0.2">
      <c r="B889" s="588"/>
      <c r="C889" s="3"/>
      <c r="D889" s="55"/>
      <c r="E889" s="55"/>
      <c r="F889" s="55"/>
      <c r="G889" s="55"/>
      <c r="H889" s="55"/>
      <c r="I889" s="55"/>
    </row>
    <row r="890" spans="2:9" ht="12" x14ac:dyDescent="0.2">
      <c r="B890" s="588"/>
      <c r="C890" s="3"/>
      <c r="D890" s="55"/>
      <c r="E890" s="55"/>
      <c r="F890" s="55"/>
      <c r="G890" s="55"/>
      <c r="H890" s="55"/>
      <c r="I890" s="55"/>
    </row>
    <row r="891" spans="2:9" ht="12" x14ac:dyDescent="0.2">
      <c r="B891" s="588"/>
      <c r="C891" s="3"/>
      <c r="D891" s="55"/>
      <c r="E891" s="55"/>
      <c r="F891" s="55"/>
      <c r="G891" s="55"/>
      <c r="H891" s="55"/>
      <c r="I891" s="55"/>
    </row>
    <row r="892" spans="2:9" ht="12" x14ac:dyDescent="0.2">
      <c r="B892" s="588"/>
      <c r="C892" s="3"/>
      <c r="D892" s="55"/>
      <c r="E892" s="55"/>
      <c r="F892" s="55"/>
      <c r="G892" s="55"/>
      <c r="H892" s="55"/>
      <c r="I892" s="55"/>
    </row>
    <row r="893" spans="2:9" ht="12" x14ac:dyDescent="0.2">
      <c r="B893" s="588"/>
      <c r="C893" s="3"/>
      <c r="D893" s="55"/>
      <c r="E893" s="55"/>
      <c r="F893" s="55"/>
      <c r="G893" s="55"/>
      <c r="H893" s="55"/>
      <c r="I893" s="55"/>
    </row>
    <row r="894" spans="2:9" ht="12" x14ac:dyDescent="0.2">
      <c r="B894" s="588"/>
      <c r="C894" s="3"/>
      <c r="D894" s="55"/>
      <c r="E894" s="55"/>
      <c r="F894" s="55"/>
      <c r="G894" s="55"/>
      <c r="H894" s="55"/>
      <c r="I894" s="55"/>
    </row>
    <row r="895" spans="2:9" ht="12" x14ac:dyDescent="0.2">
      <c r="B895" s="588"/>
      <c r="C895" s="3"/>
      <c r="D895" s="55"/>
      <c r="E895" s="55"/>
      <c r="F895" s="55"/>
      <c r="G895" s="55"/>
      <c r="H895" s="55"/>
      <c r="I895" s="55"/>
    </row>
    <row r="896" spans="2:9" ht="12" x14ac:dyDescent="0.2">
      <c r="B896" s="588"/>
      <c r="C896" s="3"/>
      <c r="D896" s="55"/>
      <c r="E896" s="55"/>
      <c r="F896" s="55"/>
      <c r="G896" s="55"/>
      <c r="H896" s="55"/>
      <c r="I896" s="55"/>
    </row>
    <row r="897" spans="2:9" ht="12" x14ac:dyDescent="0.2">
      <c r="B897" s="588"/>
      <c r="C897" s="3"/>
      <c r="D897" s="55"/>
      <c r="E897" s="55"/>
      <c r="F897" s="55"/>
      <c r="G897" s="55"/>
      <c r="H897" s="55"/>
      <c r="I897" s="55"/>
    </row>
    <row r="898" spans="2:9" ht="12" x14ac:dyDescent="0.2">
      <c r="B898" s="588"/>
      <c r="C898" s="3"/>
      <c r="D898" s="55"/>
      <c r="E898" s="55"/>
      <c r="F898" s="55"/>
      <c r="G898" s="55"/>
      <c r="H898" s="55"/>
      <c r="I898" s="55"/>
    </row>
    <row r="899" spans="2:9" ht="12" x14ac:dyDescent="0.2">
      <c r="B899" s="588"/>
      <c r="C899" s="3"/>
      <c r="D899" s="55"/>
      <c r="E899" s="55"/>
      <c r="F899" s="55"/>
      <c r="G899" s="55"/>
      <c r="H899" s="55"/>
      <c r="I899" s="55"/>
    </row>
    <row r="900" spans="2:9" ht="12" x14ac:dyDescent="0.2">
      <c r="B900" s="588"/>
      <c r="C900" s="3"/>
      <c r="D900" s="55"/>
      <c r="E900" s="55"/>
      <c r="F900" s="55"/>
      <c r="G900" s="55"/>
      <c r="H900" s="55"/>
      <c r="I900" s="55"/>
    </row>
    <row r="901" spans="2:9" ht="12" x14ac:dyDescent="0.2">
      <c r="B901" s="588"/>
      <c r="C901" s="3"/>
      <c r="D901" s="55"/>
      <c r="E901" s="55"/>
      <c r="F901" s="55"/>
      <c r="G901" s="55"/>
      <c r="H901" s="55"/>
      <c r="I901" s="55"/>
    </row>
    <row r="902" spans="2:9" ht="12" x14ac:dyDescent="0.2">
      <c r="B902" s="588"/>
      <c r="C902" s="3"/>
      <c r="D902" s="55"/>
      <c r="E902" s="55"/>
      <c r="F902" s="55"/>
      <c r="G902" s="55"/>
      <c r="H902" s="55"/>
      <c r="I902" s="55"/>
    </row>
    <row r="903" spans="2:9" ht="12" x14ac:dyDescent="0.2">
      <c r="B903" s="588"/>
      <c r="C903" s="3"/>
      <c r="D903" s="55"/>
      <c r="E903" s="55"/>
      <c r="F903" s="55"/>
      <c r="G903" s="55"/>
      <c r="H903" s="55"/>
      <c r="I903" s="55"/>
    </row>
    <row r="904" spans="2:9" ht="12" x14ac:dyDescent="0.2">
      <c r="B904" s="588"/>
      <c r="C904" s="3"/>
      <c r="D904" s="55"/>
      <c r="E904" s="55"/>
      <c r="F904" s="55"/>
      <c r="G904" s="55"/>
      <c r="H904" s="55"/>
      <c r="I904" s="55"/>
    </row>
    <row r="905" spans="2:9" ht="12" x14ac:dyDescent="0.2">
      <c r="B905" s="588"/>
      <c r="C905" s="3"/>
      <c r="D905" s="55"/>
      <c r="E905" s="55"/>
      <c r="F905" s="55"/>
      <c r="G905" s="55"/>
      <c r="H905" s="55"/>
      <c r="I905" s="55"/>
    </row>
    <row r="906" spans="2:9" ht="12" x14ac:dyDescent="0.2">
      <c r="B906" s="588"/>
      <c r="C906" s="3"/>
      <c r="D906" s="55"/>
      <c r="E906" s="55"/>
      <c r="F906" s="55"/>
      <c r="G906" s="55"/>
      <c r="H906" s="55"/>
      <c r="I906" s="55"/>
    </row>
    <row r="907" spans="2:9" ht="12" x14ac:dyDescent="0.2">
      <c r="B907" s="588"/>
      <c r="C907" s="3"/>
      <c r="D907" s="55"/>
      <c r="E907" s="55"/>
      <c r="F907" s="55"/>
      <c r="G907" s="55"/>
      <c r="H907" s="55"/>
      <c r="I907" s="55"/>
    </row>
    <row r="908" spans="2:9" ht="12" x14ac:dyDescent="0.2">
      <c r="B908" s="588"/>
      <c r="C908" s="3"/>
      <c r="D908" s="55"/>
      <c r="E908" s="55"/>
      <c r="F908" s="55"/>
      <c r="G908" s="55"/>
      <c r="H908" s="55"/>
      <c r="I908" s="55"/>
    </row>
    <row r="909" spans="2:9" ht="12" x14ac:dyDescent="0.2">
      <c r="B909" s="588"/>
      <c r="C909" s="3"/>
      <c r="D909" s="55"/>
      <c r="E909" s="55"/>
      <c r="F909" s="55"/>
      <c r="G909" s="55"/>
      <c r="H909" s="55"/>
      <c r="I909" s="55"/>
    </row>
    <row r="910" spans="2:9" ht="12" x14ac:dyDescent="0.2">
      <c r="B910" s="588"/>
      <c r="C910" s="3"/>
      <c r="D910" s="55"/>
      <c r="E910" s="55"/>
      <c r="F910" s="55"/>
      <c r="G910" s="55"/>
      <c r="H910" s="55"/>
      <c r="I910" s="55"/>
    </row>
    <row r="911" spans="2:9" ht="12" x14ac:dyDescent="0.2">
      <c r="B911" s="588"/>
      <c r="C911" s="3"/>
      <c r="D911" s="55"/>
      <c r="E911" s="55"/>
      <c r="F911" s="55"/>
      <c r="G911" s="55"/>
      <c r="H911" s="55"/>
      <c r="I911" s="55"/>
    </row>
    <row r="912" spans="2:9" ht="12" x14ac:dyDescent="0.2">
      <c r="B912" s="588"/>
      <c r="C912" s="3"/>
      <c r="D912" s="55"/>
      <c r="E912" s="55"/>
      <c r="F912" s="55"/>
      <c r="G912" s="55"/>
      <c r="H912" s="55"/>
      <c r="I912" s="55"/>
    </row>
    <row r="913" spans="2:9" ht="12" x14ac:dyDescent="0.2">
      <c r="B913" s="588"/>
      <c r="C913" s="3"/>
      <c r="D913" s="55"/>
      <c r="E913" s="55"/>
      <c r="F913" s="55"/>
      <c r="G913" s="55"/>
      <c r="H913" s="55"/>
      <c r="I913" s="55"/>
    </row>
    <row r="914" spans="2:9" ht="12" x14ac:dyDescent="0.2">
      <c r="B914" s="588"/>
      <c r="C914" s="3"/>
      <c r="D914" s="55"/>
      <c r="E914" s="55"/>
      <c r="F914" s="55"/>
      <c r="G914" s="55"/>
      <c r="H914" s="55"/>
      <c r="I914" s="55"/>
    </row>
    <row r="915" spans="2:9" ht="12" x14ac:dyDescent="0.2">
      <c r="B915" s="588"/>
      <c r="C915" s="3"/>
      <c r="D915" s="55"/>
      <c r="E915" s="55"/>
      <c r="F915" s="55"/>
      <c r="G915" s="55"/>
      <c r="H915" s="55"/>
      <c r="I915" s="55"/>
    </row>
    <row r="916" spans="2:9" ht="12" x14ac:dyDescent="0.2">
      <c r="B916" s="588"/>
      <c r="C916" s="3"/>
      <c r="D916" s="55"/>
      <c r="E916" s="55"/>
      <c r="F916" s="55"/>
      <c r="G916" s="55"/>
      <c r="H916" s="55"/>
      <c r="I916" s="55"/>
    </row>
    <row r="917" spans="2:9" ht="12" x14ac:dyDescent="0.2">
      <c r="B917" s="588"/>
      <c r="C917" s="3"/>
      <c r="D917" s="55"/>
      <c r="E917" s="55"/>
      <c r="F917" s="55"/>
      <c r="G917" s="55"/>
      <c r="H917" s="55"/>
      <c r="I917" s="55"/>
    </row>
    <row r="918" spans="2:9" ht="12" x14ac:dyDescent="0.2">
      <c r="B918" s="588"/>
      <c r="C918" s="3"/>
      <c r="D918" s="55"/>
      <c r="E918" s="55"/>
      <c r="F918" s="55"/>
      <c r="G918" s="55"/>
      <c r="H918" s="55"/>
      <c r="I918" s="55"/>
    </row>
    <row r="919" spans="2:9" ht="12" x14ac:dyDescent="0.2">
      <c r="B919" s="588"/>
      <c r="C919" s="3"/>
      <c r="D919" s="55"/>
      <c r="E919" s="55"/>
      <c r="F919" s="55"/>
      <c r="G919" s="55"/>
      <c r="H919" s="55"/>
      <c r="I919" s="55"/>
    </row>
    <row r="920" spans="2:9" ht="12" x14ac:dyDescent="0.2">
      <c r="B920" s="588"/>
      <c r="C920" s="3"/>
      <c r="D920" s="55"/>
      <c r="E920" s="55"/>
      <c r="F920" s="55"/>
      <c r="G920" s="55"/>
      <c r="H920" s="55"/>
      <c r="I920" s="55"/>
    </row>
    <row r="921" spans="2:9" ht="12" x14ac:dyDescent="0.2">
      <c r="B921" s="588"/>
      <c r="C921" s="3"/>
      <c r="D921" s="55"/>
      <c r="E921" s="55"/>
      <c r="F921" s="55"/>
      <c r="G921" s="55"/>
      <c r="H921" s="55"/>
      <c r="I921" s="55"/>
    </row>
    <row r="922" spans="2:9" ht="12" x14ac:dyDescent="0.2">
      <c r="B922" s="588"/>
      <c r="C922" s="3"/>
      <c r="D922" s="55"/>
      <c r="E922" s="55"/>
      <c r="F922" s="55"/>
      <c r="G922" s="55"/>
      <c r="H922" s="55"/>
      <c r="I922" s="55"/>
    </row>
    <row r="923" spans="2:9" ht="12" x14ac:dyDescent="0.2">
      <c r="B923" s="588"/>
      <c r="C923" s="3"/>
      <c r="D923" s="55"/>
      <c r="E923" s="55"/>
      <c r="F923" s="55"/>
      <c r="G923" s="55"/>
      <c r="H923" s="55"/>
      <c r="I923" s="55"/>
    </row>
    <row r="924" spans="2:9" ht="12" x14ac:dyDescent="0.2">
      <c r="B924" s="588"/>
      <c r="C924" s="3"/>
      <c r="D924" s="55"/>
      <c r="E924" s="55"/>
      <c r="F924" s="55"/>
      <c r="G924" s="55"/>
      <c r="H924" s="55"/>
      <c r="I924" s="55"/>
    </row>
    <row r="925" spans="2:9" ht="12" x14ac:dyDescent="0.2">
      <c r="B925" s="588"/>
      <c r="C925" s="3"/>
      <c r="D925" s="55"/>
      <c r="E925" s="55"/>
      <c r="F925" s="55"/>
      <c r="G925" s="55"/>
      <c r="H925" s="55"/>
      <c r="I925" s="55"/>
    </row>
    <row r="926" spans="2:9" ht="12" x14ac:dyDescent="0.2">
      <c r="B926" s="588"/>
      <c r="C926" s="3"/>
      <c r="D926" s="55"/>
      <c r="E926" s="55"/>
      <c r="F926" s="55"/>
      <c r="G926" s="55"/>
      <c r="H926" s="55"/>
      <c r="I926" s="55"/>
    </row>
    <row r="927" spans="2:9" ht="12" x14ac:dyDescent="0.2">
      <c r="B927" s="588"/>
      <c r="C927" s="3"/>
      <c r="D927" s="55"/>
      <c r="E927" s="55"/>
      <c r="F927" s="55"/>
      <c r="G927" s="55"/>
      <c r="H927" s="55"/>
      <c r="I927" s="55"/>
    </row>
    <row r="928" spans="2:9" ht="12" x14ac:dyDescent="0.2">
      <c r="B928" s="588"/>
      <c r="C928" s="3"/>
      <c r="D928" s="55"/>
      <c r="E928" s="55"/>
      <c r="F928" s="55"/>
      <c r="G928" s="55"/>
      <c r="H928" s="55"/>
      <c r="I928" s="55"/>
    </row>
    <row r="929" spans="2:9" ht="12" x14ac:dyDescent="0.2">
      <c r="B929" s="588"/>
      <c r="C929" s="3"/>
      <c r="D929" s="55"/>
      <c r="E929" s="55"/>
      <c r="F929" s="55"/>
      <c r="G929" s="55"/>
      <c r="H929" s="55"/>
      <c r="I929" s="55"/>
    </row>
    <row r="930" spans="2:9" ht="12" x14ac:dyDescent="0.2">
      <c r="B930" s="588"/>
      <c r="C930" s="3"/>
      <c r="D930" s="55"/>
      <c r="E930" s="55"/>
      <c r="F930" s="55"/>
      <c r="G930" s="55"/>
      <c r="H930" s="55"/>
      <c r="I930" s="55"/>
    </row>
    <row r="931" spans="2:9" ht="12" x14ac:dyDescent="0.2">
      <c r="B931" s="588"/>
      <c r="C931" s="3"/>
      <c r="D931" s="55"/>
      <c r="E931" s="55"/>
      <c r="F931" s="55"/>
      <c r="G931" s="55"/>
      <c r="H931" s="55"/>
      <c r="I931" s="55"/>
    </row>
    <row r="932" spans="2:9" ht="12" x14ac:dyDescent="0.2">
      <c r="B932" s="588"/>
      <c r="C932" s="3"/>
      <c r="D932" s="55"/>
      <c r="E932" s="55"/>
      <c r="F932" s="55"/>
      <c r="G932" s="55"/>
      <c r="H932" s="55"/>
      <c r="I932" s="55"/>
    </row>
    <row r="933" spans="2:9" ht="12" x14ac:dyDescent="0.2">
      <c r="B933" s="588"/>
      <c r="C933" s="3"/>
      <c r="D933" s="55"/>
      <c r="E933" s="55"/>
      <c r="F933" s="55"/>
      <c r="G933" s="55"/>
      <c r="H933" s="55"/>
      <c r="I933" s="55"/>
    </row>
    <row r="934" spans="2:9" ht="12" x14ac:dyDescent="0.2">
      <c r="B934" s="588"/>
      <c r="C934" s="3"/>
      <c r="D934" s="55"/>
      <c r="E934" s="55"/>
      <c r="F934" s="55"/>
      <c r="G934" s="55"/>
      <c r="H934" s="55"/>
      <c r="I934" s="55"/>
    </row>
    <row r="935" spans="2:9" ht="12" x14ac:dyDescent="0.2">
      <c r="B935" s="588"/>
      <c r="C935" s="3"/>
      <c r="D935" s="55"/>
      <c r="E935" s="55"/>
      <c r="F935" s="55"/>
      <c r="G935" s="55"/>
      <c r="H935" s="55"/>
      <c r="I935" s="55"/>
    </row>
    <row r="936" spans="2:9" ht="12" x14ac:dyDescent="0.2">
      <c r="B936" s="588"/>
      <c r="C936" s="3"/>
      <c r="D936" s="55"/>
      <c r="E936" s="55"/>
      <c r="F936" s="55"/>
      <c r="G936" s="55"/>
      <c r="H936" s="55"/>
      <c r="I936" s="55"/>
    </row>
    <row r="937" spans="2:9" ht="12" x14ac:dyDescent="0.2">
      <c r="B937" s="588"/>
      <c r="C937" s="3"/>
      <c r="D937" s="55"/>
      <c r="E937" s="55"/>
      <c r="F937" s="55"/>
      <c r="G937" s="55"/>
      <c r="H937" s="55"/>
      <c r="I937" s="55"/>
    </row>
    <row r="938" spans="2:9" ht="12" x14ac:dyDescent="0.2">
      <c r="B938" s="588"/>
      <c r="C938" s="3"/>
      <c r="D938" s="55"/>
      <c r="E938" s="55"/>
      <c r="F938" s="55"/>
      <c r="G938" s="55"/>
      <c r="H938" s="55"/>
      <c r="I938" s="55"/>
    </row>
    <row r="939" spans="2:9" ht="12" x14ac:dyDescent="0.2">
      <c r="B939" s="588"/>
      <c r="C939" s="3"/>
      <c r="D939" s="55"/>
      <c r="E939" s="55"/>
      <c r="F939" s="55"/>
      <c r="G939" s="55"/>
      <c r="H939" s="55"/>
      <c r="I939" s="55"/>
    </row>
    <row r="940" spans="2:9" ht="12" x14ac:dyDescent="0.2">
      <c r="B940" s="588"/>
      <c r="C940" s="3"/>
      <c r="D940" s="55"/>
      <c r="E940" s="55"/>
      <c r="F940" s="55"/>
      <c r="G940" s="55"/>
      <c r="H940" s="55"/>
      <c r="I940" s="55"/>
    </row>
    <row r="941" spans="2:9" ht="12" x14ac:dyDescent="0.2">
      <c r="B941" s="588"/>
      <c r="C941" s="3"/>
      <c r="D941" s="55"/>
      <c r="E941" s="55"/>
      <c r="F941" s="55"/>
      <c r="G941" s="55"/>
      <c r="H941" s="55"/>
      <c r="I941" s="55"/>
    </row>
    <row r="942" spans="2:9" ht="12" x14ac:dyDescent="0.2">
      <c r="B942" s="588"/>
      <c r="C942" s="3"/>
      <c r="D942" s="55"/>
      <c r="E942" s="55"/>
      <c r="F942" s="55"/>
      <c r="G942" s="55"/>
      <c r="H942" s="55"/>
      <c r="I942" s="55"/>
    </row>
    <row r="943" spans="2:9" ht="12" x14ac:dyDescent="0.2">
      <c r="B943" s="588"/>
      <c r="C943" s="3"/>
      <c r="D943" s="55"/>
      <c r="E943" s="55"/>
      <c r="F943" s="55"/>
      <c r="G943" s="55"/>
      <c r="H943" s="55"/>
      <c r="I943" s="55"/>
    </row>
    <row r="944" spans="2:9" ht="12" x14ac:dyDescent="0.2">
      <c r="B944" s="588"/>
      <c r="C944" s="3"/>
      <c r="D944" s="55"/>
      <c r="E944" s="55"/>
      <c r="F944" s="55"/>
      <c r="G944" s="55"/>
      <c r="H944" s="55"/>
      <c r="I944" s="55"/>
    </row>
    <row r="945" spans="2:9" ht="12" x14ac:dyDescent="0.2">
      <c r="B945" s="588"/>
      <c r="C945" s="3"/>
      <c r="D945" s="55"/>
      <c r="E945" s="55"/>
      <c r="F945" s="55"/>
      <c r="G945" s="55"/>
      <c r="H945" s="55"/>
      <c r="I945" s="55"/>
    </row>
    <row r="946" spans="2:9" ht="12" x14ac:dyDescent="0.2">
      <c r="B946" s="588"/>
      <c r="C946" s="3"/>
      <c r="D946" s="55"/>
      <c r="E946" s="55"/>
      <c r="F946" s="55"/>
      <c r="G946" s="55"/>
      <c r="H946" s="55"/>
      <c r="I946" s="55"/>
    </row>
    <row r="947" spans="2:9" ht="12" x14ac:dyDescent="0.2">
      <c r="B947" s="588"/>
      <c r="C947" s="3"/>
      <c r="D947" s="55"/>
      <c r="E947" s="55"/>
      <c r="F947" s="55"/>
      <c r="G947" s="55"/>
      <c r="H947" s="55"/>
      <c r="I947" s="55"/>
    </row>
    <row r="948" spans="2:9" ht="12" x14ac:dyDescent="0.2">
      <c r="B948" s="588"/>
      <c r="C948" s="3"/>
      <c r="D948" s="55"/>
      <c r="E948" s="55"/>
      <c r="F948" s="55"/>
      <c r="G948" s="55"/>
      <c r="H948" s="55"/>
      <c r="I948" s="55"/>
    </row>
    <row r="949" spans="2:9" ht="12" x14ac:dyDescent="0.2">
      <c r="B949" s="588"/>
      <c r="C949" s="3"/>
      <c r="D949" s="55"/>
      <c r="E949" s="55"/>
      <c r="F949" s="55"/>
      <c r="G949" s="55"/>
      <c r="H949" s="55"/>
      <c r="I949" s="55"/>
    </row>
    <row r="950" spans="2:9" ht="12" x14ac:dyDescent="0.2">
      <c r="B950" s="588"/>
      <c r="C950" s="3"/>
      <c r="D950" s="55"/>
      <c r="E950" s="55"/>
      <c r="F950" s="55"/>
      <c r="G950" s="55"/>
      <c r="H950" s="55"/>
      <c r="I950" s="55"/>
    </row>
    <row r="951" spans="2:9" ht="12" x14ac:dyDescent="0.2">
      <c r="B951" s="588"/>
      <c r="C951" s="3"/>
      <c r="D951" s="55"/>
      <c r="E951" s="55"/>
      <c r="F951" s="55"/>
      <c r="G951" s="55"/>
      <c r="H951" s="55"/>
      <c r="I951" s="55"/>
    </row>
    <row r="952" spans="2:9" ht="12" x14ac:dyDescent="0.2">
      <c r="B952" s="588"/>
      <c r="C952" s="3"/>
      <c r="D952" s="55"/>
      <c r="E952" s="55"/>
      <c r="F952" s="55"/>
      <c r="G952" s="55"/>
      <c r="H952" s="55"/>
      <c r="I952" s="55"/>
    </row>
    <row r="953" spans="2:9" ht="12" x14ac:dyDescent="0.2">
      <c r="B953" s="588"/>
      <c r="C953" s="3"/>
      <c r="D953" s="55"/>
      <c r="E953" s="55"/>
      <c r="F953" s="55"/>
      <c r="G953" s="55"/>
      <c r="H953" s="55"/>
      <c r="I953" s="55"/>
    </row>
    <row r="954" spans="2:9" ht="12" x14ac:dyDescent="0.2">
      <c r="B954" s="588"/>
      <c r="C954" s="3"/>
      <c r="D954" s="55"/>
      <c r="E954" s="55"/>
      <c r="F954" s="55"/>
      <c r="G954" s="55"/>
      <c r="H954" s="55"/>
      <c r="I954" s="55"/>
    </row>
    <row r="955" spans="2:9" ht="12" x14ac:dyDescent="0.2">
      <c r="B955" s="588"/>
      <c r="C955" s="3"/>
      <c r="D955" s="55"/>
      <c r="E955" s="55"/>
      <c r="F955" s="55"/>
      <c r="G955" s="55"/>
      <c r="H955" s="55"/>
      <c r="I955" s="55"/>
    </row>
    <row r="956" spans="2:9" ht="12" x14ac:dyDescent="0.2">
      <c r="B956" s="588"/>
      <c r="C956" s="3"/>
      <c r="D956" s="55"/>
      <c r="E956" s="55"/>
      <c r="F956" s="55"/>
      <c r="G956" s="55"/>
      <c r="H956" s="55"/>
      <c r="I956" s="55"/>
    </row>
    <row r="957" spans="2:9" ht="12" x14ac:dyDescent="0.2">
      <c r="B957" s="588"/>
      <c r="C957" s="3"/>
      <c r="D957" s="55"/>
      <c r="E957" s="55"/>
      <c r="F957" s="55"/>
      <c r="G957" s="55"/>
      <c r="H957" s="55"/>
      <c r="I957" s="55"/>
    </row>
    <row r="958" spans="2:9" ht="12" x14ac:dyDescent="0.2">
      <c r="B958" s="588"/>
      <c r="C958" s="3"/>
      <c r="D958" s="55"/>
      <c r="E958" s="55"/>
      <c r="F958" s="55"/>
      <c r="G958" s="55"/>
      <c r="H958" s="55"/>
      <c r="I958" s="55"/>
    </row>
    <row r="959" spans="2:9" ht="12" x14ac:dyDescent="0.2">
      <c r="B959" s="588"/>
      <c r="C959" s="3"/>
      <c r="D959" s="55"/>
      <c r="E959" s="55"/>
      <c r="F959" s="55"/>
      <c r="G959" s="55"/>
      <c r="H959" s="55"/>
      <c r="I959" s="55"/>
    </row>
    <row r="960" spans="2:9" ht="12" x14ac:dyDescent="0.2">
      <c r="B960" s="588"/>
      <c r="C960" s="3"/>
      <c r="D960" s="55"/>
      <c r="E960" s="55"/>
      <c r="F960" s="55"/>
      <c r="G960" s="55"/>
      <c r="H960" s="55"/>
      <c r="I960" s="55"/>
    </row>
    <row r="961" spans="2:9" ht="12" x14ac:dyDescent="0.2">
      <c r="B961" s="588"/>
      <c r="C961" s="3"/>
      <c r="D961" s="55"/>
      <c r="E961" s="55"/>
      <c r="F961" s="55"/>
      <c r="G961" s="55"/>
      <c r="H961" s="55"/>
      <c r="I961" s="55"/>
    </row>
    <row r="962" spans="2:9" ht="12" x14ac:dyDescent="0.2">
      <c r="B962" s="588"/>
      <c r="C962" s="3"/>
      <c r="D962" s="55"/>
      <c r="E962" s="55"/>
      <c r="F962" s="55"/>
      <c r="G962" s="55"/>
      <c r="H962" s="55"/>
      <c r="I962" s="55"/>
    </row>
    <row r="963" spans="2:9" ht="12" x14ac:dyDescent="0.2">
      <c r="B963" s="588"/>
      <c r="C963" s="3"/>
      <c r="D963" s="55"/>
      <c r="E963" s="55"/>
      <c r="F963" s="55"/>
      <c r="G963" s="55"/>
      <c r="H963" s="55"/>
      <c r="I963" s="55"/>
    </row>
    <row r="964" spans="2:9" ht="12" x14ac:dyDescent="0.2">
      <c r="B964" s="588"/>
      <c r="C964" s="3"/>
      <c r="D964" s="55"/>
      <c r="E964" s="55"/>
      <c r="F964" s="55"/>
      <c r="G964" s="55"/>
      <c r="H964" s="55"/>
      <c r="I964" s="55"/>
    </row>
    <row r="965" spans="2:9" ht="12" x14ac:dyDescent="0.2">
      <c r="B965" s="588"/>
      <c r="C965" s="3"/>
      <c r="D965" s="55"/>
      <c r="E965" s="55"/>
      <c r="F965" s="55"/>
      <c r="G965" s="55"/>
      <c r="H965" s="55"/>
      <c r="I965" s="55"/>
    </row>
    <row r="966" spans="2:9" ht="12" x14ac:dyDescent="0.2">
      <c r="B966" s="588"/>
      <c r="C966" s="3"/>
      <c r="D966" s="55"/>
      <c r="E966" s="55"/>
      <c r="F966" s="55"/>
      <c r="G966" s="55"/>
      <c r="H966" s="55"/>
      <c r="I966" s="55"/>
    </row>
    <row r="967" spans="2:9" ht="12" x14ac:dyDescent="0.2">
      <c r="B967" s="588"/>
      <c r="C967" s="3"/>
      <c r="D967" s="55"/>
      <c r="E967" s="55"/>
      <c r="F967" s="55"/>
      <c r="G967" s="55"/>
      <c r="H967" s="55"/>
      <c r="I967" s="55"/>
    </row>
    <row r="968" spans="2:9" ht="12" x14ac:dyDescent="0.2">
      <c r="B968" s="588"/>
      <c r="C968" s="3"/>
      <c r="D968" s="55"/>
      <c r="E968" s="55"/>
      <c r="F968" s="55"/>
      <c r="G968" s="55"/>
      <c r="H968" s="55"/>
      <c r="I968" s="55"/>
    </row>
    <row r="969" spans="2:9" ht="12" x14ac:dyDescent="0.2">
      <c r="B969" s="588"/>
      <c r="C969" s="3"/>
      <c r="D969" s="55"/>
      <c r="E969" s="55"/>
      <c r="F969" s="55"/>
      <c r="G969" s="55"/>
      <c r="H969" s="55"/>
      <c r="I969" s="55"/>
    </row>
    <row r="970" spans="2:9" ht="12" x14ac:dyDescent="0.2">
      <c r="B970" s="588"/>
      <c r="C970" s="3"/>
      <c r="D970" s="55"/>
      <c r="E970" s="55"/>
      <c r="F970" s="55"/>
      <c r="G970" s="55"/>
      <c r="H970" s="55"/>
      <c r="I970" s="55"/>
    </row>
    <row r="971" spans="2:9" ht="12" x14ac:dyDescent="0.2">
      <c r="B971" s="588"/>
      <c r="C971" s="3"/>
      <c r="D971" s="55"/>
      <c r="E971" s="55"/>
      <c r="F971" s="55"/>
      <c r="G971" s="55"/>
      <c r="H971" s="55"/>
      <c r="I971" s="55"/>
    </row>
    <row r="972" spans="2:9" ht="12" x14ac:dyDescent="0.2">
      <c r="B972" s="588"/>
      <c r="C972" s="3"/>
      <c r="D972" s="55"/>
      <c r="E972" s="55"/>
      <c r="F972" s="55"/>
      <c r="G972" s="55"/>
      <c r="H972" s="55"/>
      <c r="I972" s="55"/>
    </row>
    <row r="973" spans="2:9" ht="12" x14ac:dyDescent="0.2">
      <c r="B973" s="588"/>
      <c r="C973" s="3"/>
      <c r="D973" s="55"/>
      <c r="E973" s="55"/>
      <c r="F973" s="55"/>
      <c r="G973" s="55"/>
      <c r="H973" s="55"/>
      <c r="I973" s="55"/>
    </row>
    <row r="974" spans="2:9" ht="12" x14ac:dyDescent="0.2">
      <c r="B974" s="588"/>
      <c r="C974" s="3"/>
      <c r="D974" s="55"/>
      <c r="E974" s="55"/>
      <c r="F974" s="55"/>
      <c r="G974" s="55"/>
      <c r="H974" s="55"/>
      <c r="I974" s="55"/>
    </row>
    <row r="975" spans="2:9" ht="12" x14ac:dyDescent="0.2">
      <c r="B975" s="588"/>
      <c r="C975" s="3"/>
      <c r="D975" s="55"/>
      <c r="E975" s="55"/>
      <c r="F975" s="55"/>
      <c r="G975" s="55"/>
      <c r="H975" s="55"/>
      <c r="I975" s="55"/>
    </row>
    <row r="976" spans="2:9" ht="12" x14ac:dyDescent="0.2">
      <c r="B976" s="588"/>
      <c r="C976" s="3"/>
      <c r="D976" s="55"/>
      <c r="E976" s="55"/>
      <c r="F976" s="55"/>
      <c r="G976" s="55"/>
      <c r="H976" s="55"/>
      <c r="I976" s="55"/>
    </row>
    <row r="977" spans="2:9" ht="12" x14ac:dyDescent="0.2">
      <c r="B977" s="588"/>
      <c r="C977" s="3"/>
      <c r="D977" s="55"/>
      <c r="E977" s="55"/>
      <c r="F977" s="55"/>
      <c r="G977" s="55"/>
      <c r="H977" s="55"/>
      <c r="I977" s="55"/>
    </row>
    <row r="978" spans="2:9" ht="12" x14ac:dyDescent="0.2">
      <c r="B978" s="588"/>
      <c r="C978" s="3"/>
      <c r="D978" s="55"/>
      <c r="E978" s="55"/>
      <c r="F978" s="55"/>
      <c r="G978" s="55"/>
      <c r="H978" s="55"/>
      <c r="I978" s="55"/>
    </row>
    <row r="979" spans="2:9" ht="12" x14ac:dyDescent="0.2">
      <c r="B979" s="588"/>
      <c r="C979" s="3"/>
      <c r="D979" s="55"/>
      <c r="E979" s="55"/>
      <c r="F979" s="55"/>
      <c r="G979" s="55"/>
      <c r="H979" s="55"/>
      <c r="I979" s="55"/>
    </row>
    <row r="980" spans="2:9" ht="12" x14ac:dyDescent="0.2">
      <c r="B980" s="588"/>
      <c r="C980" s="3"/>
      <c r="D980" s="55"/>
      <c r="E980" s="55"/>
      <c r="F980" s="55"/>
      <c r="G980" s="55"/>
      <c r="H980" s="55"/>
      <c r="I980" s="55"/>
    </row>
    <row r="981" spans="2:9" ht="12" x14ac:dyDescent="0.2">
      <c r="B981" s="588"/>
      <c r="C981" s="3"/>
      <c r="D981" s="55"/>
      <c r="E981" s="55"/>
      <c r="F981" s="55"/>
      <c r="G981" s="55"/>
      <c r="H981" s="55"/>
      <c r="I981" s="55"/>
    </row>
    <row r="982" spans="2:9" ht="12" x14ac:dyDescent="0.2">
      <c r="B982" s="588"/>
      <c r="C982" s="3"/>
      <c r="D982" s="55"/>
      <c r="E982" s="55"/>
      <c r="F982" s="55"/>
      <c r="G982" s="55"/>
      <c r="H982" s="55"/>
      <c r="I982" s="55"/>
    </row>
    <row r="983" spans="2:9" ht="12" x14ac:dyDescent="0.2">
      <c r="B983" s="588"/>
      <c r="C983" s="3"/>
      <c r="D983" s="55"/>
      <c r="E983" s="55"/>
      <c r="F983" s="55"/>
      <c r="G983" s="55"/>
      <c r="H983" s="55"/>
      <c r="I983" s="55"/>
    </row>
    <row r="984" spans="2:9" ht="12" x14ac:dyDescent="0.2">
      <c r="B984" s="588"/>
      <c r="C984" s="3"/>
      <c r="D984" s="55"/>
      <c r="E984" s="55"/>
      <c r="F984" s="55"/>
      <c r="G984" s="55"/>
      <c r="H984" s="55"/>
      <c r="I984" s="55"/>
    </row>
    <row r="985" spans="2:9" ht="12" x14ac:dyDescent="0.2">
      <c r="B985" s="588"/>
      <c r="C985" s="3"/>
      <c r="D985" s="55"/>
      <c r="E985" s="55"/>
      <c r="F985" s="55"/>
      <c r="G985" s="55"/>
      <c r="H985" s="55"/>
      <c r="I985" s="55"/>
    </row>
    <row r="986" spans="2:9" ht="12" x14ac:dyDescent="0.2">
      <c r="B986" s="588"/>
      <c r="C986" s="3"/>
      <c r="D986" s="55"/>
      <c r="E986" s="55"/>
      <c r="F986" s="55"/>
      <c r="G986" s="55"/>
      <c r="H986" s="55"/>
      <c r="I986" s="55"/>
    </row>
    <row r="987" spans="2:9" ht="12" x14ac:dyDescent="0.2">
      <c r="B987" s="588"/>
      <c r="C987" s="3"/>
      <c r="D987" s="55"/>
      <c r="E987" s="55"/>
      <c r="F987" s="55"/>
      <c r="G987" s="55"/>
      <c r="H987" s="55"/>
      <c r="I987" s="55"/>
    </row>
    <row r="988" spans="2:9" ht="12" x14ac:dyDescent="0.2">
      <c r="B988" s="588"/>
      <c r="C988" s="3"/>
      <c r="D988" s="55"/>
      <c r="E988" s="55"/>
      <c r="F988" s="55"/>
      <c r="G988" s="55"/>
      <c r="H988" s="55"/>
      <c r="I988" s="55"/>
    </row>
    <row r="989" spans="2:9" ht="12" x14ac:dyDescent="0.2">
      <c r="B989" s="588"/>
      <c r="C989" s="3"/>
      <c r="D989" s="55"/>
      <c r="E989" s="55"/>
      <c r="F989" s="55"/>
      <c r="G989" s="55"/>
      <c r="H989" s="55"/>
      <c r="I989" s="55"/>
    </row>
    <row r="990" spans="2:9" ht="12" x14ac:dyDescent="0.2">
      <c r="B990" s="588"/>
      <c r="C990" s="3"/>
      <c r="D990" s="55"/>
      <c r="E990" s="55"/>
      <c r="F990" s="55"/>
      <c r="G990" s="55"/>
      <c r="H990" s="55"/>
      <c r="I990" s="55"/>
    </row>
    <row r="991" spans="2:9" ht="12" x14ac:dyDescent="0.2">
      <c r="B991" s="588"/>
      <c r="C991" s="3"/>
      <c r="D991" s="55"/>
      <c r="E991" s="55"/>
      <c r="F991" s="55"/>
      <c r="G991" s="55"/>
      <c r="H991" s="55"/>
      <c r="I991" s="55"/>
    </row>
    <row r="992" spans="2:9" ht="12" x14ac:dyDescent="0.2">
      <c r="B992" s="588"/>
      <c r="C992" s="3"/>
      <c r="D992" s="55"/>
      <c r="E992" s="55"/>
      <c r="F992" s="55"/>
      <c r="G992" s="55"/>
      <c r="H992" s="55"/>
      <c r="I992" s="55"/>
    </row>
    <row r="993" spans="2:9" ht="12" x14ac:dyDescent="0.2">
      <c r="B993" s="588"/>
      <c r="C993" s="3"/>
      <c r="D993" s="55"/>
      <c r="E993" s="55"/>
      <c r="F993" s="55"/>
      <c r="G993" s="55"/>
      <c r="H993" s="55"/>
      <c r="I993" s="55"/>
    </row>
    <row r="994" spans="2:9" ht="12" x14ac:dyDescent="0.2">
      <c r="B994" s="588"/>
      <c r="C994" s="3"/>
      <c r="D994" s="55"/>
      <c r="E994" s="55"/>
      <c r="F994" s="55"/>
      <c r="G994" s="55"/>
      <c r="H994" s="55"/>
      <c r="I994" s="55"/>
    </row>
    <row r="995" spans="2:9" ht="12" x14ac:dyDescent="0.2">
      <c r="B995" s="588"/>
      <c r="C995" s="3"/>
      <c r="D995" s="55"/>
      <c r="E995" s="55"/>
      <c r="F995" s="55"/>
      <c r="G995" s="55"/>
      <c r="H995" s="55"/>
      <c r="I995" s="55"/>
    </row>
    <row r="996" spans="2:9" ht="12" x14ac:dyDescent="0.2">
      <c r="B996" s="588"/>
      <c r="C996" s="3"/>
      <c r="D996" s="55"/>
      <c r="E996" s="55"/>
      <c r="F996" s="55"/>
      <c r="G996" s="55"/>
      <c r="H996" s="55"/>
      <c r="I996" s="55"/>
    </row>
    <row r="997" spans="2:9" ht="12" x14ac:dyDescent="0.2">
      <c r="B997" s="588"/>
      <c r="C997" s="3"/>
      <c r="D997" s="55"/>
      <c r="E997" s="55"/>
      <c r="F997" s="55"/>
      <c r="G997" s="55"/>
      <c r="H997" s="55"/>
      <c r="I997" s="55"/>
    </row>
    <row r="998" spans="2:9" ht="12" x14ac:dyDescent="0.2">
      <c r="B998" s="588"/>
      <c r="C998" s="3"/>
      <c r="D998" s="55"/>
      <c r="E998" s="55"/>
      <c r="F998" s="55"/>
      <c r="G998" s="55"/>
      <c r="H998" s="55"/>
      <c r="I998" s="55"/>
    </row>
    <row r="999" spans="2:9" ht="12" x14ac:dyDescent="0.2">
      <c r="B999" s="588"/>
      <c r="C999" s="3"/>
      <c r="D999" s="55"/>
      <c r="E999" s="55"/>
      <c r="F999" s="55"/>
      <c r="G999" s="55"/>
      <c r="H999" s="55"/>
      <c r="I999" s="55"/>
    </row>
    <row r="1000" spans="2:9" ht="12" x14ac:dyDescent="0.2">
      <c r="B1000" s="588"/>
      <c r="C1000" s="3"/>
      <c r="D1000" s="55"/>
      <c r="E1000" s="55"/>
      <c r="F1000" s="55"/>
      <c r="G1000" s="55"/>
      <c r="H1000" s="55"/>
      <c r="I1000" s="55"/>
    </row>
    <row r="1001" spans="2:9" ht="12" x14ac:dyDescent="0.2">
      <c r="B1001" s="588"/>
      <c r="C1001" s="3"/>
      <c r="D1001" s="55"/>
      <c r="E1001" s="55"/>
      <c r="F1001" s="55"/>
      <c r="G1001" s="55"/>
      <c r="H1001" s="55"/>
      <c r="I1001" s="55"/>
    </row>
    <row r="1002" spans="2:9" ht="12" x14ac:dyDescent="0.2">
      <c r="B1002" s="588"/>
      <c r="C1002" s="3"/>
      <c r="D1002" s="55"/>
      <c r="E1002" s="55"/>
      <c r="F1002" s="55"/>
      <c r="G1002" s="55"/>
      <c r="H1002" s="55"/>
      <c r="I1002" s="55"/>
    </row>
    <row r="1003" spans="2:9" ht="12" x14ac:dyDescent="0.2">
      <c r="B1003" s="588"/>
      <c r="C1003" s="3"/>
      <c r="D1003" s="55"/>
      <c r="E1003" s="55"/>
      <c r="F1003" s="55"/>
      <c r="G1003" s="55"/>
      <c r="H1003" s="55"/>
      <c r="I1003" s="55"/>
    </row>
    <row r="1004" spans="2:9" ht="12" x14ac:dyDescent="0.2">
      <c r="B1004" s="588"/>
      <c r="C1004" s="3"/>
      <c r="D1004" s="55"/>
      <c r="E1004" s="55"/>
      <c r="F1004" s="55"/>
      <c r="G1004" s="55"/>
      <c r="H1004" s="55"/>
      <c r="I1004" s="55"/>
    </row>
    <row r="1005" spans="2:9" ht="12" x14ac:dyDescent="0.2">
      <c r="B1005" s="588"/>
      <c r="C1005" s="3"/>
      <c r="D1005" s="55"/>
      <c r="E1005" s="55"/>
      <c r="F1005" s="55"/>
      <c r="G1005" s="55"/>
      <c r="H1005" s="55"/>
      <c r="I1005" s="55"/>
    </row>
    <row r="1006" spans="2:9" ht="12" x14ac:dyDescent="0.2">
      <c r="B1006" s="588"/>
      <c r="C1006" s="3"/>
      <c r="D1006" s="55"/>
      <c r="E1006" s="55"/>
      <c r="F1006" s="55"/>
      <c r="G1006" s="55"/>
      <c r="H1006" s="55"/>
      <c r="I1006" s="55"/>
    </row>
    <row r="1007" spans="2:9" ht="12" x14ac:dyDescent="0.2">
      <c r="B1007" s="588"/>
      <c r="C1007" s="3"/>
      <c r="D1007" s="55"/>
      <c r="E1007" s="55"/>
      <c r="F1007" s="55"/>
      <c r="G1007" s="55"/>
      <c r="H1007" s="55"/>
      <c r="I1007" s="55"/>
    </row>
    <row r="1008" spans="2:9" ht="12" x14ac:dyDescent="0.2">
      <c r="B1008" s="588"/>
      <c r="C1008" s="3"/>
      <c r="D1008" s="55"/>
      <c r="E1008" s="55"/>
      <c r="F1008" s="55"/>
      <c r="G1008" s="55"/>
      <c r="H1008" s="55"/>
      <c r="I1008" s="55"/>
    </row>
    <row r="1009" spans="2:9" ht="12" x14ac:dyDescent="0.2">
      <c r="B1009" s="588"/>
      <c r="C1009" s="3"/>
      <c r="D1009" s="55"/>
      <c r="E1009" s="55"/>
      <c r="F1009" s="55"/>
      <c r="G1009" s="55"/>
      <c r="H1009" s="55"/>
      <c r="I1009" s="55"/>
    </row>
    <row r="1010" spans="2:9" ht="12" x14ac:dyDescent="0.2">
      <c r="B1010" s="588"/>
      <c r="C1010" s="3"/>
      <c r="D1010" s="55"/>
      <c r="E1010" s="55"/>
      <c r="F1010" s="55"/>
      <c r="G1010" s="55"/>
      <c r="H1010" s="55"/>
      <c r="I1010" s="55"/>
    </row>
    <row r="1011" spans="2:9" ht="12" x14ac:dyDescent="0.2">
      <c r="B1011" s="588"/>
      <c r="C1011" s="3"/>
      <c r="D1011" s="55"/>
      <c r="E1011" s="55"/>
      <c r="F1011" s="55"/>
      <c r="G1011" s="55"/>
      <c r="H1011" s="55"/>
      <c r="I1011" s="55"/>
    </row>
    <row r="1012" spans="2:9" ht="12" x14ac:dyDescent="0.2">
      <c r="B1012" s="588"/>
      <c r="C1012" s="3"/>
      <c r="D1012" s="55"/>
      <c r="E1012" s="55"/>
      <c r="F1012" s="55"/>
      <c r="G1012" s="55"/>
      <c r="H1012" s="55"/>
      <c r="I1012" s="55"/>
    </row>
    <row r="1013" spans="2:9" ht="12" x14ac:dyDescent="0.2">
      <c r="B1013" s="588"/>
      <c r="C1013" s="3"/>
      <c r="D1013" s="55"/>
      <c r="E1013" s="55"/>
      <c r="F1013" s="55"/>
      <c r="G1013" s="55"/>
      <c r="H1013" s="55"/>
      <c r="I1013" s="55"/>
    </row>
    <row r="1014" spans="2:9" ht="12" x14ac:dyDescent="0.2">
      <c r="B1014" s="588"/>
      <c r="C1014" s="3"/>
      <c r="D1014" s="55"/>
      <c r="E1014" s="55"/>
      <c r="F1014" s="55"/>
      <c r="G1014" s="55"/>
      <c r="H1014" s="55"/>
      <c r="I1014" s="55"/>
    </row>
    <row r="1015" spans="2:9" ht="12" x14ac:dyDescent="0.2">
      <c r="B1015" s="588"/>
      <c r="C1015" s="3"/>
      <c r="D1015" s="55"/>
      <c r="E1015" s="55"/>
      <c r="F1015" s="55"/>
      <c r="G1015" s="55"/>
      <c r="H1015" s="55"/>
      <c r="I1015" s="55"/>
    </row>
    <row r="1016" spans="2:9" ht="12" x14ac:dyDescent="0.2">
      <c r="B1016" s="588"/>
      <c r="C1016" s="3"/>
      <c r="D1016" s="55"/>
      <c r="E1016" s="55"/>
      <c r="F1016" s="55"/>
      <c r="G1016" s="55"/>
      <c r="H1016" s="55"/>
      <c r="I1016" s="55"/>
    </row>
    <row r="1017" spans="2:9" ht="12" x14ac:dyDescent="0.2">
      <c r="B1017" s="588"/>
      <c r="C1017" s="3"/>
      <c r="D1017" s="55"/>
      <c r="E1017" s="55"/>
      <c r="F1017" s="55"/>
      <c r="G1017" s="55"/>
      <c r="H1017" s="55"/>
      <c r="I1017" s="55"/>
    </row>
    <row r="1018" spans="2:9" ht="12" x14ac:dyDescent="0.2">
      <c r="B1018" s="588"/>
      <c r="C1018" s="3"/>
      <c r="D1018" s="55"/>
      <c r="E1018" s="55"/>
      <c r="F1018" s="55"/>
      <c r="G1018" s="55"/>
      <c r="H1018" s="55"/>
      <c r="I1018" s="55"/>
    </row>
    <row r="1019" spans="2:9" ht="12" x14ac:dyDescent="0.2">
      <c r="B1019" s="588"/>
      <c r="C1019" s="3"/>
      <c r="D1019" s="55"/>
      <c r="E1019" s="55"/>
      <c r="F1019" s="55"/>
      <c r="G1019" s="55"/>
      <c r="H1019" s="55"/>
      <c r="I1019" s="55"/>
    </row>
    <row r="1020" spans="2:9" ht="12" x14ac:dyDescent="0.2">
      <c r="B1020" s="588"/>
      <c r="C1020" s="3"/>
      <c r="D1020" s="55"/>
      <c r="E1020" s="55"/>
      <c r="F1020" s="55"/>
      <c r="G1020" s="55"/>
      <c r="H1020" s="55"/>
      <c r="I1020" s="55"/>
    </row>
    <row r="1021" spans="2:9" ht="12" x14ac:dyDescent="0.2">
      <c r="B1021" s="588"/>
      <c r="C1021" s="3"/>
      <c r="D1021" s="55"/>
      <c r="E1021" s="55"/>
      <c r="F1021" s="55"/>
      <c r="G1021" s="55"/>
      <c r="H1021" s="55"/>
      <c r="I1021" s="55"/>
    </row>
    <row r="1022" spans="2:9" ht="12" x14ac:dyDescent="0.2">
      <c r="B1022" s="588"/>
      <c r="C1022" s="3"/>
      <c r="D1022" s="55"/>
      <c r="E1022" s="55"/>
      <c r="F1022" s="55"/>
      <c r="G1022" s="55"/>
      <c r="H1022" s="55"/>
      <c r="I1022" s="55"/>
    </row>
    <row r="1023" spans="2:9" ht="12" x14ac:dyDescent="0.2">
      <c r="B1023" s="588"/>
      <c r="C1023" s="3"/>
      <c r="D1023" s="55"/>
      <c r="E1023" s="55"/>
      <c r="F1023" s="55"/>
      <c r="G1023" s="55"/>
      <c r="H1023" s="55"/>
      <c r="I1023" s="55"/>
    </row>
    <row r="1024" spans="2:9" ht="12" x14ac:dyDescent="0.2">
      <c r="B1024" s="588"/>
      <c r="C1024" s="3"/>
      <c r="D1024" s="55"/>
      <c r="E1024" s="55"/>
      <c r="F1024" s="55"/>
      <c r="G1024" s="55"/>
      <c r="H1024" s="55"/>
      <c r="I1024" s="55"/>
    </row>
    <row r="1025" spans="2:9" ht="12" x14ac:dyDescent="0.2">
      <c r="B1025" s="588"/>
      <c r="C1025" s="3"/>
      <c r="D1025" s="55"/>
      <c r="E1025" s="55"/>
      <c r="F1025" s="55"/>
      <c r="G1025" s="55"/>
      <c r="H1025" s="55"/>
      <c r="I1025" s="55"/>
    </row>
    <row r="1026" spans="2:9" ht="12" x14ac:dyDescent="0.2">
      <c r="B1026" s="588"/>
      <c r="C1026" s="3"/>
      <c r="D1026" s="55"/>
      <c r="E1026" s="55"/>
      <c r="F1026" s="55"/>
      <c r="G1026" s="55"/>
      <c r="H1026" s="55"/>
      <c r="I1026" s="55"/>
    </row>
    <row r="1027" spans="2:9" ht="12" x14ac:dyDescent="0.2">
      <c r="B1027" s="588"/>
      <c r="C1027" s="3"/>
      <c r="D1027" s="55"/>
      <c r="E1027" s="55"/>
      <c r="F1027" s="55"/>
      <c r="G1027" s="55"/>
      <c r="H1027" s="55"/>
      <c r="I1027" s="55"/>
    </row>
  </sheetData>
  <mergeCells count="3">
    <mergeCell ref="B5:B6"/>
    <mergeCell ref="C5:C6"/>
    <mergeCell ref="K5:L5"/>
  </mergeCells>
  <conditionalFormatting sqref="D1:I1">
    <cfRule type="expression" dxfId="141" priority="20">
      <formula>(D1+1)&gt;(2*rounds_bucket)</formula>
    </cfRule>
  </conditionalFormatting>
  <conditionalFormatting sqref="K1:M1">
    <cfRule type="expression" dxfId="140" priority="19">
      <formula>(K1+1)&gt;(6*rounds_bucket)</formula>
    </cfRule>
  </conditionalFormatting>
  <conditionalFormatting sqref="D6:I6">
    <cfRule type="expression" dxfId="139" priority="18">
      <formula>(D$1+1)&lt;=(2*rounds_bucket)</formula>
    </cfRule>
  </conditionalFormatting>
  <conditionalFormatting sqref="D5:I5">
    <cfRule type="expression" dxfId="138" priority="3">
      <formula>(D$1+1)&lt;=(2*rounds_bucket)</formula>
    </cfRule>
  </conditionalFormatting>
  <pageMargins left="0.70866141732283472" right="0.70866141732283472" top="0.74803149606299213" bottom="0.74803149606299213" header="0.31496062992125984" footer="0.31496062992125984"/>
  <pageSetup paperSize="9" scale="56" fitToHeight="2" orientation="landscape" r:id="rId1"/>
  <ignoredErrors>
    <ignoredError sqref="B7:B149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T14"/>
  <sheetViews>
    <sheetView showGridLines="0" topLeftCell="B1" zoomScale="80" zoomScaleNormal="80" zoomScaleSheetLayoutView="80" workbookViewId="0">
      <selection activeCell="B1" sqref="B1"/>
    </sheetView>
  </sheetViews>
  <sheetFormatPr defaultColWidth="9.109375" defaultRowHeight="14.4" x14ac:dyDescent="0.3"/>
  <cols>
    <col min="1" max="1" width="5" style="2" hidden="1" customWidth="1"/>
    <col min="2" max="2" width="3.44140625" style="2" bestFit="1" customWidth="1"/>
    <col min="3" max="3" width="9.6640625" style="2" customWidth="1"/>
    <col min="4" max="6" width="9.88671875" style="2" bestFit="1" customWidth="1"/>
    <col min="7" max="7" width="13.5546875" style="2" bestFit="1" customWidth="1"/>
    <col min="8" max="8" width="15.5546875" style="2" bestFit="1" customWidth="1"/>
    <col min="9" max="9" width="16.109375" style="2" bestFit="1" customWidth="1"/>
    <col min="10" max="10" width="16.88671875" style="2" bestFit="1" customWidth="1"/>
    <col min="11" max="12" width="17.6640625" style="2" bestFit="1" customWidth="1"/>
    <col min="13" max="15" width="12.88671875" style="2" customWidth="1"/>
    <col min="16" max="16" width="1.44140625" customWidth="1"/>
    <col min="17" max="17" width="9.6640625" style="2" bestFit="1" customWidth="1"/>
    <col min="18" max="18" width="9.109375" style="2"/>
    <col min="19" max="19" width="7.109375" style="2" customWidth="1"/>
    <col min="20" max="20" width="8.44140625" style="2" customWidth="1"/>
    <col min="21" max="16384" width="9.109375" style="2"/>
  </cols>
  <sheetData>
    <row r="1" spans="2:20" x14ac:dyDescent="0.3"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Q1" s="21"/>
      <c r="R1" s="21"/>
      <c r="S1" s="21"/>
      <c r="T1" s="21"/>
    </row>
    <row r="2" spans="2:20" x14ac:dyDescent="0.3">
      <c r="B2" s="559">
        <f>'18 Tier 2 Class Movement'!A2+1</f>
        <v>17</v>
      </c>
      <c r="D2" s="1" t="s">
        <v>2685</v>
      </c>
      <c r="J2" s="1"/>
    </row>
    <row r="3" spans="2:20" x14ac:dyDescent="0.3">
      <c r="C3"/>
    </row>
    <row r="4" spans="2:20" x14ac:dyDescent="0.3">
      <c r="C4"/>
      <c r="D4" s="960" t="s">
        <v>41</v>
      </c>
      <c r="E4" s="961"/>
      <c r="F4" s="962"/>
      <c r="G4" s="960" t="s">
        <v>54</v>
      </c>
      <c r="H4" s="961"/>
      <c r="I4" s="962"/>
      <c r="J4" s="960" t="s">
        <v>55</v>
      </c>
      <c r="K4" s="961"/>
      <c r="L4" s="962"/>
      <c r="M4" s="960" t="s">
        <v>56</v>
      </c>
      <c r="N4" s="961"/>
      <c r="O4" s="962"/>
      <c r="P4" s="616"/>
      <c r="Q4" s="957" t="s">
        <v>2661</v>
      </c>
      <c r="R4" s="958"/>
      <c r="S4" s="958"/>
      <c r="T4" s="959"/>
    </row>
    <row r="5" spans="2:20" ht="27" customHeight="1" x14ac:dyDescent="0.3">
      <c r="C5" s="38"/>
      <c r="D5" s="177" t="s">
        <v>29</v>
      </c>
      <c r="E5" s="178" t="s">
        <v>30</v>
      </c>
      <c r="F5" s="179" t="s">
        <v>31</v>
      </c>
      <c r="G5" s="177" t="s">
        <v>29</v>
      </c>
      <c r="H5" s="178" t="s">
        <v>30</v>
      </c>
      <c r="I5" s="179" t="s">
        <v>31</v>
      </c>
      <c r="J5" s="177" t="s">
        <v>29</v>
      </c>
      <c r="K5" s="178" t="s">
        <v>30</v>
      </c>
      <c r="L5" s="179" t="s">
        <v>31</v>
      </c>
      <c r="M5" s="177" t="s">
        <v>29</v>
      </c>
      <c r="N5" s="178" t="s">
        <v>30</v>
      </c>
      <c r="O5" s="179" t="s">
        <v>31</v>
      </c>
      <c r="Q5" s="269" t="s">
        <v>41</v>
      </c>
      <c r="R5" s="270" t="s">
        <v>54</v>
      </c>
      <c r="S5" s="270" t="s">
        <v>57</v>
      </c>
      <c r="T5" s="271" t="s">
        <v>58</v>
      </c>
    </row>
    <row r="6" spans="2:20" x14ac:dyDescent="0.3">
      <c r="C6" s="180" t="s">
        <v>2</v>
      </c>
      <c r="D6" s="160">
        <v>92</v>
      </c>
      <c r="E6" s="40">
        <v>95</v>
      </c>
      <c r="F6" s="161">
        <v>95</v>
      </c>
      <c r="G6" s="160">
        <v>6724759</v>
      </c>
      <c r="H6" s="40">
        <v>6499358</v>
      </c>
      <c r="I6" s="161">
        <v>7376347</v>
      </c>
      <c r="J6" s="160">
        <v>1499601703.3</v>
      </c>
      <c r="K6" s="40">
        <v>1487784256.9000001</v>
      </c>
      <c r="L6" s="161">
        <v>1933137619.9000001</v>
      </c>
      <c r="M6" s="160">
        <v>222.99709229000001</v>
      </c>
      <c r="N6" s="40">
        <v>228.91249518000001</v>
      </c>
      <c r="O6" s="161">
        <v>262.07248924999999</v>
      </c>
      <c r="Q6" s="191">
        <v>0</v>
      </c>
      <c r="R6" s="192">
        <v>13.493471201309415</v>
      </c>
      <c r="S6" s="192">
        <v>29.934001582188664</v>
      </c>
      <c r="T6" s="193">
        <v>14.485882058961174</v>
      </c>
    </row>
    <row r="7" spans="2:20" x14ac:dyDescent="0.3">
      <c r="C7" s="141" t="s">
        <v>3</v>
      </c>
      <c r="D7" s="160">
        <v>42</v>
      </c>
      <c r="E7" s="40">
        <v>42</v>
      </c>
      <c r="F7" s="161">
        <v>54</v>
      </c>
      <c r="G7" s="160">
        <v>2945777</v>
      </c>
      <c r="H7" s="40">
        <v>2985416</v>
      </c>
      <c r="I7" s="161">
        <v>4000358</v>
      </c>
      <c r="J7" s="160">
        <v>979418988.28999996</v>
      </c>
      <c r="K7" s="40">
        <v>1029661813.7</v>
      </c>
      <c r="L7" s="161">
        <v>1256714606</v>
      </c>
      <c r="M7" s="160">
        <v>332.48239371</v>
      </c>
      <c r="N7" s="40">
        <v>344.89726512999999</v>
      </c>
      <c r="O7" s="161">
        <v>314.15053504000002</v>
      </c>
      <c r="Q7" s="139">
        <v>28.57142857142858</v>
      </c>
      <c r="R7" s="36">
        <v>33.996669140917035</v>
      </c>
      <c r="S7" s="36">
        <v>22.051200625194166</v>
      </c>
      <c r="T7" s="140">
        <v>-8.9147503325115665</v>
      </c>
    </row>
    <row r="8" spans="2:20" x14ac:dyDescent="0.3">
      <c r="C8" s="141" t="s">
        <v>32</v>
      </c>
      <c r="D8" s="160">
        <v>63</v>
      </c>
      <c r="E8" s="40">
        <v>74</v>
      </c>
      <c r="F8" s="161">
        <v>104</v>
      </c>
      <c r="G8" s="160">
        <v>3167135</v>
      </c>
      <c r="H8" s="40">
        <v>4434466</v>
      </c>
      <c r="I8" s="161">
        <v>4991063</v>
      </c>
      <c r="J8" s="160">
        <v>1102843860</v>
      </c>
      <c r="K8" s="40">
        <v>1487265236.7</v>
      </c>
      <c r="L8" s="161">
        <v>1700602712</v>
      </c>
      <c r="M8" s="160">
        <v>348.21498294999998</v>
      </c>
      <c r="N8" s="40">
        <v>335.38767389999998</v>
      </c>
      <c r="O8" s="161">
        <v>340.72956241000003</v>
      </c>
      <c r="Q8" s="139">
        <v>40.540540540540547</v>
      </c>
      <c r="R8" s="36">
        <v>12.551612753373242</v>
      </c>
      <c r="S8" s="36">
        <v>14.344279018674655</v>
      </c>
      <c r="T8" s="140">
        <v>1.5927503977360757</v>
      </c>
    </row>
    <row r="9" spans="2:20" x14ac:dyDescent="0.3">
      <c r="C9" s="141" t="s">
        <v>4</v>
      </c>
      <c r="D9" s="160">
        <v>15</v>
      </c>
      <c r="E9" s="40">
        <v>19</v>
      </c>
      <c r="F9" s="161">
        <v>19</v>
      </c>
      <c r="G9" s="160">
        <v>1373108</v>
      </c>
      <c r="H9" s="40">
        <v>1400719</v>
      </c>
      <c r="I9" s="161">
        <v>1450208</v>
      </c>
      <c r="J9" s="160">
        <v>569413083.75999999</v>
      </c>
      <c r="K9" s="40">
        <v>587113244.63999999</v>
      </c>
      <c r="L9" s="161">
        <v>700980629.29999995</v>
      </c>
      <c r="M9" s="160">
        <v>414.68921872999999</v>
      </c>
      <c r="N9" s="40">
        <v>419.15133916000002</v>
      </c>
      <c r="O9" s="161">
        <v>483.36557879999998</v>
      </c>
      <c r="Q9" s="139">
        <v>0</v>
      </c>
      <c r="R9" s="36">
        <v>3.5331140649909054</v>
      </c>
      <c r="S9" s="36">
        <v>19.394449997431074</v>
      </c>
      <c r="T9" s="140">
        <v>15.320060713318595</v>
      </c>
    </row>
    <row r="10" spans="2:20" x14ac:dyDescent="0.3">
      <c r="C10" s="141" t="s">
        <v>5</v>
      </c>
      <c r="D10" s="160">
        <v>34</v>
      </c>
      <c r="E10" s="40">
        <v>32</v>
      </c>
      <c r="F10" s="161">
        <v>32</v>
      </c>
      <c r="G10" s="160">
        <v>1843459</v>
      </c>
      <c r="H10" s="40">
        <v>1809449</v>
      </c>
      <c r="I10" s="161">
        <v>2068728</v>
      </c>
      <c r="J10" s="160">
        <v>650179484.14999998</v>
      </c>
      <c r="K10" s="40">
        <v>659280782.24000001</v>
      </c>
      <c r="L10" s="161">
        <v>702021995.77999997</v>
      </c>
      <c r="M10" s="160">
        <v>352.69538631</v>
      </c>
      <c r="N10" s="40">
        <v>364.35444283999999</v>
      </c>
      <c r="O10" s="161">
        <v>339.34958862000002</v>
      </c>
      <c r="Q10" s="139">
        <v>0</v>
      </c>
      <c r="R10" s="36">
        <v>14.329168713790775</v>
      </c>
      <c r="S10" s="36">
        <v>6.4830061320429566</v>
      </c>
      <c r="T10" s="140">
        <v>-6.8627828509780002</v>
      </c>
    </row>
    <row r="11" spans="2:20" x14ac:dyDescent="0.3">
      <c r="C11" s="141" t="s">
        <v>6</v>
      </c>
      <c r="D11" s="160">
        <v>4</v>
      </c>
      <c r="E11" s="40">
        <v>4</v>
      </c>
      <c r="F11" s="161">
        <v>4</v>
      </c>
      <c r="G11" s="160">
        <v>457905</v>
      </c>
      <c r="H11" s="40">
        <v>378446</v>
      </c>
      <c r="I11" s="161">
        <v>565660</v>
      </c>
      <c r="J11" s="160">
        <v>148152104.03999999</v>
      </c>
      <c r="K11" s="40">
        <v>116705408.66</v>
      </c>
      <c r="L11" s="161">
        <v>164179570.90000001</v>
      </c>
      <c r="M11" s="160">
        <v>323.54332020999999</v>
      </c>
      <c r="N11" s="40">
        <v>308.38061088000001</v>
      </c>
      <c r="O11" s="161">
        <v>290.24426492999999</v>
      </c>
      <c r="Q11" s="139">
        <v>0</v>
      </c>
      <c r="R11" s="36">
        <v>49.46914487139513</v>
      </c>
      <c r="S11" s="36">
        <v>40.678630737935521</v>
      </c>
      <c r="T11" s="140">
        <v>-5.8811563730436394</v>
      </c>
    </row>
    <row r="12" spans="2:20" x14ac:dyDescent="0.3">
      <c r="C12" s="141" t="s">
        <v>7</v>
      </c>
      <c r="D12" s="160">
        <v>5</v>
      </c>
      <c r="E12" s="40">
        <v>5</v>
      </c>
      <c r="F12" s="161">
        <v>5</v>
      </c>
      <c r="G12" s="160">
        <v>223059</v>
      </c>
      <c r="H12" s="40">
        <v>290172</v>
      </c>
      <c r="I12" s="161">
        <v>280840</v>
      </c>
      <c r="J12" s="160">
        <v>139797028</v>
      </c>
      <c r="K12" s="40">
        <v>148905418.63999999</v>
      </c>
      <c r="L12" s="161">
        <v>146447459.66</v>
      </c>
      <c r="M12" s="160">
        <v>626.72668666000004</v>
      </c>
      <c r="N12" s="40">
        <v>513.1626023</v>
      </c>
      <c r="O12" s="161">
        <v>521.46225488000005</v>
      </c>
      <c r="Q12" s="139">
        <v>0</v>
      </c>
      <c r="R12" s="36">
        <v>-3.2160235997959807</v>
      </c>
      <c r="S12" s="36">
        <v>-1.6506847114425405</v>
      </c>
      <c r="T12" s="140">
        <v>1.6173533579416866</v>
      </c>
    </row>
    <row r="13" spans="2:20" x14ac:dyDescent="0.3">
      <c r="C13" s="141" t="s">
        <v>8</v>
      </c>
      <c r="D13" s="160">
        <v>2</v>
      </c>
      <c r="E13" s="40">
        <v>2</v>
      </c>
      <c r="F13" s="161">
        <v>2</v>
      </c>
      <c r="G13" s="160">
        <v>1083234</v>
      </c>
      <c r="H13" s="40">
        <v>794503</v>
      </c>
      <c r="I13" s="161">
        <v>796748</v>
      </c>
      <c r="J13" s="160">
        <v>303072815.30000001</v>
      </c>
      <c r="K13" s="40">
        <v>225082996.58000001</v>
      </c>
      <c r="L13" s="161">
        <v>215735076.68000001</v>
      </c>
      <c r="M13" s="160">
        <v>279.78517597000001</v>
      </c>
      <c r="N13" s="40">
        <v>283.30037342000003</v>
      </c>
      <c r="O13" s="161">
        <v>270.76952396000001</v>
      </c>
      <c r="Q13" s="139">
        <v>0</v>
      </c>
      <c r="R13" s="36">
        <v>0.28256658565166681</v>
      </c>
      <c r="S13" s="36">
        <v>-4.1530990976821887</v>
      </c>
      <c r="T13" s="140">
        <v>-4.4231672936846822</v>
      </c>
    </row>
    <row r="14" spans="2:20" x14ac:dyDescent="0.3">
      <c r="C14" s="142" t="s">
        <v>9</v>
      </c>
      <c r="D14" s="838">
        <v>257</v>
      </c>
      <c r="E14" s="839">
        <v>273</v>
      </c>
      <c r="F14" s="840">
        <v>315</v>
      </c>
      <c r="G14" s="838">
        <v>17818436</v>
      </c>
      <c r="H14" s="839">
        <v>18592529</v>
      </c>
      <c r="I14" s="840">
        <v>21529952</v>
      </c>
      <c r="J14" s="838">
        <v>5392479066.8999996</v>
      </c>
      <c r="K14" s="839">
        <v>5741799158.1000004</v>
      </c>
      <c r="L14" s="840">
        <v>6819819670.1999998</v>
      </c>
      <c r="M14" s="838">
        <v>302.63481413</v>
      </c>
      <c r="N14" s="839">
        <v>308.82292333999999</v>
      </c>
      <c r="O14" s="840">
        <v>316.75963188999998</v>
      </c>
      <c r="Q14" s="90">
        <v>15.384615384615374</v>
      </c>
      <c r="R14" s="13">
        <v>15.798942682837813</v>
      </c>
      <c r="S14" s="13">
        <v>18.774960294095756</v>
      </c>
      <c r="T14" s="91">
        <v>2.5699868598361819</v>
      </c>
    </row>
  </sheetData>
  <mergeCells count="5">
    <mergeCell ref="Q4:T4"/>
    <mergeCell ref="D4:F4"/>
    <mergeCell ref="G4:I4"/>
    <mergeCell ref="J4:L4"/>
    <mergeCell ref="M4:O4"/>
  </mergeCells>
  <conditionalFormatting sqref="D1:O1 Q1:T1">
    <cfRule type="expression" dxfId="137" priority="4">
      <formula>(D1+1)&gt;(4*rounds_bucket)</formula>
    </cfRule>
  </conditionalFormatting>
  <conditionalFormatting sqref="D4 D14:O14 G4 J4 M4">
    <cfRule type="expression" dxfId="136" priority="3">
      <formula>(D$1+1)&lt;=(4*rounds_bucket)</formula>
    </cfRule>
  </conditionalFormatting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45"/>
  <sheetViews>
    <sheetView showGridLines="0" zoomScale="80" zoomScaleNormal="80" zoomScaleSheetLayoutView="80" workbookViewId="0">
      <pane xSplit="1" ySplit="6" topLeftCell="B7" activePane="bottomRight" state="frozen"/>
      <selection activeCell="A2" sqref="A2"/>
      <selection pane="topRight" activeCell="A2" sqref="A2"/>
      <selection pane="bottomLeft" activeCell="A2" sqref="A2"/>
      <selection pane="bottomRight" activeCell="B7" sqref="B7"/>
    </sheetView>
  </sheetViews>
  <sheetFormatPr defaultColWidth="9.109375" defaultRowHeight="12" customHeight="1" x14ac:dyDescent="0.2"/>
  <cols>
    <col min="1" max="1" width="20.109375" style="2" customWidth="1"/>
    <col min="2" max="28" width="9.5546875" style="2" customWidth="1"/>
    <col min="29" max="29" width="3" style="3" customWidth="1"/>
    <col min="30" max="37" width="9.5546875" style="2" customWidth="1"/>
    <col min="38" max="38" width="11.109375" style="2" bestFit="1" customWidth="1"/>
    <col min="39" max="16384" width="9.109375" style="2"/>
  </cols>
  <sheetData>
    <row r="1" spans="1:38" s="21" customFormat="1" ht="12" customHeight="1" x14ac:dyDescent="0.2">
      <c r="AC1" s="22"/>
    </row>
    <row r="2" spans="1:38" ht="12" customHeight="1" x14ac:dyDescent="0.25">
      <c r="A2" s="562">
        <f>'19 NA by Jurisdiction'!B2+1</f>
        <v>18</v>
      </c>
      <c r="B2" s="1" t="s">
        <v>2686</v>
      </c>
      <c r="C2" s="1"/>
      <c r="E2" s="1"/>
      <c r="G2" s="1"/>
      <c r="I2" s="1"/>
      <c r="K2" s="1"/>
      <c r="M2" s="1"/>
      <c r="O2" s="1"/>
      <c r="Q2" s="1"/>
      <c r="S2" s="1"/>
      <c r="T2" s="1"/>
      <c r="U2" s="1"/>
      <c r="V2" s="1"/>
      <c r="W2" s="1"/>
      <c r="X2" s="1"/>
      <c r="Y2" s="1"/>
      <c r="Z2" s="1"/>
      <c r="AA2" s="1"/>
      <c r="AB2" s="1"/>
      <c r="AC2" s="6"/>
      <c r="AD2" s="1"/>
    </row>
    <row r="3" spans="1:38" ht="12" customHeight="1" x14ac:dyDescent="0.25">
      <c r="A3" s="1"/>
      <c r="B3" s="1"/>
      <c r="C3" s="1"/>
      <c r="E3" s="1"/>
      <c r="G3" s="1"/>
      <c r="I3" s="1"/>
      <c r="K3" s="1"/>
      <c r="M3" s="1"/>
      <c r="O3" s="1"/>
      <c r="Q3" s="1"/>
      <c r="S3" s="1"/>
      <c r="T3" s="1"/>
      <c r="U3" s="1"/>
      <c r="V3" s="1"/>
      <c r="W3" s="1"/>
      <c r="X3" s="1"/>
      <c r="Y3" s="1"/>
      <c r="Z3" s="1"/>
      <c r="AA3" s="1"/>
      <c r="AB3" s="1"/>
      <c r="AC3" s="6"/>
    </row>
    <row r="4" spans="1:38" s="4" customFormat="1" ht="15" customHeight="1" x14ac:dyDescent="0.2">
      <c r="A4" s="963" t="s">
        <v>0</v>
      </c>
      <c r="B4" s="967" t="s">
        <v>475</v>
      </c>
      <c r="C4" s="968"/>
      <c r="D4" s="968"/>
      <c r="E4" s="968"/>
      <c r="F4" s="968"/>
      <c r="G4" s="968"/>
      <c r="H4" s="968"/>
      <c r="I4" s="968"/>
      <c r="J4" s="968"/>
      <c r="K4" s="968"/>
      <c r="L4" s="968"/>
      <c r="M4" s="968"/>
      <c r="N4" s="968"/>
      <c r="O4" s="968"/>
      <c r="P4" s="968"/>
      <c r="Q4" s="968"/>
      <c r="R4" s="968"/>
      <c r="S4" s="968"/>
      <c r="T4" s="968"/>
      <c r="U4" s="968"/>
      <c r="V4" s="968"/>
      <c r="W4" s="968"/>
      <c r="X4" s="968"/>
      <c r="Y4" s="968"/>
      <c r="Z4" s="968"/>
      <c r="AA4" s="968"/>
      <c r="AB4" s="969"/>
      <c r="AC4" s="6"/>
      <c r="AD4" s="863" t="s">
        <v>473</v>
      </c>
      <c r="AE4" s="864"/>
      <c r="AF4" s="864"/>
      <c r="AG4" s="864"/>
      <c r="AH4" s="864"/>
      <c r="AI4" s="864"/>
      <c r="AJ4" s="864"/>
      <c r="AK4" s="864"/>
      <c r="AL4" s="865"/>
    </row>
    <row r="5" spans="1:38" s="5" customFormat="1" ht="12" customHeight="1" x14ac:dyDescent="0.25">
      <c r="A5" s="964"/>
      <c r="B5" s="74" t="s">
        <v>2</v>
      </c>
      <c r="C5" s="589" t="s">
        <v>749</v>
      </c>
      <c r="D5" s="75" t="s">
        <v>749</v>
      </c>
      <c r="E5" s="74" t="s">
        <v>3</v>
      </c>
      <c r="F5" s="589" t="s">
        <v>749</v>
      </c>
      <c r="G5" s="75" t="s">
        <v>749</v>
      </c>
      <c r="H5" s="74" t="s">
        <v>10</v>
      </c>
      <c r="I5" s="589" t="s">
        <v>749</v>
      </c>
      <c r="J5" s="75" t="s">
        <v>749</v>
      </c>
      <c r="K5" s="74" t="s">
        <v>4</v>
      </c>
      <c r="L5" s="589" t="s">
        <v>749</v>
      </c>
      <c r="M5" s="75" t="s">
        <v>749</v>
      </c>
      <c r="N5" s="74" t="s">
        <v>5</v>
      </c>
      <c r="O5" s="589" t="s">
        <v>749</v>
      </c>
      <c r="P5" s="75" t="s">
        <v>749</v>
      </c>
      <c r="Q5" s="74" t="s">
        <v>6</v>
      </c>
      <c r="R5" s="589" t="s">
        <v>749</v>
      </c>
      <c r="S5" s="75" t="s">
        <v>749</v>
      </c>
      <c r="T5" s="74" t="s">
        <v>7</v>
      </c>
      <c r="U5" s="589" t="s">
        <v>749</v>
      </c>
      <c r="V5" s="75" t="s">
        <v>749</v>
      </c>
      <c r="W5" s="74" t="s">
        <v>8</v>
      </c>
      <c r="X5" s="589" t="s">
        <v>749</v>
      </c>
      <c r="Y5" s="75" t="s">
        <v>749</v>
      </c>
      <c r="Z5" s="74" t="s">
        <v>9</v>
      </c>
      <c r="AA5" s="589" t="s">
        <v>749</v>
      </c>
      <c r="AB5" s="75" t="s">
        <v>749</v>
      </c>
      <c r="AC5" s="6"/>
      <c r="AD5" s="74" t="s">
        <v>2</v>
      </c>
      <c r="AE5" s="589" t="s">
        <v>3</v>
      </c>
      <c r="AF5" s="589" t="s">
        <v>10</v>
      </c>
      <c r="AG5" s="589" t="s">
        <v>4</v>
      </c>
      <c r="AH5" s="589" t="s">
        <v>5</v>
      </c>
      <c r="AI5" s="589" t="s">
        <v>6</v>
      </c>
      <c r="AJ5" s="589" t="s">
        <v>7</v>
      </c>
      <c r="AK5" s="589" t="s">
        <v>8</v>
      </c>
      <c r="AL5" s="75" t="s">
        <v>9</v>
      </c>
    </row>
    <row r="6" spans="1:38" ht="15" customHeight="1" x14ac:dyDescent="0.2">
      <c r="A6" s="965"/>
      <c r="B6" s="157" t="s">
        <v>29</v>
      </c>
      <c r="C6" s="37" t="s">
        <v>30</v>
      </c>
      <c r="D6" s="123" t="s">
        <v>31</v>
      </c>
      <c r="E6" s="157" t="s">
        <v>29</v>
      </c>
      <c r="F6" s="37" t="s">
        <v>30</v>
      </c>
      <c r="G6" s="123" t="s">
        <v>31</v>
      </c>
      <c r="H6" s="157" t="s">
        <v>29</v>
      </c>
      <c r="I6" s="37" t="s">
        <v>30</v>
      </c>
      <c r="J6" s="123" t="s">
        <v>31</v>
      </c>
      <c r="K6" s="157" t="s">
        <v>29</v>
      </c>
      <c r="L6" s="37" t="s">
        <v>30</v>
      </c>
      <c r="M6" s="123" t="s">
        <v>31</v>
      </c>
      <c r="N6" s="157" t="s">
        <v>29</v>
      </c>
      <c r="O6" s="37" t="s">
        <v>30</v>
      </c>
      <c r="P6" s="123" t="s">
        <v>31</v>
      </c>
      <c r="Q6" s="157" t="s">
        <v>29</v>
      </c>
      <c r="R6" s="37" t="s">
        <v>30</v>
      </c>
      <c r="S6" s="123" t="s">
        <v>31</v>
      </c>
      <c r="T6" s="157" t="s">
        <v>29</v>
      </c>
      <c r="U6" s="37" t="s">
        <v>30</v>
      </c>
      <c r="V6" s="123" t="s">
        <v>31</v>
      </c>
      <c r="W6" s="157" t="s">
        <v>29</v>
      </c>
      <c r="X6" s="37" t="s">
        <v>30</v>
      </c>
      <c r="Y6" s="123" t="s">
        <v>31</v>
      </c>
      <c r="Z6" s="157" t="s">
        <v>29</v>
      </c>
      <c r="AA6" s="37" t="s">
        <v>30</v>
      </c>
      <c r="AB6" s="123" t="s">
        <v>31</v>
      </c>
      <c r="AC6" s="6"/>
      <c r="AD6" s="931" t="s">
        <v>2661</v>
      </c>
      <c r="AE6" s="932"/>
      <c r="AF6" s="932"/>
      <c r="AG6" s="932"/>
      <c r="AH6" s="932"/>
      <c r="AI6" s="932"/>
      <c r="AJ6" s="932"/>
      <c r="AK6" s="932"/>
      <c r="AL6" s="933"/>
    </row>
    <row r="7" spans="1:38" ht="12" customHeight="1" x14ac:dyDescent="0.2">
      <c r="A7" s="10" t="s">
        <v>11</v>
      </c>
      <c r="B7" s="77">
        <v>37.671573831000003</v>
      </c>
      <c r="C7" s="8">
        <v>41.543491512999999</v>
      </c>
      <c r="D7" s="76">
        <v>45.740539548999998</v>
      </c>
      <c r="E7" s="77">
        <v>72.729886710000002</v>
      </c>
      <c r="F7" s="8">
        <v>67.470274199000002</v>
      </c>
      <c r="G7" s="76">
        <v>62.835894011999997</v>
      </c>
      <c r="H7" s="77">
        <v>57.192422377</v>
      </c>
      <c r="I7" s="8">
        <v>51.065798458000003</v>
      </c>
      <c r="J7" s="76">
        <v>53.086533858999999</v>
      </c>
      <c r="K7" s="77">
        <v>74.934390183999994</v>
      </c>
      <c r="L7" s="8">
        <v>78.469556889000003</v>
      </c>
      <c r="M7" s="76">
        <v>88.648746631999998</v>
      </c>
      <c r="N7" s="77">
        <v>76.348524655000006</v>
      </c>
      <c r="O7" s="8">
        <v>74.719808432999997</v>
      </c>
      <c r="P7" s="76">
        <v>66.411463005000002</v>
      </c>
      <c r="Q7" s="77">
        <v>43.073540713</v>
      </c>
      <c r="R7" s="8">
        <v>64.344974160000007</v>
      </c>
      <c r="S7" s="76">
        <v>49.412003661999996</v>
      </c>
      <c r="T7" s="77">
        <v>110.90451753000001</v>
      </c>
      <c r="U7" s="8">
        <v>97.437051280999995</v>
      </c>
      <c r="V7" s="76">
        <v>100.46903982000001</v>
      </c>
      <c r="W7" s="77">
        <v>35.097232947000002</v>
      </c>
      <c r="X7" s="8">
        <v>42.372030826</v>
      </c>
      <c r="Y7" s="76">
        <v>45.407793267999999</v>
      </c>
      <c r="Z7" s="77">
        <v>54.709243129999997</v>
      </c>
      <c r="AA7" s="8">
        <v>55.360257697999998</v>
      </c>
      <c r="AB7" s="76">
        <v>56.294294577000002</v>
      </c>
      <c r="AC7" s="8"/>
      <c r="AD7" s="88">
        <v>4.1970480359999982</v>
      </c>
      <c r="AE7" s="9">
        <v>-4.634380187000005</v>
      </c>
      <c r="AF7" s="9">
        <v>2.020735400999996</v>
      </c>
      <c r="AG7" s="9">
        <v>10.179189742999995</v>
      </c>
      <c r="AH7" s="9">
        <v>-8.3083454279999955</v>
      </c>
      <c r="AI7" s="9">
        <v>-14.93297049800001</v>
      </c>
      <c r="AJ7" s="9">
        <v>3.031988539000011</v>
      </c>
      <c r="AK7" s="9">
        <v>3.0357624419999993</v>
      </c>
      <c r="AL7" s="89">
        <v>0.93403687900000421</v>
      </c>
    </row>
    <row r="8" spans="1:38" ht="12" customHeight="1" x14ac:dyDescent="0.2">
      <c r="A8" s="10" t="s">
        <v>12</v>
      </c>
      <c r="B8" s="77">
        <v>44.306738254000003</v>
      </c>
      <c r="C8" s="8">
        <v>43.827370887999997</v>
      </c>
      <c r="D8" s="76">
        <v>48.942568928999997</v>
      </c>
      <c r="E8" s="77">
        <v>24.549236248</v>
      </c>
      <c r="F8" s="8">
        <v>25.943527705000001</v>
      </c>
      <c r="G8" s="76">
        <v>27.726001697000001</v>
      </c>
      <c r="H8" s="77">
        <v>40.670801367000003</v>
      </c>
      <c r="I8" s="8">
        <v>41.401509808</v>
      </c>
      <c r="J8" s="76">
        <v>48.073196791999997</v>
      </c>
      <c r="K8" s="77">
        <v>35.139184935000003</v>
      </c>
      <c r="L8" s="8">
        <v>39.128937811999997</v>
      </c>
      <c r="M8" s="76">
        <v>44.782731304999999</v>
      </c>
      <c r="N8" s="77">
        <v>30.995753074</v>
      </c>
      <c r="O8" s="8">
        <v>30.376830427000002</v>
      </c>
      <c r="P8" s="76">
        <v>28.137296868</v>
      </c>
      <c r="Q8" s="77">
        <v>31.427382913999999</v>
      </c>
      <c r="R8" s="8">
        <v>29.870068072999999</v>
      </c>
      <c r="S8" s="76">
        <v>37.194258144000003</v>
      </c>
      <c r="T8" s="77">
        <v>103.43860216</v>
      </c>
      <c r="U8" s="8">
        <v>59.877582902</v>
      </c>
      <c r="V8" s="76">
        <v>70.175040218999996</v>
      </c>
      <c r="W8" s="77">
        <v>47.329325810999997</v>
      </c>
      <c r="X8" s="8">
        <v>51.183037716999998</v>
      </c>
      <c r="Y8" s="76">
        <v>58.366566325999997</v>
      </c>
      <c r="Z8" s="77">
        <v>38.903545102999999</v>
      </c>
      <c r="AA8" s="8">
        <v>38.994890838000003</v>
      </c>
      <c r="AB8" s="76">
        <v>42.836651674999999</v>
      </c>
      <c r="AC8" s="8"/>
      <c r="AD8" s="88">
        <v>5.1151980409999993</v>
      </c>
      <c r="AE8" s="9">
        <v>1.7824739919999999</v>
      </c>
      <c r="AF8" s="9">
        <v>6.6716869839999973</v>
      </c>
      <c r="AG8" s="9">
        <v>5.653793493000002</v>
      </c>
      <c r="AH8" s="9">
        <v>-2.2395335590000016</v>
      </c>
      <c r="AI8" s="9">
        <v>7.3241900710000039</v>
      </c>
      <c r="AJ8" s="9">
        <v>10.297457316999996</v>
      </c>
      <c r="AK8" s="9">
        <v>7.1835286089999997</v>
      </c>
      <c r="AL8" s="89">
        <v>3.8417608369999954</v>
      </c>
    </row>
    <row r="9" spans="1:38" ht="12" customHeight="1" x14ac:dyDescent="0.2">
      <c r="A9" s="10" t="s">
        <v>13</v>
      </c>
      <c r="B9" s="77">
        <v>34.135774894999997</v>
      </c>
      <c r="C9" s="8">
        <v>33.457080775000001</v>
      </c>
      <c r="D9" s="76">
        <v>39.736800819000003</v>
      </c>
      <c r="E9" s="77">
        <v>23.579730854000001</v>
      </c>
      <c r="F9" s="8">
        <v>25.718293640999999</v>
      </c>
      <c r="G9" s="76">
        <v>33.083287184</v>
      </c>
      <c r="H9" s="77">
        <v>37.680831476999998</v>
      </c>
      <c r="I9" s="8">
        <v>40.561981734</v>
      </c>
      <c r="J9" s="76">
        <v>41.927893105999999</v>
      </c>
      <c r="K9" s="77">
        <v>27.112839858000001</v>
      </c>
      <c r="L9" s="8">
        <v>29.006629329999999</v>
      </c>
      <c r="M9" s="76">
        <v>26.404633558</v>
      </c>
      <c r="N9" s="77">
        <v>43.194941985</v>
      </c>
      <c r="O9" s="8">
        <v>37.204469277000001</v>
      </c>
      <c r="P9" s="76">
        <v>39.100052054000002</v>
      </c>
      <c r="Q9" s="77">
        <v>48.007394019000003</v>
      </c>
      <c r="R9" s="8">
        <v>45.057864727000002</v>
      </c>
      <c r="S9" s="76">
        <v>38.94055161</v>
      </c>
      <c r="T9" s="77">
        <v>17.357464920000002</v>
      </c>
      <c r="U9" s="8">
        <v>19.095295353000001</v>
      </c>
      <c r="V9" s="76">
        <v>17.315583551</v>
      </c>
      <c r="W9" s="77">
        <v>39.004255057000002</v>
      </c>
      <c r="X9" s="8">
        <v>37.047815417000002</v>
      </c>
      <c r="Y9" s="76">
        <v>31.475043496000001</v>
      </c>
      <c r="Z9" s="77">
        <v>33.859202349</v>
      </c>
      <c r="AA9" s="8">
        <v>34.103875572</v>
      </c>
      <c r="AB9" s="76">
        <v>37.430156007000001</v>
      </c>
      <c r="AC9" s="8"/>
      <c r="AD9" s="88">
        <v>6.2797200440000012</v>
      </c>
      <c r="AE9" s="9">
        <v>7.3649935430000006</v>
      </c>
      <c r="AF9" s="9">
        <v>1.3659113719999993</v>
      </c>
      <c r="AG9" s="9">
        <v>-2.6019957719999987</v>
      </c>
      <c r="AH9" s="9">
        <v>1.8955827770000013</v>
      </c>
      <c r="AI9" s="9">
        <v>-6.1173131170000019</v>
      </c>
      <c r="AJ9" s="9">
        <v>-1.7797118020000013</v>
      </c>
      <c r="AK9" s="9">
        <v>-5.5727719210000011</v>
      </c>
      <c r="AL9" s="89">
        <v>3.326280435000001</v>
      </c>
    </row>
    <row r="10" spans="1:38" ht="12" customHeight="1" x14ac:dyDescent="0.2">
      <c r="A10" s="10" t="s">
        <v>14</v>
      </c>
      <c r="B10" s="77">
        <v>24.72283492</v>
      </c>
      <c r="C10" s="8">
        <v>24.773853025000001</v>
      </c>
      <c r="D10" s="76">
        <v>28.144258309000001</v>
      </c>
      <c r="E10" s="77">
        <v>20.036591906999998</v>
      </c>
      <c r="F10" s="8">
        <v>24.308177434000001</v>
      </c>
      <c r="G10" s="76">
        <v>32.702105617000001</v>
      </c>
      <c r="H10" s="77">
        <v>39.006829048</v>
      </c>
      <c r="I10" s="8">
        <v>36.936570746000001</v>
      </c>
      <c r="J10" s="76">
        <v>38.398887062999997</v>
      </c>
      <c r="K10" s="77">
        <v>22.633157996000001</v>
      </c>
      <c r="L10" s="8">
        <v>26.824214960999999</v>
      </c>
      <c r="M10" s="76">
        <v>30.568489172</v>
      </c>
      <c r="N10" s="77">
        <v>29.810732541</v>
      </c>
      <c r="O10" s="8">
        <v>28.673981212000001</v>
      </c>
      <c r="P10" s="76">
        <v>23.931389652</v>
      </c>
      <c r="Q10" s="77">
        <v>22.908773595</v>
      </c>
      <c r="R10" s="8">
        <v>21.892028603</v>
      </c>
      <c r="S10" s="76">
        <v>22.655049509000001</v>
      </c>
      <c r="T10" s="77">
        <v>60.382007692000002</v>
      </c>
      <c r="U10" s="8">
        <v>37.130090146000001</v>
      </c>
      <c r="V10" s="76">
        <v>32.040876703000002</v>
      </c>
      <c r="W10" s="77">
        <v>22.048917793000001</v>
      </c>
      <c r="X10" s="8">
        <v>20.538122783999999</v>
      </c>
      <c r="Y10" s="76">
        <v>24.42427455</v>
      </c>
      <c r="Z10" s="77">
        <v>27.089577047999999</v>
      </c>
      <c r="AA10" s="8">
        <v>28.087200313</v>
      </c>
      <c r="AB10" s="76">
        <v>30.895787415000001</v>
      </c>
      <c r="AC10" s="8"/>
      <c r="AD10" s="88">
        <v>3.3704052840000003</v>
      </c>
      <c r="AE10" s="9">
        <v>8.3939281829999999</v>
      </c>
      <c r="AF10" s="9">
        <v>1.4623163169999955</v>
      </c>
      <c r="AG10" s="9">
        <v>3.7442742110000005</v>
      </c>
      <c r="AH10" s="9">
        <v>-4.742591560000001</v>
      </c>
      <c r="AI10" s="9">
        <v>0.76302090600000128</v>
      </c>
      <c r="AJ10" s="9">
        <v>-5.0892134429999984</v>
      </c>
      <c r="AK10" s="9">
        <v>3.8861517660000011</v>
      </c>
      <c r="AL10" s="89">
        <v>2.8085871020000006</v>
      </c>
    </row>
    <row r="11" spans="1:38" ht="12" customHeight="1" x14ac:dyDescent="0.2">
      <c r="A11" s="10" t="s">
        <v>15</v>
      </c>
      <c r="B11" s="77">
        <v>15.377286056000001</v>
      </c>
      <c r="C11" s="8">
        <v>15.536628085</v>
      </c>
      <c r="D11" s="76">
        <v>17.767384318000001</v>
      </c>
      <c r="E11" s="77">
        <v>36.017806243000003</v>
      </c>
      <c r="F11" s="8">
        <v>35.065093734000001</v>
      </c>
      <c r="G11" s="76">
        <v>36.522806774000003</v>
      </c>
      <c r="H11" s="77">
        <v>20.088638757999998</v>
      </c>
      <c r="I11" s="8">
        <v>22.046632878</v>
      </c>
      <c r="J11" s="76">
        <v>21.190747442999999</v>
      </c>
      <c r="K11" s="77">
        <v>30.419293508999999</v>
      </c>
      <c r="L11" s="8">
        <v>24.014174143000002</v>
      </c>
      <c r="M11" s="76">
        <v>33.382030057999998</v>
      </c>
      <c r="N11" s="77">
        <v>22.698980905999999</v>
      </c>
      <c r="O11" s="8">
        <v>22.299902713000002</v>
      </c>
      <c r="P11" s="76">
        <v>21.175732670999999</v>
      </c>
      <c r="Q11" s="77">
        <v>24.837886096999998</v>
      </c>
      <c r="R11" s="8">
        <v>26.747275570999999</v>
      </c>
      <c r="S11" s="76">
        <v>22.250288834999999</v>
      </c>
      <c r="T11" s="77">
        <v>31.949084138</v>
      </c>
      <c r="U11" s="8">
        <v>23.979037634000001</v>
      </c>
      <c r="V11" s="76">
        <v>24.437261391</v>
      </c>
      <c r="W11" s="77">
        <v>32.167019173</v>
      </c>
      <c r="X11" s="8">
        <v>26.94230091</v>
      </c>
      <c r="Y11" s="76">
        <v>28.370358898999999</v>
      </c>
      <c r="Z11" s="77">
        <v>23.014946244000001</v>
      </c>
      <c r="AA11" s="8">
        <v>22.369247032000001</v>
      </c>
      <c r="AB11" s="76">
        <v>24.022248332</v>
      </c>
      <c r="AC11" s="8"/>
      <c r="AD11" s="88">
        <v>2.230756233000001</v>
      </c>
      <c r="AE11" s="9">
        <v>1.4577130400000016</v>
      </c>
      <c r="AF11" s="9">
        <v>-0.85588543500000114</v>
      </c>
      <c r="AG11" s="9">
        <v>9.3678559149999963</v>
      </c>
      <c r="AH11" s="9">
        <v>-1.1241700420000029</v>
      </c>
      <c r="AI11" s="9">
        <v>-4.4969867360000002</v>
      </c>
      <c r="AJ11" s="9">
        <v>0.45822375699999895</v>
      </c>
      <c r="AK11" s="9">
        <v>1.4280579889999991</v>
      </c>
      <c r="AL11" s="89">
        <v>1.6530012999999997</v>
      </c>
    </row>
    <row r="12" spans="1:38" ht="12" customHeight="1" x14ac:dyDescent="0.2">
      <c r="A12" s="10" t="s">
        <v>16</v>
      </c>
      <c r="B12" s="77">
        <v>5.4636765223000001</v>
      </c>
      <c r="C12" s="8">
        <v>6.0867494472999999</v>
      </c>
      <c r="D12" s="76">
        <v>8.3622385601999998</v>
      </c>
      <c r="E12" s="77">
        <v>15.477582363</v>
      </c>
      <c r="F12" s="8">
        <v>15.350218136000001</v>
      </c>
      <c r="G12" s="76">
        <v>11.578181968000001</v>
      </c>
      <c r="H12" s="77">
        <v>11.334893051</v>
      </c>
      <c r="I12" s="8">
        <v>11.062366121</v>
      </c>
      <c r="J12" s="76">
        <v>10.354033329</v>
      </c>
      <c r="K12" s="77">
        <v>12.670581971000001</v>
      </c>
      <c r="L12" s="8">
        <v>13.211225833</v>
      </c>
      <c r="M12" s="76">
        <v>11.325156034999999</v>
      </c>
      <c r="N12" s="77">
        <v>12.138856664</v>
      </c>
      <c r="O12" s="8">
        <v>55.544677161000003</v>
      </c>
      <c r="P12" s="76">
        <v>44.907828191999997</v>
      </c>
      <c r="Q12" s="77">
        <v>14.548597255000001</v>
      </c>
      <c r="R12" s="8">
        <v>11.973403696</v>
      </c>
      <c r="S12" s="76">
        <v>12.656241291000001</v>
      </c>
      <c r="T12" s="77">
        <v>27.344898125</v>
      </c>
      <c r="U12" s="8">
        <v>36.039296079000003</v>
      </c>
      <c r="V12" s="76">
        <v>45.117005820999999</v>
      </c>
      <c r="W12" s="77">
        <v>10.254677754999999</v>
      </c>
      <c r="X12" s="8">
        <v>13.97162954</v>
      </c>
      <c r="Y12" s="76">
        <v>14.327603605</v>
      </c>
      <c r="Z12" s="77">
        <v>10.207390211</v>
      </c>
      <c r="AA12" s="8">
        <v>15.035194809</v>
      </c>
      <c r="AB12" s="76">
        <v>13.945617305000001</v>
      </c>
      <c r="AC12" s="8"/>
      <c r="AD12" s="88">
        <v>2.2754891128999999</v>
      </c>
      <c r="AE12" s="9">
        <v>-3.7720361679999996</v>
      </c>
      <c r="AF12" s="9">
        <v>-0.70833279200000021</v>
      </c>
      <c r="AG12" s="9">
        <v>-1.8860697980000012</v>
      </c>
      <c r="AH12" s="9">
        <v>-10.636848969000006</v>
      </c>
      <c r="AI12" s="9">
        <v>0.68283759500000052</v>
      </c>
      <c r="AJ12" s="9">
        <v>9.0777097419999961</v>
      </c>
      <c r="AK12" s="9">
        <v>0.35597406499999984</v>
      </c>
      <c r="AL12" s="89">
        <v>-1.0895775039999993</v>
      </c>
    </row>
    <row r="13" spans="1:38" ht="12" customHeight="1" x14ac:dyDescent="0.2">
      <c r="A13" s="10" t="s">
        <v>17</v>
      </c>
      <c r="B13" s="77">
        <v>4.3874422194999996</v>
      </c>
      <c r="C13" s="8">
        <v>5.4610913403000003</v>
      </c>
      <c r="D13" s="76">
        <v>7.2585697904000002</v>
      </c>
      <c r="E13" s="77">
        <v>25.252397818999999</v>
      </c>
      <c r="F13" s="8">
        <v>29.237811667999999</v>
      </c>
      <c r="G13" s="76">
        <v>22.606478036999999</v>
      </c>
      <c r="H13" s="77">
        <v>22.715042454999999</v>
      </c>
      <c r="I13" s="8">
        <v>21.428573085</v>
      </c>
      <c r="J13" s="76">
        <v>20.151381830999998</v>
      </c>
      <c r="K13" s="77">
        <v>20.842678886000002</v>
      </c>
      <c r="L13" s="8">
        <v>21.208732905000002</v>
      </c>
      <c r="M13" s="76">
        <v>23.212537147999999</v>
      </c>
      <c r="N13" s="77">
        <v>20.418261728000001</v>
      </c>
      <c r="O13" s="8">
        <v>20.551500603000001</v>
      </c>
      <c r="P13" s="76">
        <v>19.383312066999999</v>
      </c>
      <c r="Q13" s="77">
        <v>23.547847232999999</v>
      </c>
      <c r="R13" s="8">
        <v>16.679717520000001</v>
      </c>
      <c r="S13" s="76">
        <v>10.531283677999999</v>
      </c>
      <c r="T13" s="77">
        <v>30.481335811000001</v>
      </c>
      <c r="U13" s="8">
        <v>28.506045232999998</v>
      </c>
      <c r="V13" s="76">
        <v>32.036648599999999</v>
      </c>
      <c r="W13" s="77">
        <v>8.2605251053999993</v>
      </c>
      <c r="X13" s="8">
        <v>12.219603046</v>
      </c>
      <c r="Y13" s="76">
        <v>9.9457058474999993</v>
      </c>
      <c r="Z13" s="77">
        <v>15.07558815</v>
      </c>
      <c r="AA13" s="8">
        <v>16.619137955999999</v>
      </c>
      <c r="AB13" s="76">
        <v>15.847358975000001</v>
      </c>
      <c r="AC13" s="8"/>
      <c r="AD13" s="88">
        <v>1.7974784500999998</v>
      </c>
      <c r="AE13" s="9">
        <v>-6.6313336310000004</v>
      </c>
      <c r="AF13" s="9">
        <v>-1.2771912540000017</v>
      </c>
      <c r="AG13" s="9">
        <v>2.0038042429999976</v>
      </c>
      <c r="AH13" s="9">
        <v>-1.1681885360000024</v>
      </c>
      <c r="AI13" s="9">
        <v>-6.1484338420000011</v>
      </c>
      <c r="AJ13" s="9">
        <v>3.5306033670000012</v>
      </c>
      <c r="AK13" s="9">
        <v>-2.2738971985000003</v>
      </c>
      <c r="AL13" s="89">
        <v>-0.77177898099999886</v>
      </c>
    </row>
    <row r="14" spans="1:38" ht="12" customHeight="1" x14ac:dyDescent="0.2">
      <c r="A14" s="10" t="s">
        <v>18</v>
      </c>
      <c r="B14" s="77">
        <v>0.72753168550000002</v>
      </c>
      <c r="C14" s="8">
        <v>0.57314280120000005</v>
      </c>
      <c r="D14" s="76">
        <v>0.53569421139999995</v>
      </c>
      <c r="E14" s="77">
        <v>0.30408294200000002</v>
      </c>
      <c r="F14" s="8">
        <v>0.18558174020000001</v>
      </c>
      <c r="G14" s="76">
        <v>0.24536009049999999</v>
      </c>
      <c r="H14" s="77">
        <v>1.3082773282</v>
      </c>
      <c r="I14" s="8">
        <v>0.88125227100000003</v>
      </c>
      <c r="J14" s="76">
        <v>2.2669871544000002</v>
      </c>
      <c r="K14" s="77">
        <v>2.2070834899999999E-2</v>
      </c>
      <c r="L14" s="8">
        <v>0.5548223753</v>
      </c>
      <c r="M14" s="76">
        <v>0.37436906289999999</v>
      </c>
      <c r="N14" s="77">
        <v>1.4635227734</v>
      </c>
      <c r="O14" s="8">
        <v>0.91500887009999998</v>
      </c>
      <c r="P14" s="76">
        <v>0.77268117510000001</v>
      </c>
      <c r="Q14" s="77">
        <v>0</v>
      </c>
      <c r="R14" s="8">
        <v>0</v>
      </c>
      <c r="S14" s="76">
        <v>7.4022083000000001E-3</v>
      </c>
      <c r="T14" s="77">
        <v>1.261948549</v>
      </c>
      <c r="U14" s="8">
        <v>0.48490988969999999</v>
      </c>
      <c r="V14" s="76">
        <v>0.15333112630000001</v>
      </c>
      <c r="W14" s="77">
        <v>0.71377768730000002</v>
      </c>
      <c r="X14" s="8">
        <v>3.3822663756</v>
      </c>
      <c r="Y14" s="76">
        <v>0.69199248300000005</v>
      </c>
      <c r="Z14" s="77">
        <v>0.76968897889999999</v>
      </c>
      <c r="AA14" s="8">
        <v>0.72328634599999997</v>
      </c>
      <c r="AB14" s="76">
        <v>0.88191756129999999</v>
      </c>
      <c r="AC14" s="8"/>
      <c r="AD14" s="88">
        <v>-3.7448589800000098E-2</v>
      </c>
      <c r="AE14" s="9">
        <v>5.9778350299999977E-2</v>
      </c>
      <c r="AF14" s="9">
        <v>1.3857348834000001</v>
      </c>
      <c r="AG14" s="9">
        <v>-0.18045331240000001</v>
      </c>
      <c r="AH14" s="9">
        <v>-0.14232769499999998</v>
      </c>
      <c r="AI14" s="9">
        <v>7.4022083000000001E-3</v>
      </c>
      <c r="AJ14" s="9">
        <v>-0.33157876339999998</v>
      </c>
      <c r="AK14" s="9">
        <v>-2.6902738926</v>
      </c>
      <c r="AL14" s="89">
        <v>0.15863121530000002</v>
      </c>
    </row>
    <row r="15" spans="1:38" ht="12" customHeight="1" x14ac:dyDescent="0.2">
      <c r="A15" s="10" t="s">
        <v>19</v>
      </c>
      <c r="B15" s="77">
        <v>27.187172017000002</v>
      </c>
      <c r="C15" s="8">
        <v>25.996657218999999</v>
      </c>
      <c r="D15" s="76">
        <v>30.389983953000002</v>
      </c>
      <c r="E15" s="77">
        <v>16.571005699000001</v>
      </c>
      <c r="F15" s="8">
        <v>16.705181719999999</v>
      </c>
      <c r="G15" s="76">
        <v>19.590293148000001</v>
      </c>
      <c r="H15" s="77">
        <v>31.790844485000001</v>
      </c>
      <c r="I15" s="8">
        <v>31.061564712999999</v>
      </c>
      <c r="J15" s="76">
        <v>32.471643563999997</v>
      </c>
      <c r="K15" s="77">
        <v>32.825381286000002</v>
      </c>
      <c r="L15" s="8">
        <v>36.438965994</v>
      </c>
      <c r="M15" s="76">
        <v>51.627414833000003</v>
      </c>
      <c r="N15" s="77">
        <v>34.757552077</v>
      </c>
      <c r="O15" s="8">
        <v>32.939922998</v>
      </c>
      <c r="P15" s="76">
        <v>39.938325159000001</v>
      </c>
      <c r="Q15" s="77">
        <v>25.209422884999999</v>
      </c>
      <c r="R15" s="8">
        <v>27.682746018</v>
      </c>
      <c r="S15" s="76">
        <v>39.715855961000003</v>
      </c>
      <c r="T15" s="77">
        <v>109.51125223</v>
      </c>
      <c r="U15" s="8">
        <v>68.502274532000001</v>
      </c>
      <c r="V15" s="76">
        <v>85.476749029999993</v>
      </c>
      <c r="W15" s="77">
        <v>38.454675539999997</v>
      </c>
      <c r="X15" s="8">
        <v>36.410933618000001</v>
      </c>
      <c r="Y15" s="76">
        <v>32.914690774</v>
      </c>
      <c r="Z15" s="77">
        <v>29.132797201999999</v>
      </c>
      <c r="AA15" s="8">
        <v>28.317894608</v>
      </c>
      <c r="AB15" s="76">
        <v>32.270901881</v>
      </c>
      <c r="AC15" s="8"/>
      <c r="AD15" s="88">
        <v>4.3933267340000022</v>
      </c>
      <c r="AE15" s="9">
        <v>2.8851114280000019</v>
      </c>
      <c r="AF15" s="9">
        <v>1.410078850999998</v>
      </c>
      <c r="AG15" s="9">
        <v>15.188448839000003</v>
      </c>
      <c r="AH15" s="9">
        <v>6.9984021610000013</v>
      </c>
      <c r="AI15" s="9">
        <v>12.033109943000003</v>
      </c>
      <c r="AJ15" s="9">
        <v>16.974474497999992</v>
      </c>
      <c r="AK15" s="9">
        <v>-3.4962428440000011</v>
      </c>
      <c r="AL15" s="89">
        <v>3.9530072730000008</v>
      </c>
    </row>
    <row r="16" spans="1:38" ht="12" customHeight="1" x14ac:dyDescent="0.2">
      <c r="A16" s="10" t="s">
        <v>20</v>
      </c>
      <c r="B16" s="77">
        <v>4.9212641610999999</v>
      </c>
      <c r="C16" s="8">
        <v>3.5639694342000001</v>
      </c>
      <c r="D16" s="76">
        <v>6.7500546566999997</v>
      </c>
      <c r="E16" s="77">
        <v>79.046228083000003</v>
      </c>
      <c r="F16" s="8">
        <v>96.816918658000006</v>
      </c>
      <c r="G16" s="76">
        <v>58.092004670999998</v>
      </c>
      <c r="H16" s="77">
        <v>46.831226757000003</v>
      </c>
      <c r="I16" s="8">
        <v>42.039956392000001</v>
      </c>
      <c r="J16" s="76">
        <v>36.261465184999999</v>
      </c>
      <c r="K16" s="77">
        <v>105.08147783</v>
      </c>
      <c r="L16" s="8">
        <v>103.07263912000001</v>
      </c>
      <c r="M16" s="76">
        <v>103.39181576</v>
      </c>
      <c r="N16" s="77">
        <v>52.833950514000001</v>
      </c>
      <c r="O16" s="8">
        <v>32.969931209999999</v>
      </c>
      <c r="P16" s="76">
        <v>23.132972344999999</v>
      </c>
      <c r="Q16" s="77">
        <v>69.238729824999993</v>
      </c>
      <c r="R16" s="8">
        <v>35.715723539999999</v>
      </c>
      <c r="S16" s="76">
        <v>37.637008471000001</v>
      </c>
      <c r="T16" s="77">
        <v>98.623251319000005</v>
      </c>
      <c r="U16" s="8">
        <v>113.83773759</v>
      </c>
      <c r="V16" s="76">
        <v>82.944613152000002</v>
      </c>
      <c r="W16" s="77">
        <v>26.690907552999999</v>
      </c>
      <c r="X16" s="8">
        <v>30.62772889</v>
      </c>
      <c r="Y16" s="76">
        <v>18.673256496</v>
      </c>
      <c r="Z16" s="77">
        <v>41.449720716999998</v>
      </c>
      <c r="AA16" s="8">
        <v>41.605049037999997</v>
      </c>
      <c r="AB16" s="76">
        <v>33.461295192000001</v>
      </c>
      <c r="AC16" s="8"/>
      <c r="AD16" s="88">
        <v>3.1860852224999996</v>
      </c>
      <c r="AE16" s="9">
        <v>-38.724913987000008</v>
      </c>
      <c r="AF16" s="9">
        <v>-5.7784912070000019</v>
      </c>
      <c r="AG16" s="9">
        <v>0.3191766399999949</v>
      </c>
      <c r="AH16" s="9">
        <v>-9.8369588649999997</v>
      </c>
      <c r="AI16" s="9">
        <v>1.9212849310000024</v>
      </c>
      <c r="AJ16" s="9">
        <v>-30.893124438000001</v>
      </c>
      <c r="AK16" s="9">
        <v>-11.954472394</v>
      </c>
      <c r="AL16" s="89">
        <v>-8.1437538459999956</v>
      </c>
    </row>
    <row r="17" spans="1:38" ht="12" customHeight="1" x14ac:dyDescent="0.2">
      <c r="A17" s="10" t="s">
        <v>21</v>
      </c>
      <c r="B17" s="77">
        <v>5.62205234E-2</v>
      </c>
      <c r="C17" s="8">
        <v>5.5965485299999999E-2</v>
      </c>
      <c r="D17" s="76">
        <v>1.09279124E-2</v>
      </c>
      <c r="E17" s="77">
        <v>2.3613400000000001E-4</v>
      </c>
      <c r="F17" s="8">
        <v>2.4513401999999998E-3</v>
      </c>
      <c r="G17" s="76">
        <v>1.0362106000000001E-3</v>
      </c>
      <c r="H17" s="77">
        <v>0.4551237018</v>
      </c>
      <c r="I17" s="8">
        <v>0.74873517599999995</v>
      </c>
      <c r="J17" s="76">
        <v>1.8283120390000001</v>
      </c>
      <c r="K17" s="77">
        <v>0</v>
      </c>
      <c r="L17" s="8">
        <v>0</v>
      </c>
      <c r="M17" s="76">
        <v>0</v>
      </c>
      <c r="N17" s="77">
        <v>0</v>
      </c>
      <c r="O17" s="8">
        <v>0</v>
      </c>
      <c r="P17" s="76">
        <v>0</v>
      </c>
      <c r="Q17" s="77">
        <v>7.2480027099999997E-2</v>
      </c>
      <c r="R17" s="8">
        <v>0</v>
      </c>
      <c r="S17" s="76">
        <v>0</v>
      </c>
      <c r="T17" s="77">
        <v>1.0307554344000001</v>
      </c>
      <c r="U17" s="8">
        <v>0</v>
      </c>
      <c r="V17" s="76">
        <v>0</v>
      </c>
      <c r="W17" s="77">
        <v>0</v>
      </c>
      <c r="X17" s="8">
        <v>0</v>
      </c>
      <c r="Y17" s="76">
        <v>0</v>
      </c>
      <c r="Z17" s="77">
        <v>0.1169188764</v>
      </c>
      <c r="AA17" s="8">
        <v>0.1985366636</v>
      </c>
      <c r="AB17" s="76">
        <v>0.42777493680000001</v>
      </c>
      <c r="AC17" s="8"/>
      <c r="AD17" s="88">
        <v>-4.5037572900000003E-2</v>
      </c>
      <c r="AE17" s="9">
        <v>-1.4151295999999998E-3</v>
      </c>
      <c r="AF17" s="9">
        <v>1.0795768630000002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89">
        <v>0.22923827320000001</v>
      </c>
    </row>
    <row r="18" spans="1:38" ht="12" customHeight="1" x14ac:dyDescent="0.2">
      <c r="A18" s="10" t="s">
        <v>22</v>
      </c>
      <c r="B18" s="77">
        <v>3.4908560325</v>
      </c>
      <c r="C18" s="8">
        <v>4.5375008353000004</v>
      </c>
      <c r="D18" s="76">
        <v>4.0314534850000001</v>
      </c>
      <c r="E18" s="77">
        <v>0.50080768310000001</v>
      </c>
      <c r="F18" s="8">
        <v>1.048049784</v>
      </c>
      <c r="G18" s="76">
        <v>1.5304072322</v>
      </c>
      <c r="H18" s="77">
        <v>11.075633978000001</v>
      </c>
      <c r="I18" s="8">
        <v>10.887832352</v>
      </c>
      <c r="J18" s="76">
        <v>9.3311633992999994</v>
      </c>
      <c r="K18" s="77">
        <v>8.8024674306000001</v>
      </c>
      <c r="L18" s="8">
        <v>10.510910581999999</v>
      </c>
      <c r="M18" s="76">
        <v>15.193214785</v>
      </c>
      <c r="N18" s="77">
        <v>0.20684865020000001</v>
      </c>
      <c r="O18" s="8">
        <v>0.51750411590000001</v>
      </c>
      <c r="P18" s="76">
        <v>3.0887539006</v>
      </c>
      <c r="Q18" s="77">
        <v>4.9403845932000001</v>
      </c>
      <c r="R18" s="8">
        <v>11.906754626</v>
      </c>
      <c r="S18" s="76">
        <v>1.180030597</v>
      </c>
      <c r="T18" s="77">
        <v>10.788614745</v>
      </c>
      <c r="U18" s="8">
        <v>9.1909265398999995</v>
      </c>
      <c r="V18" s="76">
        <v>10.133401877000001</v>
      </c>
      <c r="W18" s="77">
        <v>0</v>
      </c>
      <c r="X18" s="8">
        <v>0</v>
      </c>
      <c r="Y18" s="76">
        <v>0</v>
      </c>
      <c r="Z18" s="77">
        <v>4.3306405328000004</v>
      </c>
      <c r="AA18" s="8">
        <v>5.5793201659999996</v>
      </c>
      <c r="AB18" s="76">
        <v>5.3120636321000001</v>
      </c>
      <c r="AC18" s="8"/>
      <c r="AD18" s="88">
        <v>-0.50604735030000025</v>
      </c>
      <c r="AE18" s="9">
        <v>0.48235744819999993</v>
      </c>
      <c r="AF18" s="9">
        <v>-1.5566689527000008</v>
      </c>
      <c r="AG18" s="9">
        <v>4.6823042030000011</v>
      </c>
      <c r="AH18" s="9">
        <v>2.5712497847</v>
      </c>
      <c r="AI18" s="9">
        <v>-10.726724029</v>
      </c>
      <c r="AJ18" s="9">
        <v>0.9424753371000012</v>
      </c>
      <c r="AK18" s="9">
        <v>0</v>
      </c>
      <c r="AL18" s="89">
        <v>-0.26725653389999948</v>
      </c>
    </row>
    <row r="19" spans="1:38" ht="12" customHeight="1" x14ac:dyDescent="0.2">
      <c r="A19" s="10" t="s">
        <v>2039</v>
      </c>
      <c r="B19" s="77" t="s">
        <v>361</v>
      </c>
      <c r="C19" s="8" t="s">
        <v>361</v>
      </c>
      <c r="D19" s="76">
        <v>0.55975690050000004</v>
      </c>
      <c r="E19" s="77" t="s">
        <v>361</v>
      </c>
      <c r="F19" s="8" t="s">
        <v>361</v>
      </c>
      <c r="G19" s="76">
        <v>0.60308068540000004</v>
      </c>
      <c r="H19" s="77" t="s">
        <v>361</v>
      </c>
      <c r="I19" s="8" t="s">
        <v>361</v>
      </c>
      <c r="J19" s="76">
        <v>1.1424910774000001</v>
      </c>
      <c r="K19" s="77" t="s">
        <v>361</v>
      </c>
      <c r="L19" s="8" t="s">
        <v>361</v>
      </c>
      <c r="M19" s="76">
        <v>0</v>
      </c>
      <c r="N19" s="77" t="s">
        <v>361</v>
      </c>
      <c r="O19" s="8" t="s">
        <v>361</v>
      </c>
      <c r="P19" s="76">
        <v>0.17179245879999999</v>
      </c>
      <c r="Q19" s="77" t="s">
        <v>361</v>
      </c>
      <c r="R19" s="8" t="s">
        <v>361</v>
      </c>
      <c r="S19" s="76">
        <v>0.48537180870000002</v>
      </c>
      <c r="T19" s="77" t="s">
        <v>361</v>
      </c>
      <c r="U19" s="8" t="s">
        <v>361</v>
      </c>
      <c r="V19" s="76">
        <v>0.45819022469999998</v>
      </c>
      <c r="W19" s="77" t="s">
        <v>361</v>
      </c>
      <c r="X19" s="8" t="s">
        <v>361</v>
      </c>
      <c r="Y19" s="76">
        <v>0</v>
      </c>
      <c r="Z19" s="77" t="s">
        <v>361</v>
      </c>
      <c r="AA19" s="8" t="s">
        <v>361</v>
      </c>
      <c r="AB19" s="76">
        <v>0.60392007160000005</v>
      </c>
      <c r="AC19" s="8"/>
      <c r="AD19" s="88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89">
        <v>0</v>
      </c>
    </row>
    <row r="20" spans="1:38" ht="12" customHeight="1" x14ac:dyDescent="0.2">
      <c r="A20" s="10" t="s">
        <v>23</v>
      </c>
      <c r="B20" s="77">
        <v>4.4022787388999998</v>
      </c>
      <c r="C20" s="8">
        <v>6.4761420145999997</v>
      </c>
      <c r="D20" s="76">
        <v>5.2884141686000001</v>
      </c>
      <c r="E20" s="77">
        <v>10.798938295999999</v>
      </c>
      <c r="F20" s="8">
        <v>0.87305065530000003</v>
      </c>
      <c r="G20" s="76">
        <v>0.8826672498</v>
      </c>
      <c r="H20" s="77">
        <v>9.5597957178000001</v>
      </c>
      <c r="I20" s="8">
        <v>8.8838777557000004</v>
      </c>
      <c r="J20" s="76">
        <v>7.9870928761000002</v>
      </c>
      <c r="K20" s="77">
        <v>14.02118555</v>
      </c>
      <c r="L20" s="8">
        <v>11.056102474999999</v>
      </c>
      <c r="M20" s="76">
        <v>14.64843415</v>
      </c>
      <c r="N20" s="77">
        <v>0.1919055996</v>
      </c>
      <c r="O20" s="8">
        <v>0.564267034</v>
      </c>
      <c r="P20" s="76">
        <v>1.2009352956999999</v>
      </c>
      <c r="Q20" s="77">
        <v>2.4328174932</v>
      </c>
      <c r="R20" s="8">
        <v>3.6170001984</v>
      </c>
      <c r="S20" s="76">
        <v>2.7693351304</v>
      </c>
      <c r="T20" s="77">
        <v>1.1636615187999999</v>
      </c>
      <c r="U20" s="8">
        <v>0.73712882239999999</v>
      </c>
      <c r="V20" s="76">
        <v>1.7629051678000001</v>
      </c>
      <c r="W20" s="77">
        <v>0.1360211569</v>
      </c>
      <c r="X20" s="8">
        <v>0.11570400459999999</v>
      </c>
      <c r="Y20" s="76">
        <v>9.1003398200000002E-2</v>
      </c>
      <c r="Z20" s="77">
        <v>6.3316427210999997</v>
      </c>
      <c r="AA20" s="8">
        <v>5.5008441544000002</v>
      </c>
      <c r="AB20" s="76">
        <v>5.0286240651999998</v>
      </c>
      <c r="AC20" s="8"/>
      <c r="AD20" s="88">
        <v>-1.1877278459999996</v>
      </c>
      <c r="AE20" s="9">
        <v>9.6165944999999642E-3</v>
      </c>
      <c r="AF20" s="9">
        <v>-0.8967848796000002</v>
      </c>
      <c r="AG20" s="9">
        <v>3.5923316750000005</v>
      </c>
      <c r="AH20" s="9">
        <v>0.6366682616999999</v>
      </c>
      <c r="AI20" s="9">
        <v>-0.84766506799999997</v>
      </c>
      <c r="AJ20" s="9">
        <v>1.0257763454000002</v>
      </c>
      <c r="AK20" s="9">
        <v>-2.4700606399999991E-2</v>
      </c>
      <c r="AL20" s="89">
        <v>-0.47222008920000036</v>
      </c>
    </row>
    <row r="21" spans="1:38" ht="12" customHeight="1" x14ac:dyDescent="0.2">
      <c r="A21" s="10" t="s">
        <v>24</v>
      </c>
      <c r="B21" s="77">
        <v>0</v>
      </c>
      <c r="C21" s="8">
        <v>0</v>
      </c>
      <c r="D21" s="76">
        <v>2.3554805500000001E-2</v>
      </c>
      <c r="E21" s="77">
        <v>4.2972274800000002E-2</v>
      </c>
      <c r="F21" s="8">
        <v>5.5971199999999997E-4</v>
      </c>
      <c r="G21" s="76">
        <v>4.1194460000000001E-4</v>
      </c>
      <c r="H21" s="77">
        <v>0</v>
      </c>
      <c r="I21" s="8">
        <v>2.9525852301</v>
      </c>
      <c r="J21" s="76">
        <v>0.71378029980000002</v>
      </c>
      <c r="K21" s="77">
        <v>8.4635690000000006E-3</v>
      </c>
      <c r="L21" s="8">
        <v>1.2199232799999999E-2</v>
      </c>
      <c r="M21" s="76">
        <v>2.37785134E-2</v>
      </c>
      <c r="N21" s="77">
        <v>4.5565932000000003E-3</v>
      </c>
      <c r="O21" s="8">
        <v>2.5157313074999998</v>
      </c>
      <c r="P21" s="76">
        <v>2.3680149626000002</v>
      </c>
      <c r="Q21" s="77">
        <v>0</v>
      </c>
      <c r="R21" s="8">
        <v>0</v>
      </c>
      <c r="S21" s="76">
        <v>0</v>
      </c>
      <c r="T21" s="77">
        <v>5.2927880000000005E-4</v>
      </c>
      <c r="U21" s="8">
        <v>0</v>
      </c>
      <c r="V21" s="76">
        <v>0</v>
      </c>
      <c r="W21" s="77">
        <v>0</v>
      </c>
      <c r="X21" s="8">
        <v>0</v>
      </c>
      <c r="Y21" s="76">
        <v>0</v>
      </c>
      <c r="Z21" s="77">
        <v>8.2345097999999995E-3</v>
      </c>
      <c r="AA21" s="8">
        <v>0.95005821879999997</v>
      </c>
      <c r="AB21" s="76">
        <v>0.4027496874</v>
      </c>
      <c r="AC21" s="8"/>
      <c r="AD21" s="88">
        <v>2.3554805500000001E-2</v>
      </c>
      <c r="AE21" s="9">
        <v>-1.4776739999999996E-4</v>
      </c>
      <c r="AF21" s="9">
        <v>-2.2388049302999997</v>
      </c>
      <c r="AG21" s="9">
        <v>1.15792806E-2</v>
      </c>
      <c r="AH21" s="9">
        <v>-0.14771634489999963</v>
      </c>
      <c r="AI21" s="9">
        <v>0</v>
      </c>
      <c r="AJ21" s="9">
        <v>0</v>
      </c>
      <c r="AK21" s="9">
        <v>0</v>
      </c>
      <c r="AL21" s="89">
        <v>-0.54730853139999991</v>
      </c>
    </row>
    <row r="22" spans="1:38" ht="12" customHeight="1" x14ac:dyDescent="0.2">
      <c r="A22" s="10" t="s">
        <v>25</v>
      </c>
      <c r="B22" s="77">
        <v>3.7596304943000001</v>
      </c>
      <c r="C22" s="8">
        <v>3.6458443476000002</v>
      </c>
      <c r="D22" s="76">
        <v>4.3814443173999997</v>
      </c>
      <c r="E22" s="77">
        <v>2.1305043907000001</v>
      </c>
      <c r="F22" s="8">
        <v>1.9405630165000001</v>
      </c>
      <c r="G22" s="76">
        <v>1.9481165207</v>
      </c>
      <c r="H22" s="77">
        <v>2.4148096342000001</v>
      </c>
      <c r="I22" s="8">
        <v>2.4402432477999998</v>
      </c>
      <c r="J22" s="76">
        <v>2.1870020458999999</v>
      </c>
      <c r="K22" s="77">
        <v>6.8741551513000001</v>
      </c>
      <c r="L22" s="8">
        <v>7.2339723233999997</v>
      </c>
      <c r="M22" s="76">
        <v>7.7394386254</v>
      </c>
      <c r="N22" s="77">
        <v>10.72598765</v>
      </c>
      <c r="O22" s="8">
        <v>9.9934535065999999</v>
      </c>
      <c r="P22" s="76">
        <v>9.7442194715999992</v>
      </c>
      <c r="Q22" s="77">
        <v>1.9849368221999999</v>
      </c>
      <c r="R22" s="8">
        <v>1.3126936942</v>
      </c>
      <c r="S22" s="76">
        <v>4.1362659565</v>
      </c>
      <c r="T22" s="77">
        <v>3.2069671685999999</v>
      </c>
      <c r="U22" s="8">
        <v>1.0329035553999999</v>
      </c>
      <c r="V22" s="76">
        <v>1.1019005065</v>
      </c>
      <c r="W22" s="77">
        <v>3.544728176</v>
      </c>
      <c r="X22" s="8">
        <v>5.8323621634</v>
      </c>
      <c r="Y22" s="76">
        <v>5.4832816721000004</v>
      </c>
      <c r="Z22" s="77">
        <v>4.1464093320000002</v>
      </c>
      <c r="AA22" s="8">
        <v>3.977724104</v>
      </c>
      <c r="AB22" s="76">
        <v>4.1536362580999997</v>
      </c>
      <c r="AC22" s="8"/>
      <c r="AD22" s="88">
        <v>0.73559996979999953</v>
      </c>
      <c r="AE22" s="9">
        <v>7.5535041999998942E-3</v>
      </c>
      <c r="AF22" s="9">
        <v>-0.25324120189999988</v>
      </c>
      <c r="AG22" s="9">
        <v>0.50546630200000031</v>
      </c>
      <c r="AH22" s="9">
        <v>-0.24923403500000063</v>
      </c>
      <c r="AI22" s="9">
        <v>2.8235722622999999</v>
      </c>
      <c r="AJ22" s="9">
        <v>6.8996951100000148E-2</v>
      </c>
      <c r="AK22" s="9">
        <v>-0.34908049129999963</v>
      </c>
      <c r="AL22" s="89">
        <v>0.17591215409999972</v>
      </c>
    </row>
    <row r="23" spans="1:38" ht="12" customHeight="1" x14ac:dyDescent="0.2">
      <c r="A23" s="10" t="s">
        <v>26</v>
      </c>
      <c r="B23" s="77">
        <v>12.386811936000001</v>
      </c>
      <c r="C23" s="8">
        <v>13.377007975</v>
      </c>
      <c r="D23" s="76">
        <v>14.148844563000001</v>
      </c>
      <c r="E23" s="77">
        <v>5.4443860622000004</v>
      </c>
      <c r="F23" s="8">
        <v>4.2315119902999996</v>
      </c>
      <c r="G23" s="76">
        <v>4.2024019934999997</v>
      </c>
      <c r="H23" s="77">
        <v>16.089812811000002</v>
      </c>
      <c r="I23" s="8">
        <v>10.988193932</v>
      </c>
      <c r="J23" s="76">
        <v>13.356951348999999</v>
      </c>
      <c r="K23" s="77">
        <v>23.301889748000001</v>
      </c>
      <c r="L23" s="8">
        <v>18.408255187000002</v>
      </c>
      <c r="M23" s="76">
        <v>32.042789165000002</v>
      </c>
      <c r="N23" s="77">
        <v>16.905010902000001</v>
      </c>
      <c r="O23" s="8">
        <v>14.567453971999999</v>
      </c>
      <c r="P23" s="76">
        <v>15.884819347000001</v>
      </c>
      <c r="Q23" s="77">
        <v>11.313126733000001</v>
      </c>
      <c r="R23" s="8">
        <v>11.580360450000001</v>
      </c>
      <c r="S23" s="76">
        <v>10.673318063</v>
      </c>
      <c r="T23" s="77">
        <v>19.281796032999999</v>
      </c>
      <c r="U23" s="8">
        <v>17.31232275</v>
      </c>
      <c r="V23" s="76">
        <v>17.839707685</v>
      </c>
      <c r="W23" s="77">
        <v>16.083112212</v>
      </c>
      <c r="X23" s="8">
        <v>2.6568381276999999</v>
      </c>
      <c r="Y23" s="76">
        <v>0.59795314600000005</v>
      </c>
      <c r="Z23" s="77">
        <v>13.48926902</v>
      </c>
      <c r="AA23" s="8">
        <v>11.400405823</v>
      </c>
      <c r="AB23" s="76">
        <v>12.94463432</v>
      </c>
      <c r="AC23" s="8"/>
      <c r="AD23" s="88">
        <v>0.7718365880000011</v>
      </c>
      <c r="AE23" s="9">
        <v>-2.9109996799999927E-2</v>
      </c>
      <c r="AF23" s="9">
        <v>2.3687574169999994</v>
      </c>
      <c r="AG23" s="9">
        <v>13.634533978</v>
      </c>
      <c r="AH23" s="9">
        <v>1.3173653750000014</v>
      </c>
      <c r="AI23" s="9">
        <v>-0.90704238700000062</v>
      </c>
      <c r="AJ23" s="9">
        <v>0.52738493500000061</v>
      </c>
      <c r="AK23" s="9">
        <v>-2.0588849816999999</v>
      </c>
      <c r="AL23" s="89">
        <v>1.5442284970000006</v>
      </c>
    </row>
    <row r="24" spans="1:38" ht="12" customHeight="1" x14ac:dyDescent="0.25">
      <c r="A24" s="11" t="s">
        <v>27</v>
      </c>
      <c r="B24" s="225">
        <v>222.99709229000001</v>
      </c>
      <c r="C24" s="226">
        <v>228.91249518999999</v>
      </c>
      <c r="D24" s="227">
        <v>262.07248924999999</v>
      </c>
      <c r="E24" s="225">
        <v>332.48239371</v>
      </c>
      <c r="F24" s="226">
        <v>344.89726512999999</v>
      </c>
      <c r="G24" s="227">
        <v>314.15053504000002</v>
      </c>
      <c r="H24" s="225">
        <v>348.21498294999998</v>
      </c>
      <c r="I24" s="226">
        <v>335.38767389999998</v>
      </c>
      <c r="J24" s="227">
        <v>340.72956241000003</v>
      </c>
      <c r="K24" s="225">
        <v>414.68921872999999</v>
      </c>
      <c r="L24" s="226">
        <v>419.15133916000002</v>
      </c>
      <c r="M24" s="227">
        <v>483.36557879999998</v>
      </c>
      <c r="N24" s="225">
        <v>352.69538631</v>
      </c>
      <c r="O24" s="226">
        <v>364.35444283999999</v>
      </c>
      <c r="P24" s="227">
        <v>339.34958862000002</v>
      </c>
      <c r="Q24" s="225">
        <v>323.54332020999999</v>
      </c>
      <c r="R24" s="226">
        <v>308.38061088000001</v>
      </c>
      <c r="S24" s="227">
        <v>290.24426492999999</v>
      </c>
      <c r="T24" s="225">
        <v>626.72668666000004</v>
      </c>
      <c r="U24" s="226">
        <v>513.1626023</v>
      </c>
      <c r="V24" s="227">
        <v>521.46225488000005</v>
      </c>
      <c r="W24" s="225">
        <v>279.78517597000001</v>
      </c>
      <c r="X24" s="226">
        <v>283.30037342000003</v>
      </c>
      <c r="Y24" s="227">
        <v>270.76952396000001</v>
      </c>
      <c r="Z24" s="225">
        <v>302.63481413</v>
      </c>
      <c r="AA24" s="226">
        <v>308.82292333999999</v>
      </c>
      <c r="AB24" s="227">
        <v>316.75963188999998</v>
      </c>
      <c r="AC24" s="12"/>
      <c r="AD24" s="222">
        <v>33.159994060000002</v>
      </c>
      <c r="AE24" s="13">
        <v>-30.746730089999971</v>
      </c>
      <c r="AF24" s="13">
        <v>5.3418885100000466</v>
      </c>
      <c r="AG24" s="13">
        <v>64.21423963999996</v>
      </c>
      <c r="AH24" s="13">
        <v>-25.00485421999997</v>
      </c>
      <c r="AI24" s="13">
        <v>-18.13634595000002</v>
      </c>
      <c r="AJ24" s="13">
        <v>8.2996525800000427</v>
      </c>
      <c r="AK24" s="13">
        <v>-12.530849460000013</v>
      </c>
      <c r="AL24" s="91">
        <v>7.9367085499999916</v>
      </c>
    </row>
    <row r="25" spans="1:38" s="14" customFormat="1" ht="12" customHeight="1" x14ac:dyDescent="0.25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15"/>
      <c r="AE25" s="15"/>
      <c r="AG25" s="15"/>
      <c r="AI25" s="15"/>
      <c r="AK25" s="15"/>
    </row>
    <row r="26" spans="1:38" s="14" customFormat="1" ht="12" customHeight="1" x14ac:dyDescent="0.3">
      <c r="B26" s="970" t="s">
        <v>474</v>
      </c>
      <c r="C26" s="971"/>
      <c r="D26" s="971"/>
      <c r="E26" s="971"/>
      <c r="F26" s="971"/>
      <c r="G26" s="971"/>
      <c r="H26" s="971"/>
      <c r="I26" s="971"/>
      <c r="J26" s="971"/>
      <c r="K26" s="971"/>
      <c r="L26" s="971"/>
      <c r="M26" s="971"/>
      <c r="N26" s="971"/>
      <c r="O26" s="971"/>
      <c r="P26" s="971"/>
      <c r="Q26" s="971"/>
      <c r="R26" s="971"/>
      <c r="S26" s="971"/>
      <c r="T26" s="971"/>
      <c r="U26" s="971"/>
      <c r="V26" s="971"/>
      <c r="W26" s="971"/>
      <c r="X26" s="971"/>
      <c r="Y26" s="971"/>
      <c r="Z26" s="971"/>
      <c r="AA26" s="971"/>
      <c r="AB26" s="972"/>
      <c r="AC26" s="15"/>
      <c r="AD26" s="966" t="s">
        <v>2662</v>
      </c>
      <c r="AE26" s="864"/>
      <c r="AF26" s="947"/>
      <c r="AG26" s="947"/>
      <c r="AH26" s="947"/>
      <c r="AI26" s="947"/>
      <c r="AJ26" s="947"/>
      <c r="AK26" s="947"/>
      <c r="AL26" s="948"/>
    </row>
    <row r="27" spans="1:38" s="14" customFormat="1" ht="12" customHeight="1" x14ac:dyDescent="0.25">
      <c r="B27" s="74" t="s">
        <v>2</v>
      </c>
      <c r="C27" s="589" t="s">
        <v>749</v>
      </c>
      <c r="D27" s="589" t="s">
        <v>749</v>
      </c>
      <c r="E27" s="580" t="s">
        <v>3</v>
      </c>
      <c r="F27" s="581" t="s">
        <v>749</v>
      </c>
      <c r="G27" s="582" t="s">
        <v>749</v>
      </c>
      <c r="H27" s="589" t="s">
        <v>10</v>
      </c>
      <c r="I27" s="589" t="s">
        <v>749</v>
      </c>
      <c r="J27" s="589" t="s">
        <v>749</v>
      </c>
      <c r="K27" s="580" t="s">
        <v>4</v>
      </c>
      <c r="L27" s="581" t="s">
        <v>749</v>
      </c>
      <c r="M27" s="582" t="s">
        <v>749</v>
      </c>
      <c r="N27" s="589" t="s">
        <v>5</v>
      </c>
      <c r="O27" s="589" t="s">
        <v>749</v>
      </c>
      <c r="P27" s="589" t="s">
        <v>749</v>
      </c>
      <c r="Q27" s="580" t="s">
        <v>6</v>
      </c>
      <c r="R27" s="581" t="s">
        <v>749</v>
      </c>
      <c r="S27" s="582" t="s">
        <v>749</v>
      </c>
      <c r="T27" s="589" t="s">
        <v>7</v>
      </c>
      <c r="U27" s="589" t="s">
        <v>749</v>
      </c>
      <c r="V27" s="589" t="s">
        <v>749</v>
      </c>
      <c r="W27" s="580" t="s">
        <v>8</v>
      </c>
      <c r="X27" s="581" t="s">
        <v>749</v>
      </c>
      <c r="Y27" s="582" t="s">
        <v>749</v>
      </c>
      <c r="Z27" s="589" t="s">
        <v>9</v>
      </c>
      <c r="AA27" s="589" t="s">
        <v>749</v>
      </c>
      <c r="AB27" s="75" t="s">
        <v>749</v>
      </c>
      <c r="AC27" s="15"/>
      <c r="AD27" s="181" t="s">
        <v>2</v>
      </c>
      <c r="AE27" s="167" t="s">
        <v>3</v>
      </c>
      <c r="AF27" s="182" t="s">
        <v>10</v>
      </c>
      <c r="AG27" s="182" t="s">
        <v>4</v>
      </c>
      <c r="AH27" s="182" t="s">
        <v>5</v>
      </c>
      <c r="AI27" s="182" t="s">
        <v>6</v>
      </c>
      <c r="AJ27" s="182" t="s">
        <v>7</v>
      </c>
      <c r="AK27" s="182" t="s">
        <v>8</v>
      </c>
      <c r="AL27" s="183" t="s">
        <v>9</v>
      </c>
    </row>
    <row r="28" spans="1:38" s="14" customFormat="1" ht="12" customHeight="1" x14ac:dyDescent="0.3">
      <c r="A28" s="16"/>
      <c r="B28" s="298" t="s">
        <v>29</v>
      </c>
      <c r="C28" s="168" t="s">
        <v>30</v>
      </c>
      <c r="D28" s="168" t="s">
        <v>31</v>
      </c>
      <c r="E28" s="572" t="s">
        <v>29</v>
      </c>
      <c r="F28" s="168" t="s">
        <v>30</v>
      </c>
      <c r="G28" s="81" t="s">
        <v>31</v>
      </c>
      <c r="H28" s="168" t="s">
        <v>29</v>
      </c>
      <c r="I28" s="168" t="s">
        <v>30</v>
      </c>
      <c r="J28" s="168" t="s">
        <v>31</v>
      </c>
      <c r="K28" s="572" t="s">
        <v>29</v>
      </c>
      <c r="L28" s="168" t="s">
        <v>30</v>
      </c>
      <c r="M28" s="81" t="s">
        <v>31</v>
      </c>
      <c r="N28" s="168" t="s">
        <v>29</v>
      </c>
      <c r="O28" s="168" t="s">
        <v>30</v>
      </c>
      <c r="P28" s="168" t="s">
        <v>31</v>
      </c>
      <c r="Q28" s="572" t="s">
        <v>29</v>
      </c>
      <c r="R28" s="168" t="s">
        <v>30</v>
      </c>
      <c r="S28" s="81" t="s">
        <v>31</v>
      </c>
      <c r="T28" s="168" t="s">
        <v>29</v>
      </c>
      <c r="U28" s="168" t="s">
        <v>30</v>
      </c>
      <c r="V28" s="168" t="s">
        <v>31</v>
      </c>
      <c r="W28" s="572" t="s">
        <v>29</v>
      </c>
      <c r="X28" s="168" t="s">
        <v>30</v>
      </c>
      <c r="Y28" s="81" t="s">
        <v>31</v>
      </c>
      <c r="Z28" s="168" t="s">
        <v>29</v>
      </c>
      <c r="AA28" s="168" t="s">
        <v>30</v>
      </c>
      <c r="AB28" s="81" t="s">
        <v>31</v>
      </c>
      <c r="AC28" s="15"/>
      <c r="AD28" s="874" t="s">
        <v>28</v>
      </c>
      <c r="AE28" s="932"/>
      <c r="AF28" s="936"/>
      <c r="AG28" s="936"/>
      <c r="AH28" s="936"/>
      <c r="AI28" s="936"/>
      <c r="AJ28" s="936"/>
      <c r="AK28" s="936"/>
      <c r="AL28" s="937"/>
    </row>
    <row r="29" spans="1:38" s="3" customFormat="1" ht="12" customHeight="1" x14ac:dyDescent="0.2">
      <c r="A29" s="7" t="s">
        <v>11</v>
      </c>
      <c r="B29" s="280">
        <v>8.4466513541587034</v>
      </c>
      <c r="C29" s="299">
        <v>9.0740987028470297</v>
      </c>
      <c r="D29" s="299">
        <v>8.7266961290111453</v>
      </c>
      <c r="E29" s="280">
        <v>10.937404218397228</v>
      </c>
      <c r="F29" s="299">
        <v>9.7812132800221683</v>
      </c>
      <c r="G29" s="281">
        <v>10.000921055962758</v>
      </c>
      <c r="H29" s="299">
        <v>8.2122288209437446</v>
      </c>
      <c r="I29" s="299">
        <v>7.6129509865732796</v>
      </c>
      <c r="J29" s="299">
        <v>7.790127378923323</v>
      </c>
      <c r="K29" s="280">
        <v>9.0350058307151144</v>
      </c>
      <c r="L29" s="299">
        <v>9.3605279952132392</v>
      </c>
      <c r="M29" s="281">
        <v>9.1699482255057525</v>
      </c>
      <c r="N29" s="299">
        <v>10.823578591928909</v>
      </c>
      <c r="O29" s="299">
        <v>10.253725445280445</v>
      </c>
      <c r="P29" s="299">
        <v>9.7851102862152413</v>
      </c>
      <c r="Q29" s="280">
        <v>6.6565337657713588</v>
      </c>
      <c r="R29" s="299">
        <v>10.432720458127838</v>
      </c>
      <c r="S29" s="281">
        <v>8.5121412604571383</v>
      </c>
      <c r="T29" s="299">
        <v>8.8479172732930547</v>
      </c>
      <c r="U29" s="299">
        <v>9.4937794417971606</v>
      </c>
      <c r="V29" s="299">
        <v>9.6333952151214923</v>
      </c>
      <c r="W29" s="280">
        <v>6.2721752189931177</v>
      </c>
      <c r="X29" s="299">
        <v>7.4782871470548216</v>
      </c>
      <c r="Y29" s="281">
        <v>8.384952745760426</v>
      </c>
      <c r="Z29" s="299">
        <v>9.0388218037186885</v>
      </c>
      <c r="AA29" s="299">
        <v>8.9631069318433969</v>
      </c>
      <c r="AB29" s="281">
        <v>8.8859641364300863</v>
      </c>
      <c r="AC29" s="8"/>
      <c r="AD29" s="88">
        <v>-0.34740257383588435</v>
      </c>
      <c r="AE29" s="9">
        <v>0.21970777594058966</v>
      </c>
      <c r="AF29" s="9">
        <v>0.17717639235004334</v>
      </c>
      <c r="AG29" s="9">
        <v>-0.19057976970748669</v>
      </c>
      <c r="AH29" s="9">
        <v>-0.46861515906520346</v>
      </c>
      <c r="AI29" s="9">
        <v>-1.9205791976706994</v>
      </c>
      <c r="AJ29" s="9">
        <v>0.13961577332433173</v>
      </c>
      <c r="AK29" s="9">
        <v>0.90666559870560448</v>
      </c>
      <c r="AL29" s="89">
        <v>-7.7142795413310594E-2</v>
      </c>
    </row>
    <row r="30" spans="1:38" ht="12" customHeight="1" x14ac:dyDescent="0.2">
      <c r="A30" s="10" t="s">
        <v>12</v>
      </c>
      <c r="B30" s="101">
        <v>9.9343757802743742</v>
      </c>
      <c r="C30" s="17">
        <v>9.5729529425697901</v>
      </c>
      <c r="D30" s="17">
        <v>9.3376014150209787</v>
      </c>
      <c r="E30" s="101">
        <v>3.69180995933529</v>
      </c>
      <c r="F30" s="17">
        <v>3.7610515257477655</v>
      </c>
      <c r="G30" s="84">
        <v>4.4128528531197828</v>
      </c>
      <c r="H30" s="17">
        <v>5.8398982465773877</v>
      </c>
      <c r="I30" s="17">
        <v>6.1721871478748893</v>
      </c>
      <c r="J30" s="17">
        <v>7.05445052254505</v>
      </c>
      <c r="K30" s="101">
        <v>4.2368095609336223</v>
      </c>
      <c r="L30" s="17">
        <v>4.6676384107825619</v>
      </c>
      <c r="M30" s="84">
        <v>4.6323872932835046</v>
      </c>
      <c r="N30" s="17">
        <v>4.3941251114993278</v>
      </c>
      <c r="O30" s="17">
        <v>4.1685824097848716</v>
      </c>
      <c r="P30" s="17">
        <v>4.1457685247594958</v>
      </c>
      <c r="Q30" s="101">
        <v>4.8567503872215712</v>
      </c>
      <c r="R30" s="17">
        <v>4.8430522249642971</v>
      </c>
      <c r="S30" s="84">
        <v>6.4074062158122489</v>
      </c>
      <c r="T30" s="17">
        <v>8.2522895835075758</v>
      </c>
      <c r="U30" s="17">
        <v>5.8341725052835427</v>
      </c>
      <c r="V30" s="17">
        <v>6.7286787838107642</v>
      </c>
      <c r="W30" s="101">
        <v>8.4581546622688961</v>
      </c>
      <c r="X30" s="17">
        <v>9.0333516153159241</v>
      </c>
      <c r="Y30" s="84">
        <v>10.777905406838935</v>
      </c>
      <c r="Z30" s="17">
        <v>6.4274735236855358</v>
      </c>
      <c r="AA30" s="17">
        <v>6.3134709069315145</v>
      </c>
      <c r="AB30" s="84">
        <v>6.7616967824003398</v>
      </c>
      <c r="AD30" s="88">
        <v>-0.23535152754881139</v>
      </c>
      <c r="AE30" s="9">
        <v>0.65180132737201735</v>
      </c>
      <c r="AF30" s="9">
        <v>0.88226337467016069</v>
      </c>
      <c r="AG30" s="9">
        <v>-3.5251117499057294E-2</v>
      </c>
      <c r="AH30" s="9">
        <v>-2.2813885025375846E-2</v>
      </c>
      <c r="AI30" s="9">
        <v>1.5643539908479518</v>
      </c>
      <c r="AJ30" s="9">
        <v>0.89450627852722153</v>
      </c>
      <c r="AK30" s="9">
        <v>1.7445537915230105</v>
      </c>
      <c r="AL30" s="89">
        <v>0.44822587546882531</v>
      </c>
    </row>
    <row r="31" spans="1:38" ht="12" customHeight="1" x14ac:dyDescent="0.2">
      <c r="A31" s="10" t="s">
        <v>13</v>
      </c>
      <c r="B31" s="101">
        <v>7.6538609864193852</v>
      </c>
      <c r="C31" s="17">
        <v>7.3078319179425248</v>
      </c>
      <c r="D31" s="17">
        <v>7.5812613778849824</v>
      </c>
      <c r="E31" s="101">
        <v>3.5460119543366586</v>
      </c>
      <c r="F31" s="17">
        <v>3.7283991844898603</v>
      </c>
      <c r="G31" s="84">
        <v>5.2655150149648904</v>
      </c>
      <c r="H31" s="17">
        <v>5.4105700963802281</v>
      </c>
      <c r="I31" s="17">
        <v>6.0470292873849392</v>
      </c>
      <c r="J31" s="17">
        <v>6.1526644194391507</v>
      </c>
      <c r="K31" s="101">
        <v>3.2690553109562783</v>
      </c>
      <c r="L31" s="17">
        <v>3.4601618341532934</v>
      </c>
      <c r="M31" s="84">
        <v>2.7313315962090448</v>
      </c>
      <c r="N31" s="17">
        <v>6.1235479200296421</v>
      </c>
      <c r="O31" s="17">
        <v>5.1055325395514117</v>
      </c>
      <c r="P31" s="17">
        <v>5.7610283561490228</v>
      </c>
      <c r="Q31" s="101">
        <v>7.4190055891485231</v>
      </c>
      <c r="R31" s="17">
        <v>7.3055605861001656</v>
      </c>
      <c r="S31" s="84">
        <v>6.7082379077728991</v>
      </c>
      <c r="T31" s="17">
        <v>1.3847714872814185</v>
      </c>
      <c r="U31" s="17">
        <v>1.8605501713567016</v>
      </c>
      <c r="V31" s="17">
        <v>1.6602911705545531</v>
      </c>
      <c r="W31" s="101">
        <v>6.9703934316768859</v>
      </c>
      <c r="X31" s="17">
        <v>6.5386104101813958</v>
      </c>
      <c r="Y31" s="84">
        <v>5.8121466248548748</v>
      </c>
      <c r="Z31" s="17">
        <v>5.5940692822497153</v>
      </c>
      <c r="AA31" s="17">
        <v>5.5215906907377192</v>
      </c>
      <c r="AB31" s="84">
        <v>5.9082901100083385</v>
      </c>
      <c r="AD31" s="88">
        <v>0.2734294599424576</v>
      </c>
      <c r="AE31" s="9">
        <v>1.5371158304750301</v>
      </c>
      <c r="AF31" s="9">
        <v>0.10563513205421149</v>
      </c>
      <c r="AG31" s="9">
        <v>-0.72883023794424862</v>
      </c>
      <c r="AH31" s="9">
        <v>0.65549581659761103</v>
      </c>
      <c r="AI31" s="9">
        <v>-0.59732267832726649</v>
      </c>
      <c r="AJ31" s="9">
        <v>-0.20025900080214853</v>
      </c>
      <c r="AK31" s="9">
        <v>-0.72646378532652101</v>
      </c>
      <c r="AL31" s="89">
        <v>0.38669941927061924</v>
      </c>
    </row>
    <row r="32" spans="1:38" ht="12" customHeight="1" x14ac:dyDescent="0.2">
      <c r="A32" s="10" t="s">
        <v>14</v>
      </c>
      <c r="B32" s="101">
        <v>5.5433088087181925</v>
      </c>
      <c r="C32" s="17">
        <v>5.4112059292929153</v>
      </c>
      <c r="D32" s="17">
        <v>5.3695560319294406</v>
      </c>
      <c r="E32" s="101">
        <v>3.0131808910929285</v>
      </c>
      <c r="F32" s="17">
        <v>3.5239736425155948</v>
      </c>
      <c r="G32" s="84">
        <v>5.2048463984122693</v>
      </c>
      <c r="H32" s="17">
        <v>5.6009693663619595</v>
      </c>
      <c r="I32" s="17">
        <v>5.5065486331848801</v>
      </c>
      <c r="J32" s="17">
        <v>5.6348041524837207</v>
      </c>
      <c r="K32" s="101">
        <v>2.7289301208595051</v>
      </c>
      <c r="L32" s="17">
        <v>3.1998245567671399</v>
      </c>
      <c r="M32" s="84">
        <v>3.1620465453708708</v>
      </c>
      <c r="N32" s="17">
        <v>4.2261302100924807</v>
      </c>
      <c r="O32" s="17">
        <v>3.9349020954010641</v>
      </c>
      <c r="P32" s="17">
        <v>3.5260672849441641</v>
      </c>
      <c r="Q32" s="101">
        <v>3.5402946320014266</v>
      </c>
      <c r="R32" s="17">
        <v>3.5495144361782716</v>
      </c>
      <c r="S32" s="84">
        <v>3.9027557555121546</v>
      </c>
      <c r="T32" s="17">
        <v>4.81725199976316</v>
      </c>
      <c r="U32" s="17">
        <v>3.6177704668378836</v>
      </c>
      <c r="V32" s="17">
        <v>3.0722143744179951</v>
      </c>
      <c r="W32" s="101">
        <v>3.9403298828630882</v>
      </c>
      <c r="X32" s="17">
        <v>3.624796278255709</v>
      </c>
      <c r="Y32" s="84">
        <v>4.5101594508789775</v>
      </c>
      <c r="Z32" s="17">
        <v>4.475621406297817</v>
      </c>
      <c r="AA32" s="17">
        <v>4.5474604037224209</v>
      </c>
      <c r="AB32" s="84">
        <v>4.8768505049999424</v>
      </c>
      <c r="AD32" s="88">
        <v>-4.1649897363474686E-2</v>
      </c>
      <c r="AE32" s="9">
        <v>1.6808727558966745</v>
      </c>
      <c r="AF32" s="9">
        <v>0.1282555192988406</v>
      </c>
      <c r="AG32" s="9">
        <v>-3.7778011396269129E-2</v>
      </c>
      <c r="AH32" s="9">
        <v>-0.40883481045689996</v>
      </c>
      <c r="AI32" s="9">
        <v>0.35324131933388303</v>
      </c>
      <c r="AJ32" s="9">
        <v>-0.54555609241988856</v>
      </c>
      <c r="AK32" s="9">
        <v>0.88536317262326847</v>
      </c>
      <c r="AL32" s="89">
        <v>0.32939010127752155</v>
      </c>
    </row>
    <row r="33" spans="1:38" ht="12" customHeight="1" x14ac:dyDescent="0.2">
      <c r="A33" s="10" t="s">
        <v>15</v>
      </c>
      <c r="B33" s="101">
        <v>3.447866942615343</v>
      </c>
      <c r="C33" s="17">
        <v>3.3935736169069655</v>
      </c>
      <c r="D33" s="17">
        <v>3.3897843243507113</v>
      </c>
      <c r="E33" s="101">
        <v>5.4164982754666839</v>
      </c>
      <c r="F33" s="17">
        <v>5.0834113921728559</v>
      </c>
      <c r="G33" s="84">
        <v>5.8129467724164234</v>
      </c>
      <c r="H33" s="17">
        <v>2.8845167126251852</v>
      </c>
      <c r="I33" s="17">
        <v>3.2867386898342938</v>
      </c>
      <c r="J33" s="17">
        <v>3.1096138669369382</v>
      </c>
      <c r="K33" s="101">
        <v>3.6677217702738174</v>
      </c>
      <c r="L33" s="17">
        <v>2.8646185636736812</v>
      </c>
      <c r="M33" s="84">
        <v>3.4530830826618608</v>
      </c>
      <c r="N33" s="17">
        <v>3.2179299456403441</v>
      </c>
      <c r="O33" s="17">
        <v>3.0601936042247684</v>
      </c>
      <c r="P33" s="17">
        <v>3.1200469045764887</v>
      </c>
      <c r="Q33" s="101">
        <v>3.8384173842751697</v>
      </c>
      <c r="R33" s="17">
        <v>4.3367310763833338</v>
      </c>
      <c r="S33" s="84">
        <v>3.8330281634611669</v>
      </c>
      <c r="T33" s="17">
        <v>2.5488849300844465</v>
      </c>
      <c r="U33" s="17">
        <v>2.3363976180603201</v>
      </c>
      <c r="V33" s="17">
        <v>2.3431476739152597</v>
      </c>
      <c r="W33" s="101">
        <v>5.7485209968101669</v>
      </c>
      <c r="X33" s="17">
        <v>4.7550768438435203</v>
      </c>
      <c r="Y33" s="84">
        <v>5.2388390103956377</v>
      </c>
      <c r="Z33" s="17">
        <v>3.8024287308703038</v>
      </c>
      <c r="AA33" s="17">
        <v>3.6216947223473626</v>
      </c>
      <c r="AB33" s="84">
        <v>3.7918733818148338</v>
      </c>
      <c r="AD33" s="88">
        <v>-3.7892925562541535E-3</v>
      </c>
      <c r="AE33" s="9">
        <v>0.72953538024356757</v>
      </c>
      <c r="AF33" s="9">
        <v>-0.17712482289735565</v>
      </c>
      <c r="AG33" s="9">
        <v>0.58846451898817964</v>
      </c>
      <c r="AH33" s="9">
        <v>5.9853300351720318E-2</v>
      </c>
      <c r="AI33" s="9">
        <v>-0.50370291292216685</v>
      </c>
      <c r="AJ33" s="9">
        <v>6.7500558549395961E-3</v>
      </c>
      <c r="AK33" s="9">
        <v>0.48376216655211746</v>
      </c>
      <c r="AL33" s="89">
        <v>0.17017865946747124</v>
      </c>
    </row>
    <row r="34" spans="1:38" ht="12" customHeight="1" x14ac:dyDescent="0.2">
      <c r="A34" s="10" t="s">
        <v>16</v>
      </c>
      <c r="B34" s="101">
        <v>1.2250555525714109</v>
      </c>
      <c r="C34" s="17">
        <v>1.3294926173216906</v>
      </c>
      <c r="D34" s="17">
        <v>1.5954056421872811</v>
      </c>
      <c r="E34" s="101">
        <v>2.327579242666288</v>
      </c>
      <c r="F34" s="17">
        <v>2.2253319593787224</v>
      </c>
      <c r="G34" s="84">
        <v>1.8427761020067006</v>
      </c>
      <c r="H34" s="17">
        <v>1.6275711279047222</v>
      </c>
      <c r="I34" s="17">
        <v>1.6491909187314049</v>
      </c>
      <c r="J34" s="17">
        <v>1.5193916923030182</v>
      </c>
      <c r="K34" s="101">
        <v>1.5277202057084647</v>
      </c>
      <c r="L34" s="17">
        <v>1.5759493765946868</v>
      </c>
      <c r="M34" s="84">
        <v>1.1714897100331516</v>
      </c>
      <c r="N34" s="17">
        <v>1.7208697838322879</v>
      </c>
      <c r="O34" s="17">
        <v>7.6223411368396388</v>
      </c>
      <c r="P34" s="17">
        <v>6.6167500562371622</v>
      </c>
      <c r="Q34" s="101">
        <v>2.2483229209733344</v>
      </c>
      <c r="R34" s="17">
        <v>1.9413353618274676</v>
      </c>
      <c r="S34" s="84">
        <v>2.1802741380890986</v>
      </c>
      <c r="T34" s="17">
        <v>2.181564843751107</v>
      </c>
      <c r="U34" s="17">
        <v>3.5114889429989304</v>
      </c>
      <c r="V34" s="17">
        <v>4.3260087761892771</v>
      </c>
      <c r="W34" s="101">
        <v>1.8325984783700384</v>
      </c>
      <c r="X34" s="17">
        <v>2.4658685358144528</v>
      </c>
      <c r="Y34" s="84">
        <v>2.6457193917982083</v>
      </c>
      <c r="Z34" s="17">
        <v>1.6864203545828054</v>
      </c>
      <c r="AA34" s="17">
        <v>2.4342744130512295</v>
      </c>
      <c r="AB34" s="84">
        <v>2.2012933311227343</v>
      </c>
      <c r="AD34" s="88">
        <v>0.26591302486559054</v>
      </c>
      <c r="AE34" s="9">
        <v>-0.3825558573720218</v>
      </c>
      <c r="AF34" s="9">
        <v>-0.1297992264283867</v>
      </c>
      <c r="AG34" s="9">
        <v>-0.4044596665615352</v>
      </c>
      <c r="AH34" s="9">
        <v>-1.0055910806024766</v>
      </c>
      <c r="AI34" s="9">
        <v>0.23893877626163107</v>
      </c>
      <c r="AJ34" s="9">
        <v>0.81451983319034671</v>
      </c>
      <c r="AK34" s="9">
        <v>0.1798508559837555</v>
      </c>
      <c r="AL34" s="89">
        <v>-0.2329810819284952</v>
      </c>
    </row>
    <row r="35" spans="1:38" ht="12" customHeight="1" x14ac:dyDescent="0.2">
      <c r="A35" s="10" t="s">
        <v>17</v>
      </c>
      <c r="B35" s="101">
        <v>0.98374426645633428</v>
      </c>
      <c r="C35" s="17">
        <v>1.1928338240814098</v>
      </c>
      <c r="D35" s="17">
        <v>1.3848400897016915</v>
      </c>
      <c r="E35" s="101">
        <v>3.7975541407271298</v>
      </c>
      <c r="F35" s="17">
        <v>4.2386261974027564</v>
      </c>
      <c r="G35" s="84">
        <v>3.5980327129302325</v>
      </c>
      <c r="H35" s="17">
        <v>3.2616405909208255</v>
      </c>
      <c r="I35" s="17">
        <v>3.194597588491277</v>
      </c>
      <c r="J35" s="17">
        <v>2.9570932572422457</v>
      </c>
      <c r="K35" s="101">
        <v>2.5130480784634668</v>
      </c>
      <c r="L35" s="17">
        <v>2.529961248297584</v>
      </c>
      <c r="M35" s="84">
        <v>2.401136755079091</v>
      </c>
      <c r="N35" s="17">
        <v>2.8946028953698861</v>
      </c>
      <c r="O35" s="17">
        <v>2.8202621110924695</v>
      </c>
      <c r="P35" s="17">
        <v>2.8559504294227329</v>
      </c>
      <c r="Q35" s="101">
        <v>3.6390563121360118</v>
      </c>
      <c r="R35" s="17">
        <v>2.7044043840004135</v>
      </c>
      <c r="S35" s="84">
        <v>1.8142104686603229</v>
      </c>
      <c r="T35" s="17">
        <v>2.4317885658917309</v>
      </c>
      <c r="U35" s="17">
        <v>2.7774866197410022</v>
      </c>
      <c r="V35" s="17">
        <v>3.0718089660724761</v>
      </c>
      <c r="W35" s="101">
        <v>1.4762263720390831</v>
      </c>
      <c r="X35" s="17">
        <v>2.1566514188633321</v>
      </c>
      <c r="Y35" s="84">
        <v>1.8365630116029152</v>
      </c>
      <c r="Z35" s="17">
        <v>2.4907227202962603</v>
      </c>
      <c r="AA35" s="17">
        <v>2.6907228544217339</v>
      </c>
      <c r="AB35" s="84">
        <v>2.5014802044702678</v>
      </c>
      <c r="AD35" s="88">
        <v>0.19200626562028167</v>
      </c>
      <c r="AE35" s="9">
        <v>-0.64059348447252384</v>
      </c>
      <c r="AF35" s="9">
        <v>-0.23750433124903125</v>
      </c>
      <c r="AG35" s="9">
        <v>-0.12882449321849299</v>
      </c>
      <c r="AH35" s="9">
        <v>3.5688318330263424E-2</v>
      </c>
      <c r="AI35" s="9">
        <v>-0.89019391534009062</v>
      </c>
      <c r="AJ35" s="9">
        <v>0.29432234633147392</v>
      </c>
      <c r="AK35" s="9">
        <v>-0.32008840726041687</v>
      </c>
      <c r="AL35" s="89">
        <v>-0.18924264995146611</v>
      </c>
    </row>
    <row r="36" spans="1:38" ht="12" customHeight="1" x14ac:dyDescent="0.2">
      <c r="A36" s="10" t="s">
        <v>18</v>
      </c>
      <c r="B36" s="101">
        <v>0.16312582330884826</v>
      </c>
      <c r="C36" s="17">
        <v>0.12518818615155608</v>
      </c>
      <c r="D36" s="17">
        <v>0.10220344243972219</v>
      </c>
      <c r="E36" s="101">
        <v>4.5729179612707255E-2</v>
      </c>
      <c r="F36" s="17">
        <v>2.6903915884793721E-2</v>
      </c>
      <c r="G36" s="84">
        <v>3.9051356457278405E-2</v>
      </c>
      <c r="H36" s="17">
        <v>0.187854829956494</v>
      </c>
      <c r="I36" s="17">
        <v>0.1313781542346249</v>
      </c>
      <c r="J36" s="17">
        <v>0.33266663719399936</v>
      </c>
      <c r="K36" s="101">
        <v>2.6611295764281638E-3</v>
      </c>
      <c r="L36" s="17">
        <v>6.6184015588526671E-2</v>
      </c>
      <c r="M36" s="84">
        <v>3.8725250547252496E-2</v>
      </c>
      <c r="N36" s="17">
        <v>0.20747688092929348</v>
      </c>
      <c r="O36" s="17">
        <v>0.12556576269082093</v>
      </c>
      <c r="P36" s="17">
        <v>0.1138473717085054</v>
      </c>
      <c r="Q36" s="101">
        <v>0</v>
      </c>
      <c r="R36" s="17">
        <v>0</v>
      </c>
      <c r="S36" s="84">
        <v>1.2751687448243414E-3</v>
      </c>
      <c r="T36" s="17">
        <v>0.1006777416590255</v>
      </c>
      <c r="U36" s="17">
        <v>4.7247196845905427E-2</v>
      </c>
      <c r="V36" s="17">
        <v>1.4702034985842161E-2</v>
      </c>
      <c r="W36" s="101">
        <v>0.12755816758870597</v>
      </c>
      <c r="X36" s="17">
        <v>0.59693997836527424</v>
      </c>
      <c r="Y36" s="84">
        <v>0.12778256446268374</v>
      </c>
      <c r="Z36" s="17">
        <v>0.12716464579909997</v>
      </c>
      <c r="AA36" s="17">
        <v>0.11710373345632909</v>
      </c>
      <c r="AB36" s="84">
        <v>0.1392092729802408</v>
      </c>
      <c r="AD36" s="88">
        <v>-2.2984743711833885E-2</v>
      </c>
      <c r="AE36" s="9">
        <v>1.2147440572484684E-2</v>
      </c>
      <c r="AF36" s="9">
        <v>0.20128848295937446</v>
      </c>
      <c r="AG36" s="9">
        <v>-2.7458765041274175E-2</v>
      </c>
      <c r="AH36" s="9">
        <v>-1.171839098231553E-2</v>
      </c>
      <c r="AI36" s="9">
        <v>1.2751687448243414E-3</v>
      </c>
      <c r="AJ36" s="9">
        <v>-3.2545161860063267E-2</v>
      </c>
      <c r="AK36" s="9">
        <v>-0.46915741390259047</v>
      </c>
      <c r="AL36" s="89">
        <v>2.2105539523911713E-2</v>
      </c>
    </row>
    <row r="37" spans="1:38" ht="12" customHeight="1" x14ac:dyDescent="0.2">
      <c r="A37" s="10" t="s">
        <v>19</v>
      </c>
      <c r="B37" s="101">
        <v>6.0958579634431693</v>
      </c>
      <c r="C37" s="17">
        <v>5.6782958041807561</v>
      </c>
      <c r="D37" s="17">
        <v>5.7980110846583566</v>
      </c>
      <c r="E37" s="101">
        <v>2.4920125114179092</v>
      </c>
      <c r="F37" s="17">
        <v>2.4217619866627027</v>
      </c>
      <c r="G37" s="84">
        <v>3.1179786381156669</v>
      </c>
      <c r="H37" s="17">
        <v>4.5648300678876055</v>
      </c>
      <c r="I37" s="17">
        <v>4.630695629303287</v>
      </c>
      <c r="J37" s="17">
        <v>4.7650170613591589</v>
      </c>
      <c r="K37" s="101">
        <v>3.9578291167275306</v>
      </c>
      <c r="L37" s="17">
        <v>4.3467552873523942</v>
      </c>
      <c r="M37" s="84">
        <v>5.3404107674594536</v>
      </c>
      <c r="N37" s="17">
        <v>4.9274180250166006</v>
      </c>
      <c r="O37" s="17">
        <v>4.520313069499263</v>
      </c>
      <c r="P37" s="17">
        <v>5.8845400875767053</v>
      </c>
      <c r="Q37" s="101">
        <v>3.8958342377218567</v>
      </c>
      <c r="R37" s="17">
        <v>4.4884057300419542</v>
      </c>
      <c r="S37" s="84">
        <v>6.8417985745433167</v>
      </c>
      <c r="T37" s="17">
        <v>8.7367631346817447</v>
      </c>
      <c r="U37" s="17">
        <v>6.6745193652536434</v>
      </c>
      <c r="V37" s="17">
        <v>8.1958711517995937</v>
      </c>
      <c r="W37" s="101">
        <v>6.8721788791906828</v>
      </c>
      <c r="X37" s="17">
        <v>6.4262064286207012</v>
      </c>
      <c r="Y37" s="84">
        <v>6.0779902945823707</v>
      </c>
      <c r="Z37" s="17">
        <v>4.8131933013044481</v>
      </c>
      <c r="AA37" s="17">
        <v>4.5848109819283813</v>
      </c>
      <c r="AB37" s="84">
        <v>5.0939101185927314</v>
      </c>
      <c r="AD37" s="88">
        <v>0.11971528047760049</v>
      </c>
      <c r="AE37" s="9">
        <v>0.69621665145296419</v>
      </c>
      <c r="AF37" s="9">
        <v>0.13432143205587188</v>
      </c>
      <c r="AG37" s="9">
        <v>0.9936554801070594</v>
      </c>
      <c r="AH37" s="9">
        <v>1.3642270180774423</v>
      </c>
      <c r="AI37" s="9">
        <v>2.3533928445013625</v>
      </c>
      <c r="AJ37" s="9">
        <v>1.5213517865459503</v>
      </c>
      <c r="AK37" s="9">
        <v>-0.34821613403833052</v>
      </c>
      <c r="AL37" s="89">
        <v>0.50909913666435003</v>
      </c>
    </row>
    <row r="38" spans="1:38" ht="12" customHeight="1" x14ac:dyDescent="0.2">
      <c r="A38" s="10" t="s">
        <v>20</v>
      </c>
      <c r="B38" s="101">
        <v>1.1034368454317527</v>
      </c>
      <c r="C38" s="17">
        <v>0.77845672672314381</v>
      </c>
      <c r="D38" s="17">
        <v>1.2878220594694616</v>
      </c>
      <c r="E38" s="101">
        <v>11.887280285898218</v>
      </c>
      <c r="F38" s="17">
        <v>14.035617043964693</v>
      </c>
      <c r="G38" s="84">
        <v>9.2458866358508409</v>
      </c>
      <c r="H38" s="17">
        <v>6.7244703775416594</v>
      </c>
      <c r="I38" s="17">
        <v>6.2673675366733672</v>
      </c>
      <c r="J38" s="17">
        <v>5.3211504350204057</v>
      </c>
      <c r="K38" s="101">
        <v>12.669907135601534</v>
      </c>
      <c r="L38" s="17">
        <v>12.295396613339621</v>
      </c>
      <c r="M38" s="84">
        <v>10.694991564810122</v>
      </c>
      <c r="N38" s="17">
        <v>7.4900257509155628</v>
      </c>
      <c r="O38" s="17">
        <v>4.5244310667667165</v>
      </c>
      <c r="P38" s="17">
        <v>3.4084279339961241</v>
      </c>
      <c r="Q38" s="101">
        <v>10.700070979772786</v>
      </c>
      <c r="R38" s="17">
        <v>5.790851026314189</v>
      </c>
      <c r="S38" s="84">
        <v>6.4836782357108449</v>
      </c>
      <c r="T38" s="17">
        <v>7.8681228531349809</v>
      </c>
      <c r="U38" s="17">
        <v>11.091780371266076</v>
      </c>
      <c r="V38" s="17">
        <v>7.953079285819137</v>
      </c>
      <c r="W38" s="101">
        <v>4.7698930904087842</v>
      </c>
      <c r="X38" s="17">
        <v>5.405522153094986</v>
      </c>
      <c r="Y38" s="84">
        <v>3.4481828351426582</v>
      </c>
      <c r="Z38" s="17">
        <v>6.8481415194249982</v>
      </c>
      <c r="AA38" s="17">
        <v>6.736068778192382</v>
      </c>
      <c r="AB38" s="84">
        <v>5.2818117940515794</v>
      </c>
      <c r="AD38" s="88">
        <v>0.50936533274631779</v>
      </c>
      <c r="AE38" s="9">
        <v>-4.7897304081138525</v>
      </c>
      <c r="AF38" s="9">
        <v>-0.94621710165296147</v>
      </c>
      <c r="AG38" s="9">
        <v>-1.6004050485294989</v>
      </c>
      <c r="AH38" s="9">
        <v>-1.1160031327705924</v>
      </c>
      <c r="AI38" s="9">
        <v>0.69282720939665587</v>
      </c>
      <c r="AJ38" s="9">
        <v>-3.1387010854469386</v>
      </c>
      <c r="AK38" s="9">
        <v>-1.9573393179523277</v>
      </c>
      <c r="AL38" s="89">
        <v>-1.4542569841408026</v>
      </c>
    </row>
    <row r="39" spans="1:38" ht="12" customHeight="1" x14ac:dyDescent="0.2">
      <c r="A39" s="10" t="s">
        <v>21</v>
      </c>
      <c r="B39" s="101">
        <v>1.2605662886251529E-2</v>
      </c>
      <c r="C39" s="17">
        <v>1.2224209354334596E-2</v>
      </c>
      <c r="D39" s="17">
        <v>2.084902622040404E-3</v>
      </c>
      <c r="E39" s="101">
        <v>3.5510752519182788E-5</v>
      </c>
      <c r="F39" s="17">
        <v>3.5537251927231038E-4</v>
      </c>
      <c r="G39" s="84">
        <v>1.6492262218745121E-4</v>
      </c>
      <c r="H39" s="17">
        <v>6.5350964790042501E-2</v>
      </c>
      <c r="I39" s="17">
        <v>0.111622345462775</v>
      </c>
      <c r="J39" s="17">
        <v>0.26829372040108024</v>
      </c>
      <c r="K39" s="101">
        <v>0</v>
      </c>
      <c r="L39" s="17">
        <v>0</v>
      </c>
      <c r="M39" s="84">
        <v>0</v>
      </c>
      <c r="N39" s="17">
        <v>0</v>
      </c>
      <c r="O39" s="17">
        <v>0</v>
      </c>
      <c r="P39" s="17">
        <v>0</v>
      </c>
      <c r="Q39" s="101">
        <v>1.120097720663025E-2</v>
      </c>
      <c r="R39" s="17">
        <v>0</v>
      </c>
      <c r="S39" s="84">
        <v>0</v>
      </c>
      <c r="T39" s="17">
        <v>8.2233249065814182E-2</v>
      </c>
      <c r="U39" s="17">
        <v>0</v>
      </c>
      <c r="V39" s="17">
        <v>0</v>
      </c>
      <c r="W39" s="101">
        <v>0</v>
      </c>
      <c r="X39" s="17">
        <v>0</v>
      </c>
      <c r="Y39" s="84">
        <v>0</v>
      </c>
      <c r="Z39" s="17">
        <v>1.9316825253082429E-2</v>
      </c>
      <c r="AA39" s="17">
        <v>3.2144094332900996E-2</v>
      </c>
      <c r="AB39" s="84">
        <v>6.7523587877438104E-2</v>
      </c>
      <c r="AD39" s="88">
        <v>-1.0139306732294191E-2</v>
      </c>
      <c r="AE39" s="9">
        <v>-1.9044989708485918E-4</v>
      </c>
      <c r="AF39" s="9">
        <v>0.15667137493830524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89">
        <v>3.5379493544537108E-2</v>
      </c>
    </row>
    <row r="40" spans="1:38" ht="12" customHeight="1" x14ac:dyDescent="0.2">
      <c r="A40" s="10" t="s">
        <v>22</v>
      </c>
      <c r="B40" s="101">
        <v>0.78271335215161852</v>
      </c>
      <c r="C40" s="17">
        <v>0.99109942241804005</v>
      </c>
      <c r="D40" s="17">
        <v>0.76914854675357991</v>
      </c>
      <c r="E40" s="101">
        <v>7.5313413969480977E-2</v>
      </c>
      <c r="F40" s="17">
        <v>0.15193651703785579</v>
      </c>
      <c r="G40" s="84">
        <v>0.24357864487109424</v>
      </c>
      <c r="H40" s="17">
        <v>1.5903442586291525</v>
      </c>
      <c r="I40" s="17">
        <v>1.6231712133900358</v>
      </c>
      <c r="J40" s="17">
        <v>1.36929172409644</v>
      </c>
      <c r="K40" s="101">
        <v>1.0613330456799024</v>
      </c>
      <c r="L40" s="17">
        <v>1.2538323989412794</v>
      </c>
      <c r="M40" s="84">
        <v>1.571607024922641</v>
      </c>
      <c r="N40" s="17">
        <v>2.9323980157977964E-2</v>
      </c>
      <c r="O40" s="17">
        <v>7.1016578234395514E-2</v>
      </c>
      <c r="P40" s="17">
        <v>0.45509910784638202</v>
      </c>
      <c r="Q40" s="101">
        <v>0.7634811607351133</v>
      </c>
      <c r="R40" s="17">
        <v>1.9305290614880628</v>
      </c>
      <c r="S40" s="84">
        <v>0.2032823279548629</v>
      </c>
      <c r="T40" s="17">
        <v>0.86071129367086685</v>
      </c>
      <c r="U40" s="17">
        <v>0.89551796045151222</v>
      </c>
      <c r="V40" s="17">
        <v>0.97163330444571738</v>
      </c>
      <c r="W40" s="101">
        <v>0</v>
      </c>
      <c r="X40" s="17">
        <v>0</v>
      </c>
      <c r="Y40" s="84">
        <v>0</v>
      </c>
      <c r="Z40" s="17">
        <v>0.71548948280872637</v>
      </c>
      <c r="AA40" s="17">
        <v>0.90332027584934627</v>
      </c>
      <c r="AB40" s="84">
        <v>0.83850072693797761</v>
      </c>
      <c r="AD40" s="88">
        <v>-0.22195087566446015</v>
      </c>
      <c r="AE40" s="9">
        <v>9.164212783323844E-2</v>
      </c>
      <c r="AF40" s="9">
        <v>-0.25387948929359583</v>
      </c>
      <c r="AG40" s="9">
        <v>0.31777462598136164</v>
      </c>
      <c r="AH40" s="9">
        <v>0.38408252961198652</v>
      </c>
      <c r="AI40" s="9">
        <v>-1.7272467335332</v>
      </c>
      <c r="AJ40" s="9">
        <v>7.6115343994205165E-2</v>
      </c>
      <c r="AK40" s="9">
        <v>0</v>
      </c>
      <c r="AL40" s="89">
        <v>-6.4819548911368652E-2</v>
      </c>
    </row>
    <row r="41" spans="1:38" ht="12" customHeight="1" x14ac:dyDescent="0.2">
      <c r="A41" s="10" t="s">
        <v>2039</v>
      </c>
      <c r="B41" s="101">
        <v>0</v>
      </c>
      <c r="C41" s="17">
        <v>0</v>
      </c>
      <c r="D41" s="17">
        <v>0.10679428850085398</v>
      </c>
      <c r="E41" s="101">
        <v>0</v>
      </c>
      <c r="F41" s="17">
        <v>0</v>
      </c>
      <c r="G41" s="84">
        <v>9.5985939563611219E-2</v>
      </c>
      <c r="H41" s="17">
        <v>0</v>
      </c>
      <c r="I41" s="17">
        <v>0</v>
      </c>
      <c r="J41" s="17">
        <v>0.16765364726709245</v>
      </c>
      <c r="K41" s="101">
        <v>0</v>
      </c>
      <c r="L41" s="17">
        <v>0</v>
      </c>
      <c r="M41" s="84">
        <v>0</v>
      </c>
      <c r="N41" s="17">
        <v>0</v>
      </c>
      <c r="O41" s="17">
        <v>0</v>
      </c>
      <c r="P41" s="17">
        <v>2.531201813113992E-2</v>
      </c>
      <c r="Q41" s="101">
        <v>0</v>
      </c>
      <c r="R41" s="17">
        <v>0</v>
      </c>
      <c r="S41" s="84">
        <v>8.3614366819844743E-2</v>
      </c>
      <c r="T41" s="17">
        <v>0</v>
      </c>
      <c r="U41" s="17">
        <v>0</v>
      </c>
      <c r="V41" s="17">
        <v>4.3933210928942881E-2</v>
      </c>
      <c r="W41" s="101">
        <v>0</v>
      </c>
      <c r="X41" s="17">
        <v>0</v>
      </c>
      <c r="Y41" s="84">
        <v>0</v>
      </c>
      <c r="Z41" s="17">
        <v>0</v>
      </c>
      <c r="AA41" s="17">
        <v>0</v>
      </c>
      <c r="AB41" s="84">
        <v>9.5327814973640859E-2</v>
      </c>
      <c r="AD41" s="88">
        <v>0.10679428850085398</v>
      </c>
      <c r="AE41" s="9">
        <v>9.5985939563611219E-2</v>
      </c>
      <c r="AF41" s="9">
        <v>0.16765364726709245</v>
      </c>
      <c r="AG41" s="9">
        <v>0</v>
      </c>
      <c r="AH41" s="9">
        <v>2.531201813113992E-2</v>
      </c>
      <c r="AI41" s="9">
        <v>8.3614366819844743E-2</v>
      </c>
      <c r="AJ41" s="9">
        <v>4.3933210928942881E-2</v>
      </c>
      <c r="AK41" s="9">
        <v>0</v>
      </c>
      <c r="AL41" s="89">
        <v>9.5327814973640859E-2</v>
      </c>
    </row>
    <row r="42" spans="1:38" ht="12" customHeight="1" x14ac:dyDescent="0.2">
      <c r="A42" s="10" t="s">
        <v>23</v>
      </c>
      <c r="B42" s="101">
        <v>0.98707088368881868</v>
      </c>
      <c r="C42" s="17">
        <v>1.4145453286165397</v>
      </c>
      <c r="D42" s="17">
        <v>1.0089601895554876</v>
      </c>
      <c r="E42" s="101">
        <v>1.6239864877534851</v>
      </c>
      <c r="F42" s="17">
        <v>0.12656676981281609</v>
      </c>
      <c r="G42" s="84">
        <v>0.14048475990884673</v>
      </c>
      <c r="H42" s="17">
        <v>1.3726858673435649</v>
      </c>
      <c r="I42" s="17">
        <v>1.3244192388468838</v>
      </c>
      <c r="J42" s="17">
        <v>1.1720575138201743</v>
      </c>
      <c r="K42" s="101">
        <v>1.690565478503588</v>
      </c>
      <c r="L42" s="17">
        <v>1.3188676072375201</v>
      </c>
      <c r="M42" s="84">
        <v>1.5152541670763142</v>
      </c>
      <c r="N42" s="17">
        <v>2.7205572719155524E-2</v>
      </c>
      <c r="O42" s="17">
        <v>7.743380725670343E-2</v>
      </c>
      <c r="P42" s="17">
        <v>0.17694662612911083</v>
      </c>
      <c r="Q42" s="101">
        <v>0.37596472269012909</v>
      </c>
      <c r="R42" s="17">
        <v>0.58645065072320979</v>
      </c>
      <c r="S42" s="84">
        <v>0.47706974177288708</v>
      </c>
      <c r="T42" s="17">
        <v>9.2836442389931106E-2</v>
      </c>
      <c r="U42" s="17">
        <v>7.1822149460119097E-2</v>
      </c>
      <c r="V42" s="17">
        <v>0.16903478164640304</v>
      </c>
      <c r="W42" s="101">
        <v>2.4308142207543435E-2</v>
      </c>
      <c r="X42" s="17">
        <v>2.0420729278144794E-2</v>
      </c>
      <c r="Y42" s="84">
        <v>1.6804586585104243E-2</v>
      </c>
      <c r="Z42" s="17">
        <v>1.0460863102208193</v>
      </c>
      <c r="AA42" s="17">
        <v>0.89061461094091166</v>
      </c>
      <c r="AB42" s="84">
        <v>0.79376024577121085</v>
      </c>
      <c r="AD42" s="88">
        <v>-0.40558513906105209</v>
      </c>
      <c r="AE42" s="9">
        <v>1.3917990096030647E-2</v>
      </c>
      <c r="AF42" s="9">
        <v>-0.15236172502670953</v>
      </c>
      <c r="AG42" s="9">
        <v>0.19638655983879416</v>
      </c>
      <c r="AH42" s="9">
        <v>9.9512818872407399E-2</v>
      </c>
      <c r="AI42" s="9">
        <v>-0.10938090895032271</v>
      </c>
      <c r="AJ42" s="9">
        <v>9.721263218628394E-2</v>
      </c>
      <c r="AK42" s="9">
        <v>-3.6161426930405513E-3</v>
      </c>
      <c r="AL42" s="89">
        <v>-9.6854365169700807E-2</v>
      </c>
    </row>
    <row r="43" spans="1:38" ht="12" customHeight="1" x14ac:dyDescent="0.2">
      <c r="A43" s="10" t="s">
        <v>24</v>
      </c>
      <c r="B43" s="101">
        <v>0</v>
      </c>
      <c r="C43" s="17">
        <v>0</v>
      </c>
      <c r="D43" s="17">
        <v>4.4939485192617154E-3</v>
      </c>
      <c r="E43" s="101">
        <v>6.4623383994220022E-3</v>
      </c>
      <c r="F43" s="17">
        <v>8.1141843758342235E-5</v>
      </c>
      <c r="G43" s="84">
        <v>6.5564841382592217E-5</v>
      </c>
      <c r="H43" s="17">
        <v>0</v>
      </c>
      <c r="I43" s="17">
        <v>0.44017497658278737</v>
      </c>
      <c r="J43" s="17">
        <v>0.10474293670739235</v>
      </c>
      <c r="K43" s="101">
        <v>1.0204713093132937E-3</v>
      </c>
      <c r="L43" s="17">
        <v>1.4552300875873955E-3</v>
      </c>
      <c r="M43" s="84">
        <v>2.459682116687535E-3</v>
      </c>
      <c r="N43" s="17">
        <v>6.4596722509711261E-4</v>
      </c>
      <c r="O43" s="17">
        <v>0.34523132034434872</v>
      </c>
      <c r="P43" s="17">
        <v>0.34890494080373347</v>
      </c>
      <c r="Q43" s="101">
        <v>0</v>
      </c>
      <c r="R43" s="17">
        <v>0</v>
      </c>
      <c r="S43" s="84">
        <v>0</v>
      </c>
      <c r="T43" s="17">
        <v>4.2225647261312422E-5</v>
      </c>
      <c r="U43" s="17">
        <v>0</v>
      </c>
      <c r="V43" s="17">
        <v>0</v>
      </c>
      <c r="W43" s="101">
        <v>0</v>
      </c>
      <c r="X43" s="17">
        <v>0</v>
      </c>
      <c r="Y43" s="84">
        <v>0</v>
      </c>
      <c r="Z43" s="17">
        <v>1.3604696841868962E-3</v>
      </c>
      <c r="AA43" s="17">
        <v>0.15381925158359064</v>
      </c>
      <c r="AB43" s="84">
        <v>6.3573392385256319E-2</v>
      </c>
      <c r="AD43" s="88">
        <v>4.4939485192617154E-3</v>
      </c>
      <c r="AE43" s="9">
        <v>-1.5577002375750018E-5</v>
      </c>
      <c r="AF43" s="9">
        <v>-0.33543203987539505</v>
      </c>
      <c r="AG43" s="9">
        <v>1.0044520291001395E-3</v>
      </c>
      <c r="AH43" s="9">
        <v>3.673620459384741E-3</v>
      </c>
      <c r="AI43" s="9">
        <v>0</v>
      </c>
      <c r="AJ43" s="9">
        <v>0</v>
      </c>
      <c r="AK43" s="9">
        <v>0</v>
      </c>
      <c r="AL43" s="89">
        <v>-9.0245859198334319E-2</v>
      </c>
    </row>
    <row r="44" spans="1:38" ht="12" customHeight="1" x14ac:dyDescent="0.2">
      <c r="A44" s="10" t="s">
        <v>25</v>
      </c>
      <c r="B44" s="101">
        <v>0.84297747018159208</v>
      </c>
      <c r="C44" s="17">
        <v>0.79634017894203513</v>
      </c>
      <c r="D44" s="17">
        <v>0.83592221563482583</v>
      </c>
      <c r="E44" s="101">
        <v>0.32039356534501606</v>
      </c>
      <c r="F44" s="17">
        <v>0.28132479040660252</v>
      </c>
      <c r="G44" s="84">
        <v>0.31006099042080643</v>
      </c>
      <c r="H44" s="17">
        <v>0.34674120190867991</v>
      </c>
      <c r="I44" s="17">
        <v>0.36379441430054515</v>
      </c>
      <c r="J44" s="17">
        <v>0.32092930687051341</v>
      </c>
      <c r="K44" s="101">
        <v>0.8288321519762919</v>
      </c>
      <c r="L44" s="17">
        <v>0.86293083756760314</v>
      </c>
      <c r="M44" s="84">
        <v>0.80057817155622268</v>
      </c>
      <c r="N44" s="17">
        <v>1.520573853004126</v>
      </c>
      <c r="O44" s="17">
        <v>1.3713917454530782</v>
      </c>
      <c r="P44" s="17">
        <v>1.4357199475565445</v>
      </c>
      <c r="Q44" s="101">
        <v>0.30674977634029171</v>
      </c>
      <c r="R44" s="17">
        <v>0.21283661292149855</v>
      </c>
      <c r="S44" s="84">
        <v>0.71254912780686797</v>
      </c>
      <c r="T44" s="17">
        <v>0.25585053555878945</v>
      </c>
      <c r="U44" s="17">
        <v>0.10064096163312254</v>
      </c>
      <c r="V44" s="17">
        <v>0.10565486726930928</v>
      </c>
      <c r="W44" s="101">
        <v>0.63347319309040551</v>
      </c>
      <c r="X44" s="17">
        <v>1.029360126320868</v>
      </c>
      <c r="Y44" s="84">
        <v>1.0125367123853144</v>
      </c>
      <c r="Z44" s="17">
        <v>0.68505160980142854</v>
      </c>
      <c r="AA44" s="17">
        <v>0.64401373786977512</v>
      </c>
      <c r="AB44" s="84">
        <v>0.65564482338023811</v>
      </c>
      <c r="AD44" s="88">
        <v>3.9582036692790701E-2</v>
      </c>
      <c r="AE44" s="9">
        <v>2.8736200014203905E-2</v>
      </c>
      <c r="AF44" s="9">
        <v>-4.2865107430031746E-2</v>
      </c>
      <c r="AG44" s="9">
        <v>-6.2352666011380453E-2</v>
      </c>
      <c r="AH44" s="9">
        <v>6.4328202103466348E-2</v>
      </c>
      <c r="AI44" s="9">
        <v>0.49971251488536939</v>
      </c>
      <c r="AJ44" s="9">
        <v>5.0139056361867412E-3</v>
      </c>
      <c r="AK44" s="9">
        <v>-1.6823413935553644E-2</v>
      </c>
      <c r="AL44" s="89">
        <v>1.1631085510462991E-2</v>
      </c>
    </row>
    <row r="45" spans="1:38" ht="12" customHeight="1" x14ac:dyDescent="0.2">
      <c r="A45" s="18" t="s">
        <v>26</v>
      </c>
      <c r="B45" s="102">
        <v>2.7773483073018252</v>
      </c>
      <c r="C45" s="86">
        <v>2.9218605921925862</v>
      </c>
      <c r="D45" s="86">
        <v>2.6994143115789266</v>
      </c>
      <c r="E45" s="102">
        <v>0.81874802473880215</v>
      </c>
      <c r="F45" s="86">
        <v>0.61344528039147694</v>
      </c>
      <c r="G45" s="87">
        <v>0.66885163716120266</v>
      </c>
      <c r="H45" s="86">
        <v>2.310327469941571</v>
      </c>
      <c r="I45" s="86">
        <v>1.6381332391009125</v>
      </c>
      <c r="J45" s="86">
        <v>1.9600517276030676</v>
      </c>
      <c r="K45" s="102">
        <v>2.8095605932456595</v>
      </c>
      <c r="L45" s="86">
        <v>2.1958960245523915</v>
      </c>
      <c r="M45" s="87">
        <v>3.3145501635076826</v>
      </c>
      <c r="N45" s="86">
        <v>2.3965455118094319</v>
      </c>
      <c r="O45" s="86">
        <v>1.9990773075868662</v>
      </c>
      <c r="P45" s="86">
        <v>2.3404801242715911</v>
      </c>
      <c r="Q45" s="102">
        <v>1.748317153596268</v>
      </c>
      <c r="R45" s="86">
        <v>1.8776083906536685</v>
      </c>
      <c r="S45" s="87">
        <v>1.8386785464422393</v>
      </c>
      <c r="T45" s="86">
        <v>1.5382938403239106</v>
      </c>
      <c r="U45" s="86">
        <v>1.6868262293745848</v>
      </c>
      <c r="V45" s="86">
        <v>1.7105464027499762</v>
      </c>
      <c r="W45" s="102">
        <v>2.8741894841887969</v>
      </c>
      <c r="X45" s="86">
        <v>0.46890833492909878</v>
      </c>
      <c r="Y45" s="87">
        <v>0.11041736478575236</v>
      </c>
      <c r="Z45" s="86">
        <v>2.2286380135890398</v>
      </c>
      <c r="AA45" s="86">
        <v>1.845783612774814</v>
      </c>
      <c r="AB45" s="87">
        <v>2.0432897719215353</v>
      </c>
      <c r="AD45" s="94">
        <v>-0.22244628061365956</v>
      </c>
      <c r="AE45" s="41">
        <v>5.5406356769725718E-2</v>
      </c>
      <c r="AF45" s="41">
        <v>0.3219184885021551</v>
      </c>
      <c r="AG45" s="41">
        <v>1.1186541389552911</v>
      </c>
      <c r="AH45" s="41">
        <v>0.34140281668472494</v>
      </c>
      <c r="AI45" s="41">
        <v>-3.8929844211429199E-2</v>
      </c>
      <c r="AJ45" s="41">
        <v>2.372017337539134E-2</v>
      </c>
      <c r="AK45" s="41">
        <v>-0.35849097014334641</v>
      </c>
      <c r="AL45" s="95">
        <v>0.19750615914672132</v>
      </c>
    </row>
  </sheetData>
  <mergeCells count="7">
    <mergeCell ref="A4:A6"/>
    <mergeCell ref="AD4:AL4"/>
    <mergeCell ref="AD6:AL6"/>
    <mergeCell ref="AD26:AL26"/>
    <mergeCell ref="AD28:AL28"/>
    <mergeCell ref="B4:AB4"/>
    <mergeCell ref="B26:AB26"/>
  </mergeCells>
  <conditionalFormatting sqref="B4">
    <cfRule type="expression" dxfId="135" priority="23">
      <formula>(B1+1)&lt;=(9*rounds_bucket)</formula>
    </cfRule>
  </conditionalFormatting>
  <conditionalFormatting sqref="B1:AB1">
    <cfRule type="expression" dxfId="134" priority="19">
      <formula>(B1+1)&gt;(9*rounds_bucket)</formula>
    </cfRule>
  </conditionalFormatting>
  <conditionalFormatting sqref="B45:AB45">
    <cfRule type="expression" dxfId="133" priority="2">
      <formula>(B1+1)&lt;=(9*rounds_bucket)</formula>
    </cfRule>
  </conditionalFormatting>
  <pageMargins left="0.39370078740157483" right="0.39370078740157483" top="0.51181102362204722" bottom="0.39370078740157483" header="0.31496062992125984" footer="0.31496062992125984"/>
  <pageSetup paperSize="9" scale="37" pageOrder="overThenDown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AL52"/>
  <sheetViews>
    <sheetView showGridLines="0" topLeftCell="A2" zoomScale="80" zoomScaleNormal="80" zoomScaleSheetLayoutView="80" workbookViewId="0">
      <pane xSplit="1" ySplit="5" topLeftCell="B7" activePane="bottomRight" state="frozen"/>
      <selection activeCell="A2" sqref="A2"/>
      <selection pane="topRight" activeCell="A2" sqref="A2"/>
      <selection pane="bottomLeft" activeCell="A2" sqref="A2"/>
      <selection pane="bottomRight" activeCell="B7" sqref="B7"/>
    </sheetView>
  </sheetViews>
  <sheetFormatPr defaultColWidth="9.109375" defaultRowHeight="12" customHeight="1" x14ac:dyDescent="0.2"/>
  <cols>
    <col min="1" max="1" width="29" style="2" bestFit="1" customWidth="1"/>
    <col min="2" max="28" width="9.5546875" style="2" customWidth="1"/>
    <col min="29" max="29" width="4.33203125" style="3" customWidth="1"/>
    <col min="30" max="38" width="9.5546875" style="2" customWidth="1"/>
    <col min="39" max="16384" width="9.109375" style="2"/>
  </cols>
  <sheetData>
    <row r="1" spans="1:38" s="21" customFormat="1" ht="12" customHeight="1" x14ac:dyDescent="0.2">
      <c r="B1" s="21">
        <v>0</v>
      </c>
      <c r="C1" s="21">
        <v>1</v>
      </c>
      <c r="D1" s="21">
        <v>2</v>
      </c>
      <c r="E1" s="21">
        <v>3</v>
      </c>
      <c r="F1" s="21">
        <v>4</v>
      </c>
      <c r="G1" s="21">
        <v>5</v>
      </c>
      <c r="H1" s="21">
        <v>6</v>
      </c>
      <c r="I1" s="21">
        <v>7</v>
      </c>
      <c r="J1" s="21">
        <v>8</v>
      </c>
      <c r="K1" s="21">
        <v>9</v>
      </c>
      <c r="L1" s="21">
        <v>10</v>
      </c>
      <c r="M1" s="21">
        <v>11</v>
      </c>
      <c r="N1" s="21">
        <v>12</v>
      </c>
      <c r="O1" s="21">
        <v>13</v>
      </c>
      <c r="P1" s="21">
        <v>14</v>
      </c>
      <c r="Q1" s="21">
        <v>15</v>
      </c>
      <c r="R1" s="21">
        <v>16</v>
      </c>
      <c r="S1" s="21">
        <v>17</v>
      </c>
      <c r="T1" s="21">
        <v>18</v>
      </c>
      <c r="U1" s="21">
        <v>19</v>
      </c>
      <c r="V1" s="21">
        <v>20</v>
      </c>
      <c r="W1" s="21">
        <v>21</v>
      </c>
      <c r="X1" s="21">
        <v>22</v>
      </c>
      <c r="Y1" s="21">
        <v>23</v>
      </c>
      <c r="Z1" s="21">
        <v>24</v>
      </c>
      <c r="AA1" s="21">
        <v>25</v>
      </c>
      <c r="AB1" s="21">
        <v>26</v>
      </c>
      <c r="AC1" s="22"/>
      <c r="AD1" s="21">
        <v>0</v>
      </c>
      <c r="AE1" s="21">
        <v>1</v>
      </c>
      <c r="AF1" s="21">
        <v>2</v>
      </c>
      <c r="AG1" s="21">
        <v>3</v>
      </c>
      <c r="AH1" s="21">
        <v>4</v>
      </c>
      <c r="AI1" s="21">
        <v>5</v>
      </c>
      <c r="AJ1" s="21">
        <v>6</v>
      </c>
      <c r="AK1" s="21">
        <v>7</v>
      </c>
      <c r="AL1" s="21">
        <v>8</v>
      </c>
    </row>
    <row r="2" spans="1:38" ht="12" customHeight="1" x14ac:dyDescent="0.25">
      <c r="A2" s="562">
        <f>'20 NA Cost Bucket'!A2+1</f>
        <v>19</v>
      </c>
      <c r="B2" s="1" t="s">
        <v>2687</v>
      </c>
      <c r="C2" s="1"/>
      <c r="E2" s="1"/>
      <c r="G2" s="1"/>
      <c r="I2" s="1"/>
      <c r="K2" s="1"/>
      <c r="M2" s="1"/>
      <c r="O2" s="1"/>
      <c r="Q2" s="1"/>
      <c r="S2" s="1"/>
      <c r="T2" s="1"/>
      <c r="U2" s="1"/>
      <c r="V2" s="1"/>
      <c r="W2" s="1"/>
      <c r="X2" s="1"/>
      <c r="Y2" s="1"/>
      <c r="Z2" s="1"/>
      <c r="AA2" s="1"/>
      <c r="AB2" s="1"/>
      <c r="AC2" s="6"/>
      <c r="AD2" s="1"/>
    </row>
    <row r="3" spans="1:38" ht="12" customHeight="1" x14ac:dyDescent="0.25">
      <c r="A3" s="1"/>
      <c r="B3" s="1"/>
      <c r="C3" s="1"/>
      <c r="E3" s="1"/>
      <c r="G3" s="1"/>
      <c r="I3" s="1"/>
      <c r="K3" s="1"/>
      <c r="M3" s="1"/>
      <c r="O3" s="1"/>
      <c r="Q3" s="1"/>
      <c r="S3" s="1"/>
      <c r="T3" s="1"/>
      <c r="U3" s="1"/>
      <c r="V3" s="1"/>
      <c r="W3" s="1"/>
      <c r="X3" s="1"/>
      <c r="Y3" s="1"/>
      <c r="Z3" s="1"/>
      <c r="AA3" s="1"/>
      <c r="AB3" s="1"/>
      <c r="AC3" s="6"/>
    </row>
    <row r="4" spans="1:38" s="4" customFormat="1" ht="15" customHeight="1" x14ac:dyDescent="0.2">
      <c r="A4" s="926" t="s">
        <v>2626</v>
      </c>
      <c r="B4" s="938" t="s">
        <v>475</v>
      </c>
      <c r="C4" s="939"/>
      <c r="D4" s="939"/>
      <c r="E4" s="939"/>
      <c r="F4" s="939"/>
      <c r="G4" s="939"/>
      <c r="H4" s="939"/>
      <c r="I4" s="939"/>
      <c r="J4" s="939"/>
      <c r="K4" s="939"/>
      <c r="L4" s="939"/>
      <c r="M4" s="939"/>
      <c r="N4" s="939"/>
      <c r="O4" s="939"/>
      <c r="P4" s="939"/>
      <c r="Q4" s="939"/>
      <c r="R4" s="939"/>
      <c r="S4" s="939"/>
      <c r="T4" s="939"/>
      <c r="U4" s="939"/>
      <c r="V4" s="939"/>
      <c r="W4" s="939"/>
      <c r="X4" s="939"/>
      <c r="Y4" s="939"/>
      <c r="Z4" s="939"/>
      <c r="AA4" s="939"/>
      <c r="AB4" s="940"/>
      <c r="AC4" s="6"/>
      <c r="AD4" s="863" t="s">
        <v>473</v>
      </c>
      <c r="AE4" s="864"/>
      <c r="AF4" s="864"/>
      <c r="AG4" s="864"/>
      <c r="AH4" s="864"/>
      <c r="AI4" s="864"/>
      <c r="AJ4" s="864"/>
      <c r="AK4" s="864"/>
      <c r="AL4" s="865"/>
    </row>
    <row r="5" spans="1:38" s="5" customFormat="1" ht="12" customHeight="1" x14ac:dyDescent="0.25">
      <c r="A5" s="927"/>
      <c r="B5" s="163" t="s">
        <v>2</v>
      </c>
      <c r="C5" s="164" t="s">
        <v>749</v>
      </c>
      <c r="D5" s="165" t="s">
        <v>749</v>
      </c>
      <c r="E5" s="163" t="s">
        <v>3</v>
      </c>
      <c r="F5" s="164" t="s">
        <v>749</v>
      </c>
      <c r="G5" s="165" t="s">
        <v>749</v>
      </c>
      <c r="H5" s="163" t="s">
        <v>10</v>
      </c>
      <c r="I5" s="164" t="s">
        <v>749</v>
      </c>
      <c r="J5" s="165" t="s">
        <v>749</v>
      </c>
      <c r="K5" s="163" t="s">
        <v>4</v>
      </c>
      <c r="L5" s="164" t="s">
        <v>749</v>
      </c>
      <c r="M5" s="165" t="s">
        <v>749</v>
      </c>
      <c r="N5" s="163" t="s">
        <v>5</v>
      </c>
      <c r="O5" s="164" t="s">
        <v>749</v>
      </c>
      <c r="P5" s="165" t="s">
        <v>749</v>
      </c>
      <c r="Q5" s="163" t="s">
        <v>6</v>
      </c>
      <c r="R5" s="164" t="s">
        <v>749</v>
      </c>
      <c r="S5" s="165" t="s">
        <v>749</v>
      </c>
      <c r="T5" s="163" t="s">
        <v>7</v>
      </c>
      <c r="U5" s="164" t="s">
        <v>749</v>
      </c>
      <c r="V5" s="165" t="s">
        <v>749</v>
      </c>
      <c r="W5" s="163" t="s">
        <v>8</v>
      </c>
      <c r="X5" s="164" t="s">
        <v>749</v>
      </c>
      <c r="Y5" s="165" t="s">
        <v>749</v>
      </c>
      <c r="Z5" s="163" t="s">
        <v>9</v>
      </c>
      <c r="AA5" s="164" t="s">
        <v>749</v>
      </c>
      <c r="AB5" s="165" t="s">
        <v>749</v>
      </c>
      <c r="AC5" s="6"/>
      <c r="AD5" s="147" t="s">
        <v>2</v>
      </c>
      <c r="AE5" s="148" t="s">
        <v>3</v>
      </c>
      <c r="AF5" s="148" t="s">
        <v>10</v>
      </c>
      <c r="AG5" s="148" t="s">
        <v>4</v>
      </c>
      <c r="AH5" s="148" t="s">
        <v>5</v>
      </c>
      <c r="AI5" s="148" t="s">
        <v>6</v>
      </c>
      <c r="AJ5" s="148" t="s">
        <v>7</v>
      </c>
      <c r="AK5" s="148" t="s">
        <v>8</v>
      </c>
      <c r="AL5" s="149" t="s">
        <v>9</v>
      </c>
    </row>
    <row r="6" spans="1:38" ht="15" customHeight="1" x14ac:dyDescent="0.2">
      <c r="A6" s="927"/>
      <c r="B6" s="166" t="s">
        <v>29</v>
      </c>
      <c r="C6" s="37" t="s">
        <v>30</v>
      </c>
      <c r="D6" s="123" t="s">
        <v>31</v>
      </c>
      <c r="E6" s="166" t="s">
        <v>29</v>
      </c>
      <c r="F6" s="37" t="s">
        <v>30</v>
      </c>
      <c r="G6" s="123" t="s">
        <v>31</v>
      </c>
      <c r="H6" s="166" t="s">
        <v>29</v>
      </c>
      <c r="I6" s="37" t="s">
        <v>30</v>
      </c>
      <c r="J6" s="123" t="s">
        <v>31</v>
      </c>
      <c r="K6" s="166" t="s">
        <v>29</v>
      </c>
      <c r="L6" s="37" t="s">
        <v>30</v>
      </c>
      <c r="M6" s="123" t="s">
        <v>31</v>
      </c>
      <c r="N6" s="166" t="s">
        <v>29</v>
      </c>
      <c r="O6" s="37" t="s">
        <v>30</v>
      </c>
      <c r="P6" s="123" t="s">
        <v>31</v>
      </c>
      <c r="Q6" s="166" t="s">
        <v>29</v>
      </c>
      <c r="R6" s="37" t="s">
        <v>30</v>
      </c>
      <c r="S6" s="123" t="s">
        <v>31</v>
      </c>
      <c r="T6" s="166" t="s">
        <v>29</v>
      </c>
      <c r="U6" s="37" t="s">
        <v>30</v>
      </c>
      <c r="V6" s="123" t="s">
        <v>31</v>
      </c>
      <c r="W6" s="166" t="s">
        <v>29</v>
      </c>
      <c r="X6" s="37" t="s">
        <v>30</v>
      </c>
      <c r="Y6" s="123" t="s">
        <v>31</v>
      </c>
      <c r="Z6" s="166" t="s">
        <v>29</v>
      </c>
      <c r="AA6" s="37" t="s">
        <v>30</v>
      </c>
      <c r="AB6" s="123" t="s">
        <v>31</v>
      </c>
      <c r="AC6" s="6"/>
      <c r="AD6" s="931" t="s">
        <v>2661</v>
      </c>
      <c r="AE6" s="932"/>
      <c r="AF6" s="932"/>
      <c r="AG6" s="932"/>
      <c r="AH6" s="932"/>
      <c r="AI6" s="932"/>
      <c r="AJ6" s="932"/>
      <c r="AK6" s="932"/>
      <c r="AL6" s="933"/>
    </row>
    <row r="7" spans="1:38" ht="12" customHeight="1" x14ac:dyDescent="0.2">
      <c r="A7" s="7" t="s">
        <v>65</v>
      </c>
      <c r="B7" s="77">
        <v>47.210670940999997</v>
      </c>
      <c r="C7" s="8">
        <v>47.424362137000003</v>
      </c>
      <c r="D7" s="76">
        <v>52.478921176</v>
      </c>
      <c r="E7" s="77">
        <v>26.959332633999999</v>
      </c>
      <c r="F7" s="8">
        <v>28.817217892999999</v>
      </c>
      <c r="G7" s="76">
        <v>29.834694032000002</v>
      </c>
      <c r="H7" s="77">
        <v>52.148638978000001</v>
      </c>
      <c r="I7" s="8">
        <v>52.724618696</v>
      </c>
      <c r="J7" s="76">
        <v>56.250183325000002</v>
      </c>
      <c r="K7" s="77">
        <v>43.996040571000002</v>
      </c>
      <c r="L7" s="8">
        <v>48.052183141</v>
      </c>
      <c r="M7" s="76">
        <v>55.547124220000001</v>
      </c>
      <c r="N7" s="77">
        <v>33.166908118000002</v>
      </c>
      <c r="O7" s="8">
        <v>32.646219809000002</v>
      </c>
      <c r="P7" s="76">
        <v>30.723688882000001</v>
      </c>
      <c r="Q7" s="77">
        <v>35.056289036999999</v>
      </c>
      <c r="R7" s="8">
        <v>33.243100484999999</v>
      </c>
      <c r="S7" s="76">
        <v>38.418519017999998</v>
      </c>
      <c r="T7" s="77">
        <v>105.81860087</v>
      </c>
      <c r="U7" s="8">
        <v>61.730845068999997</v>
      </c>
      <c r="V7" s="76">
        <v>71.947204193000005</v>
      </c>
      <c r="W7" s="77">
        <v>48.245659559000003</v>
      </c>
      <c r="X7" s="8">
        <v>52.868498713000001</v>
      </c>
      <c r="Y7" s="76">
        <v>59.521097175000001</v>
      </c>
      <c r="Z7" s="77">
        <v>43.523970155999997</v>
      </c>
      <c r="AA7" s="8">
        <v>44.477088486</v>
      </c>
      <c r="AB7" s="76">
        <v>47.407213228000003</v>
      </c>
      <c r="AC7" s="8"/>
      <c r="AD7" s="153">
        <v>5.0545590389999973</v>
      </c>
      <c r="AE7" s="52">
        <v>1.0174761390000029</v>
      </c>
      <c r="AF7" s="52">
        <v>3.5255646290000016</v>
      </c>
      <c r="AG7" s="52">
        <v>7.4949410790000002</v>
      </c>
      <c r="AH7" s="52">
        <v>-1.9225309270000004</v>
      </c>
      <c r="AI7" s="52">
        <v>5.1754185329999984</v>
      </c>
      <c r="AJ7" s="52">
        <v>10.216359124000007</v>
      </c>
      <c r="AK7" s="52">
        <v>6.6525984620000003</v>
      </c>
      <c r="AL7" s="154">
        <v>2.9301247420000038</v>
      </c>
    </row>
    <row r="8" spans="1:38" ht="12" customHeight="1" x14ac:dyDescent="0.2">
      <c r="A8" s="10" t="s">
        <v>66</v>
      </c>
      <c r="B8" s="77">
        <v>33.149130219</v>
      </c>
      <c r="C8" s="8">
        <v>35.882145506999997</v>
      </c>
      <c r="D8" s="76">
        <v>39.733985869000001</v>
      </c>
      <c r="E8" s="77">
        <v>54.529439412999999</v>
      </c>
      <c r="F8" s="8">
        <v>48.298968809000002</v>
      </c>
      <c r="G8" s="76">
        <v>43.446287093000002</v>
      </c>
      <c r="H8" s="77">
        <v>60.880302071999999</v>
      </c>
      <c r="I8" s="8">
        <v>55.831831823000002</v>
      </c>
      <c r="J8" s="76">
        <v>57.546958185999998</v>
      </c>
      <c r="K8" s="77">
        <v>75.321048564999998</v>
      </c>
      <c r="L8" s="8">
        <v>78.210496026000001</v>
      </c>
      <c r="M8" s="76">
        <v>89.171555632999997</v>
      </c>
      <c r="N8" s="77">
        <v>75.972868129000005</v>
      </c>
      <c r="O8" s="8">
        <v>75.864602965000003</v>
      </c>
      <c r="P8" s="76">
        <v>67.994469037000002</v>
      </c>
      <c r="Q8" s="77">
        <v>56.190001379000002</v>
      </c>
      <c r="R8" s="8">
        <v>78.800815512</v>
      </c>
      <c r="S8" s="76">
        <v>56.157787818000003</v>
      </c>
      <c r="T8" s="77">
        <v>106.67495335</v>
      </c>
      <c r="U8" s="8">
        <v>92.626065992999997</v>
      </c>
      <c r="V8" s="76">
        <v>99.922349151000006</v>
      </c>
      <c r="W8" s="77">
        <v>34.357227313999999</v>
      </c>
      <c r="X8" s="8">
        <v>43.533722560000001</v>
      </c>
      <c r="Y8" s="76">
        <v>42.635429381000002</v>
      </c>
      <c r="Z8" s="77">
        <v>50.879090924000003</v>
      </c>
      <c r="AA8" s="8">
        <v>51.800314999000001</v>
      </c>
      <c r="AB8" s="76">
        <v>51.922564831999999</v>
      </c>
      <c r="AC8" s="8"/>
      <c r="AD8" s="88">
        <v>3.8518403620000043</v>
      </c>
      <c r="AE8" s="9">
        <v>-4.8526817159999993</v>
      </c>
      <c r="AF8" s="9">
        <v>1.715126362999996</v>
      </c>
      <c r="AG8" s="9">
        <v>10.961059606999996</v>
      </c>
      <c r="AH8" s="9">
        <v>-7.8701339280000013</v>
      </c>
      <c r="AI8" s="9">
        <v>-22.643027693999997</v>
      </c>
      <c r="AJ8" s="9">
        <v>7.2962831580000085</v>
      </c>
      <c r="AK8" s="9">
        <v>-0.8982931789999995</v>
      </c>
      <c r="AL8" s="89">
        <v>0.12224983299999792</v>
      </c>
    </row>
    <row r="9" spans="1:38" ht="12" customHeight="1" x14ac:dyDescent="0.2">
      <c r="A9" s="10" t="s">
        <v>67</v>
      </c>
      <c r="B9" s="77">
        <v>6.7702972460000002</v>
      </c>
      <c r="C9" s="8">
        <v>8.4927950868999993</v>
      </c>
      <c r="D9" s="76">
        <v>9.0590395269999995</v>
      </c>
      <c r="E9" s="77">
        <v>30.322535031000001</v>
      </c>
      <c r="F9" s="8">
        <v>31.780544300999999</v>
      </c>
      <c r="G9" s="76">
        <v>29.492622838999999</v>
      </c>
      <c r="H9" s="77">
        <v>3.8725772665</v>
      </c>
      <c r="I9" s="8">
        <v>3.8364912535000002</v>
      </c>
      <c r="J9" s="76">
        <v>4.0847424769999998</v>
      </c>
      <c r="K9" s="77">
        <v>10.865550344000001</v>
      </c>
      <c r="L9" s="8">
        <v>10.971807238</v>
      </c>
      <c r="M9" s="76">
        <v>12.187282825</v>
      </c>
      <c r="N9" s="77">
        <v>7.7145756597000004</v>
      </c>
      <c r="O9" s="8">
        <v>8.0161627787</v>
      </c>
      <c r="P9" s="76">
        <v>7.3289307435</v>
      </c>
      <c r="Q9" s="77">
        <v>1.6862748600000001E-2</v>
      </c>
      <c r="R9" s="8">
        <v>3.3700635000000001E-3</v>
      </c>
      <c r="S9" s="76">
        <v>7.0733350000000005E-4</v>
      </c>
      <c r="T9" s="77">
        <v>16.450594224</v>
      </c>
      <c r="U9" s="8">
        <v>16.538767557</v>
      </c>
      <c r="V9" s="76">
        <v>13.585201313000001</v>
      </c>
      <c r="W9" s="77">
        <v>4.2363930473</v>
      </c>
      <c r="X9" s="8">
        <v>3.9631324342999998</v>
      </c>
      <c r="Y9" s="76">
        <v>6.6224143179999997</v>
      </c>
      <c r="Z9" s="77">
        <v>10.355806552000001</v>
      </c>
      <c r="AA9" s="8">
        <v>11.021146774</v>
      </c>
      <c r="AB9" s="76">
        <v>11.477898254999999</v>
      </c>
      <c r="AC9" s="8"/>
      <c r="AD9" s="88">
        <v>0.56624444010000019</v>
      </c>
      <c r="AE9" s="9">
        <v>-2.2879214619999999</v>
      </c>
      <c r="AF9" s="9">
        <v>0.24825122349999962</v>
      </c>
      <c r="AG9" s="9">
        <v>1.2154755870000002</v>
      </c>
      <c r="AH9" s="9">
        <v>-0.68723203520000009</v>
      </c>
      <c r="AI9" s="9">
        <v>-2.6627300000000003E-3</v>
      </c>
      <c r="AJ9" s="9">
        <v>-2.9535662439999992</v>
      </c>
      <c r="AK9" s="9">
        <v>2.6592818836999998</v>
      </c>
      <c r="AL9" s="89">
        <v>0.45675148099999952</v>
      </c>
    </row>
    <row r="10" spans="1:38" ht="12" customHeight="1" x14ac:dyDescent="0.2">
      <c r="A10" s="10" t="s">
        <v>68</v>
      </c>
      <c r="B10" s="77">
        <v>33.745239069999997</v>
      </c>
      <c r="C10" s="8">
        <v>33.160162937999999</v>
      </c>
      <c r="D10" s="76">
        <v>39.202286985000001</v>
      </c>
      <c r="E10" s="77">
        <v>38.781293322000003</v>
      </c>
      <c r="F10" s="8">
        <v>36.346704440000003</v>
      </c>
      <c r="G10" s="76">
        <v>25.983765614999999</v>
      </c>
      <c r="H10" s="77">
        <v>41.008536706000001</v>
      </c>
      <c r="I10" s="8">
        <v>42.528383552000001</v>
      </c>
      <c r="J10" s="76">
        <v>44.235690552999998</v>
      </c>
      <c r="K10" s="77">
        <v>38.256167472999998</v>
      </c>
      <c r="L10" s="8">
        <v>40.747860715000002</v>
      </c>
      <c r="M10" s="76">
        <v>41.515567740999998</v>
      </c>
      <c r="N10" s="77">
        <v>45.591803353000003</v>
      </c>
      <c r="O10" s="8">
        <v>40.028884329999997</v>
      </c>
      <c r="P10" s="76">
        <v>41.145923330999999</v>
      </c>
      <c r="Q10" s="77">
        <v>48.042283071999996</v>
      </c>
      <c r="R10" s="8">
        <v>38.415839531000003</v>
      </c>
      <c r="S10" s="76">
        <v>37.668614085999998</v>
      </c>
      <c r="T10" s="77">
        <v>28.848538420000001</v>
      </c>
      <c r="U10" s="8">
        <v>31.367195795000001</v>
      </c>
      <c r="V10" s="76">
        <v>33.116978029000002</v>
      </c>
      <c r="W10" s="77">
        <v>44.816662719</v>
      </c>
      <c r="X10" s="8">
        <v>46.898868395999997</v>
      </c>
      <c r="Y10" s="76">
        <v>40.446198308</v>
      </c>
      <c r="Z10" s="77">
        <v>38.421236540999999</v>
      </c>
      <c r="AA10" s="8">
        <v>37.812418954999998</v>
      </c>
      <c r="AB10" s="76">
        <v>38.182004081999999</v>
      </c>
      <c r="AC10" s="8"/>
      <c r="AD10" s="88">
        <v>6.0421240470000015</v>
      </c>
      <c r="AE10" s="9">
        <v>-10.362938825000004</v>
      </c>
      <c r="AF10" s="9">
        <v>1.7073070009999967</v>
      </c>
      <c r="AG10" s="9">
        <v>0.76770702599999652</v>
      </c>
      <c r="AH10" s="9">
        <v>1.117039001000002</v>
      </c>
      <c r="AI10" s="9">
        <v>-0.7472254450000051</v>
      </c>
      <c r="AJ10" s="9">
        <v>1.7497822340000013</v>
      </c>
      <c r="AK10" s="9">
        <v>-6.4526700879999979</v>
      </c>
      <c r="AL10" s="89">
        <v>0.36958512700000057</v>
      </c>
    </row>
    <row r="11" spans="1:38" ht="12" customHeight="1" x14ac:dyDescent="0.2">
      <c r="A11" s="10" t="s">
        <v>69</v>
      </c>
      <c r="B11" s="77">
        <v>27.552010569</v>
      </c>
      <c r="C11" s="8">
        <v>28.375166049000001</v>
      </c>
      <c r="D11" s="76">
        <v>32.199547557000002</v>
      </c>
      <c r="E11" s="77">
        <v>28.909939024</v>
      </c>
      <c r="F11" s="8">
        <v>33.695830262000001</v>
      </c>
      <c r="G11" s="76">
        <v>54.020020946999999</v>
      </c>
      <c r="H11" s="77">
        <v>43.963363811000001</v>
      </c>
      <c r="I11" s="8">
        <v>44.271559871000001</v>
      </c>
      <c r="J11" s="76">
        <v>49.002349643999999</v>
      </c>
      <c r="K11" s="77">
        <v>30.785602376</v>
      </c>
      <c r="L11" s="8">
        <v>33.556650488999999</v>
      </c>
      <c r="M11" s="76">
        <v>39.675252008000001</v>
      </c>
      <c r="N11" s="77">
        <v>36.403688668999997</v>
      </c>
      <c r="O11" s="8">
        <v>35.266962114999998</v>
      </c>
      <c r="P11" s="76">
        <v>30.816468372999999</v>
      </c>
      <c r="Q11" s="77">
        <v>35.587637364000003</v>
      </c>
      <c r="R11" s="8">
        <v>32.496302487000001</v>
      </c>
      <c r="S11" s="76">
        <v>30.570275837000001</v>
      </c>
      <c r="T11" s="77">
        <v>73.889554892999996</v>
      </c>
      <c r="U11" s="8">
        <v>53.139782644999997</v>
      </c>
      <c r="V11" s="76">
        <v>47.142149783000001</v>
      </c>
      <c r="W11" s="77">
        <v>23.959005790999999</v>
      </c>
      <c r="X11" s="8">
        <v>23.693382635999999</v>
      </c>
      <c r="Y11" s="76">
        <v>26.110139884999999</v>
      </c>
      <c r="Z11" s="77">
        <v>32.426646992999999</v>
      </c>
      <c r="AA11" s="8">
        <v>34.352325270000001</v>
      </c>
      <c r="AB11" s="76">
        <v>40.446514575000002</v>
      </c>
      <c r="AC11" s="8"/>
      <c r="AD11" s="88">
        <v>3.8243815080000019</v>
      </c>
      <c r="AE11" s="9">
        <v>20.324190684999998</v>
      </c>
      <c r="AF11" s="9">
        <v>4.7307897729999979</v>
      </c>
      <c r="AG11" s="9">
        <v>6.118601519000002</v>
      </c>
      <c r="AH11" s="9">
        <v>-4.450493741999999</v>
      </c>
      <c r="AI11" s="9">
        <v>-1.9260266500000007</v>
      </c>
      <c r="AJ11" s="9">
        <v>-5.9976328619999961</v>
      </c>
      <c r="AK11" s="9">
        <v>2.4167572489999998</v>
      </c>
      <c r="AL11" s="89">
        <v>6.0941893050000004</v>
      </c>
    </row>
    <row r="12" spans="1:38" ht="12" customHeight="1" x14ac:dyDescent="0.2">
      <c r="A12" s="10" t="s">
        <v>70</v>
      </c>
      <c r="B12" s="77">
        <v>15.377286056000001</v>
      </c>
      <c r="C12" s="8">
        <v>15.536628085</v>
      </c>
      <c r="D12" s="76">
        <v>17.761140515000001</v>
      </c>
      <c r="E12" s="77">
        <v>36.017806243000003</v>
      </c>
      <c r="F12" s="8">
        <v>35.065093734999998</v>
      </c>
      <c r="G12" s="76">
        <v>36.522806774000003</v>
      </c>
      <c r="H12" s="77">
        <v>20.088638757999998</v>
      </c>
      <c r="I12" s="8">
        <v>22.046632878</v>
      </c>
      <c r="J12" s="76">
        <v>21.190747442999999</v>
      </c>
      <c r="K12" s="77">
        <v>30.419293508999999</v>
      </c>
      <c r="L12" s="8">
        <v>24.014174143000002</v>
      </c>
      <c r="M12" s="76">
        <v>33.382030057999998</v>
      </c>
      <c r="N12" s="77">
        <v>22.698980905999999</v>
      </c>
      <c r="O12" s="8">
        <v>22.299902712000002</v>
      </c>
      <c r="P12" s="76">
        <v>21.175732670999999</v>
      </c>
      <c r="Q12" s="77">
        <v>24.837886096999998</v>
      </c>
      <c r="R12" s="8">
        <v>26.747275570999999</v>
      </c>
      <c r="S12" s="76">
        <v>22.250288834999999</v>
      </c>
      <c r="T12" s="77">
        <v>31.949084138</v>
      </c>
      <c r="U12" s="8">
        <v>23.979037634000001</v>
      </c>
      <c r="V12" s="76">
        <v>24.437261391</v>
      </c>
      <c r="W12" s="77">
        <v>32.167019173</v>
      </c>
      <c r="X12" s="8">
        <v>26.94230091</v>
      </c>
      <c r="Y12" s="76">
        <v>28.370358898999999</v>
      </c>
      <c r="Z12" s="77">
        <v>23.014946244000001</v>
      </c>
      <c r="AA12" s="8">
        <v>22.369247032000001</v>
      </c>
      <c r="AB12" s="76">
        <v>24.020109151</v>
      </c>
      <c r="AC12" s="8"/>
      <c r="AD12" s="88">
        <v>2.2245124300000008</v>
      </c>
      <c r="AE12" s="9">
        <v>1.457713039000005</v>
      </c>
      <c r="AF12" s="9">
        <v>-0.85588543500000114</v>
      </c>
      <c r="AG12" s="9">
        <v>9.3678559149999963</v>
      </c>
      <c r="AH12" s="9">
        <v>-1.1241700410000028</v>
      </c>
      <c r="AI12" s="9">
        <v>-4.4969867360000002</v>
      </c>
      <c r="AJ12" s="9">
        <v>0.45822375699999895</v>
      </c>
      <c r="AK12" s="9">
        <v>1.4280579889999991</v>
      </c>
      <c r="AL12" s="89">
        <v>1.6508621189999992</v>
      </c>
    </row>
    <row r="13" spans="1:38" ht="12" customHeight="1" x14ac:dyDescent="0.2">
      <c r="A13" s="10" t="s">
        <v>16</v>
      </c>
      <c r="B13" s="77">
        <v>2.1032656253000002</v>
      </c>
      <c r="C13" s="8">
        <v>2.4956788243000001</v>
      </c>
      <c r="D13" s="76">
        <v>2.8180797456</v>
      </c>
      <c r="E13" s="77">
        <v>5.1227605585999996</v>
      </c>
      <c r="F13" s="8">
        <v>5.3632218735999997</v>
      </c>
      <c r="G13" s="76">
        <v>3.9490022082</v>
      </c>
      <c r="H13" s="77">
        <v>10.143235972999999</v>
      </c>
      <c r="I13" s="8">
        <v>9.8897933878999993</v>
      </c>
      <c r="J13" s="76">
        <v>8.8414177499999997</v>
      </c>
      <c r="K13" s="77">
        <v>12.181535996999999</v>
      </c>
      <c r="L13" s="8">
        <v>12.749755318</v>
      </c>
      <c r="M13" s="76">
        <v>10.389704526999999</v>
      </c>
      <c r="N13" s="77">
        <v>9.2835383891000003</v>
      </c>
      <c r="O13" s="8">
        <v>16.279477158999999</v>
      </c>
      <c r="P13" s="76">
        <v>14.50964325</v>
      </c>
      <c r="Q13" s="77">
        <v>2.5634308171</v>
      </c>
      <c r="R13" s="8">
        <v>2.1704729509999998</v>
      </c>
      <c r="S13" s="76">
        <v>2.2031973005999999</v>
      </c>
      <c r="T13" s="77">
        <v>9.7564516458000003</v>
      </c>
      <c r="U13" s="8">
        <v>13.710643043999999</v>
      </c>
      <c r="V13" s="76">
        <v>16.736528105000001</v>
      </c>
      <c r="W13" s="77">
        <v>2.4346294362999998</v>
      </c>
      <c r="X13" s="8">
        <v>3.2391365607</v>
      </c>
      <c r="Y13" s="76">
        <v>3.034871833</v>
      </c>
      <c r="Z13" s="77">
        <v>5.6787921667000001</v>
      </c>
      <c r="AA13" s="8">
        <v>7.0338346371</v>
      </c>
      <c r="AB13" s="76">
        <v>6.2313628351999997</v>
      </c>
      <c r="AC13" s="8"/>
      <c r="AD13" s="88">
        <v>0.32240092129999987</v>
      </c>
      <c r="AE13" s="9">
        <v>-1.4142196653999997</v>
      </c>
      <c r="AF13" s="9">
        <v>-1.0483756378999995</v>
      </c>
      <c r="AG13" s="9">
        <v>-2.3600507910000008</v>
      </c>
      <c r="AH13" s="9">
        <v>-1.769833908999999</v>
      </c>
      <c r="AI13" s="9">
        <v>3.2724349600000036E-2</v>
      </c>
      <c r="AJ13" s="9">
        <v>3.0258850610000021</v>
      </c>
      <c r="AK13" s="9">
        <v>-0.20426472770000004</v>
      </c>
      <c r="AL13" s="89">
        <v>-0.80247180190000034</v>
      </c>
    </row>
    <row r="14" spans="1:38" ht="12" customHeight="1" x14ac:dyDescent="0.2">
      <c r="A14" s="10" t="s">
        <v>17</v>
      </c>
      <c r="B14" s="77">
        <v>1.1775546585000001</v>
      </c>
      <c r="C14" s="8">
        <v>1.5553036347</v>
      </c>
      <c r="D14" s="76">
        <v>1.6439043568</v>
      </c>
      <c r="E14" s="77">
        <v>3.1273353322999999</v>
      </c>
      <c r="F14" s="8">
        <v>4.4236632918999996</v>
      </c>
      <c r="G14" s="76">
        <v>3.2120608563999999</v>
      </c>
      <c r="H14" s="77">
        <v>4.5652483521000002</v>
      </c>
      <c r="I14" s="8">
        <v>2.6701809132999998</v>
      </c>
      <c r="J14" s="76">
        <v>2.8167965044000001</v>
      </c>
      <c r="K14" s="77">
        <v>1.5389936045999999</v>
      </c>
      <c r="L14" s="8">
        <v>1.2898840474</v>
      </c>
      <c r="M14" s="76">
        <v>3.2303054644000002</v>
      </c>
      <c r="N14" s="77">
        <v>1.726276672</v>
      </c>
      <c r="O14" s="8">
        <v>0.56743149599999998</v>
      </c>
      <c r="P14" s="76">
        <v>0.65186796440000006</v>
      </c>
      <c r="Q14" s="77" t="s">
        <v>361</v>
      </c>
      <c r="R14" s="8" t="s">
        <v>361</v>
      </c>
      <c r="S14" s="76">
        <v>2.8663419999999998E-4</v>
      </c>
      <c r="T14" s="77">
        <v>13.239520465</v>
      </c>
      <c r="U14" s="8">
        <v>12.993519026</v>
      </c>
      <c r="V14" s="76">
        <v>14.817781027000001</v>
      </c>
      <c r="W14" s="77">
        <v>0.35890443389999999</v>
      </c>
      <c r="X14" s="8">
        <v>0.55676985739999996</v>
      </c>
      <c r="Y14" s="76">
        <v>0.42281550779999999</v>
      </c>
      <c r="Z14" s="77">
        <v>2.2576312533</v>
      </c>
      <c r="AA14" s="8">
        <v>2.2698359613000001</v>
      </c>
      <c r="AB14" s="76">
        <v>2.3021801736</v>
      </c>
      <c r="AC14" s="8"/>
      <c r="AD14" s="88">
        <v>8.8600722100000029E-2</v>
      </c>
      <c r="AE14" s="9">
        <v>-1.2116024354999997</v>
      </c>
      <c r="AF14" s="9">
        <v>0.14661559110000022</v>
      </c>
      <c r="AG14" s="9">
        <v>1.9404214170000003</v>
      </c>
      <c r="AH14" s="9">
        <v>8.4436468400000075E-2</v>
      </c>
      <c r="AI14" s="9" t="s">
        <v>361</v>
      </c>
      <c r="AJ14" s="9">
        <v>1.824262001000001</v>
      </c>
      <c r="AK14" s="9">
        <v>-0.13395434959999997</v>
      </c>
      <c r="AL14" s="89">
        <v>3.2344212299999953E-2</v>
      </c>
    </row>
    <row r="15" spans="1:38" ht="12" customHeight="1" x14ac:dyDescent="0.2">
      <c r="A15" s="10" t="s">
        <v>59</v>
      </c>
      <c r="B15" s="77">
        <v>0.72753168550000002</v>
      </c>
      <c r="C15" s="8">
        <v>0.57314280120000005</v>
      </c>
      <c r="D15" s="76">
        <v>0.53569339839999996</v>
      </c>
      <c r="E15" s="77">
        <v>0.30408294200000002</v>
      </c>
      <c r="F15" s="8">
        <v>0.18558174020000001</v>
      </c>
      <c r="G15" s="76">
        <v>0.24536009049999999</v>
      </c>
      <c r="H15" s="77">
        <v>1.3082773282</v>
      </c>
      <c r="I15" s="8">
        <v>0.88125227100000003</v>
      </c>
      <c r="J15" s="76">
        <v>2.2669871544000002</v>
      </c>
      <c r="K15" s="77">
        <v>2.2070834899999999E-2</v>
      </c>
      <c r="L15" s="8">
        <v>0.5548223753</v>
      </c>
      <c r="M15" s="76">
        <v>0.37436906289999999</v>
      </c>
      <c r="N15" s="77">
        <v>1.4635227734</v>
      </c>
      <c r="O15" s="8">
        <v>0.91500887009999998</v>
      </c>
      <c r="P15" s="76">
        <v>0.77268117510000001</v>
      </c>
      <c r="Q15" s="77" t="s">
        <v>361</v>
      </c>
      <c r="R15" s="8" t="s">
        <v>361</v>
      </c>
      <c r="S15" s="76">
        <v>7.4022083000000001E-3</v>
      </c>
      <c r="T15" s="77">
        <v>1.261948549</v>
      </c>
      <c r="U15" s="8">
        <v>0.48490988969999999</v>
      </c>
      <c r="V15" s="76">
        <v>0.15333112630000001</v>
      </c>
      <c r="W15" s="77">
        <v>0.71377768730000002</v>
      </c>
      <c r="X15" s="8">
        <v>3.3822663756</v>
      </c>
      <c r="Y15" s="76">
        <v>0.69199248300000005</v>
      </c>
      <c r="Z15" s="77">
        <v>0.76968897889999999</v>
      </c>
      <c r="AA15" s="8">
        <v>0.72328634599999997</v>
      </c>
      <c r="AB15" s="76">
        <v>0.88191728280000004</v>
      </c>
      <c r="AC15" s="8"/>
      <c r="AD15" s="88">
        <v>-3.7449402800000087E-2</v>
      </c>
      <c r="AE15" s="9">
        <v>5.9778350299999977E-2</v>
      </c>
      <c r="AF15" s="9">
        <v>1.3857348834000001</v>
      </c>
      <c r="AG15" s="9">
        <v>-0.18045331240000001</v>
      </c>
      <c r="AH15" s="9">
        <v>-0.14232769499999998</v>
      </c>
      <c r="AI15" s="9" t="s">
        <v>361</v>
      </c>
      <c r="AJ15" s="9">
        <v>-0.33157876339999998</v>
      </c>
      <c r="AK15" s="9">
        <v>-2.6902738926</v>
      </c>
      <c r="AL15" s="89">
        <v>0.15863093680000007</v>
      </c>
    </row>
    <row r="16" spans="1:38" ht="12" customHeight="1" x14ac:dyDescent="0.2">
      <c r="A16" s="10" t="s">
        <v>60</v>
      </c>
      <c r="B16" s="77">
        <v>6.6718310097</v>
      </c>
      <c r="C16" s="8">
        <v>7.0733347416000001</v>
      </c>
      <c r="D16" s="76">
        <v>7.0286542056999997</v>
      </c>
      <c r="E16" s="77">
        <v>7.0055261646</v>
      </c>
      <c r="F16" s="8">
        <v>7.8251901409000002</v>
      </c>
      <c r="G16" s="76">
        <v>8.1211196052000005</v>
      </c>
      <c r="H16" s="77">
        <v>15.409591990999999</v>
      </c>
      <c r="I16" s="8">
        <v>15.776013032</v>
      </c>
      <c r="J16" s="76">
        <v>10.710447675999999</v>
      </c>
      <c r="K16" s="77">
        <v>14.212439571000001</v>
      </c>
      <c r="L16" s="8">
        <v>13.472211249000001</v>
      </c>
      <c r="M16" s="76">
        <v>14.216559191</v>
      </c>
      <c r="N16" s="77">
        <v>8.2496428230000003</v>
      </c>
      <c r="O16" s="8">
        <v>9.0263776932000006</v>
      </c>
      <c r="P16" s="76">
        <v>8.2241775422999996</v>
      </c>
      <c r="Q16" s="77">
        <v>6.1592258231999999</v>
      </c>
      <c r="R16" s="8">
        <v>5.9906748370000003</v>
      </c>
      <c r="S16" s="76">
        <v>8.5222410622000009</v>
      </c>
      <c r="T16" s="77">
        <v>16.124631149999999</v>
      </c>
      <c r="U16" s="8">
        <v>13.445970186</v>
      </c>
      <c r="V16" s="76">
        <v>14.385969274000001</v>
      </c>
      <c r="W16" s="77">
        <v>5.0430764938000001</v>
      </c>
      <c r="X16" s="8">
        <v>6.7443255156999999</v>
      </c>
      <c r="Y16" s="76">
        <v>7.0095246923000003</v>
      </c>
      <c r="Z16" s="77">
        <v>9.0305591757000006</v>
      </c>
      <c r="AA16" s="8">
        <v>10.005228777999999</v>
      </c>
      <c r="AB16" s="76">
        <v>8.8186876939999994</v>
      </c>
      <c r="AC16" s="8"/>
      <c r="AD16" s="88">
        <v>-4.4680535900000429E-2</v>
      </c>
      <c r="AE16" s="9">
        <v>0.29592946430000033</v>
      </c>
      <c r="AF16" s="9">
        <v>-5.0655653560000005</v>
      </c>
      <c r="AG16" s="9">
        <v>0.74434794199999921</v>
      </c>
      <c r="AH16" s="9">
        <v>-0.80220015090000096</v>
      </c>
      <c r="AI16" s="9">
        <v>2.5315662252000006</v>
      </c>
      <c r="AJ16" s="9">
        <v>0.93999908800000043</v>
      </c>
      <c r="AK16" s="9">
        <v>0.26519917660000036</v>
      </c>
      <c r="AL16" s="89">
        <v>-1.1865410839999999</v>
      </c>
    </row>
    <row r="17" spans="1:38" ht="12" customHeight="1" x14ac:dyDescent="0.2">
      <c r="A17" s="10" t="s">
        <v>61</v>
      </c>
      <c r="B17" s="77">
        <v>25.593395490999999</v>
      </c>
      <c r="C17" s="8">
        <v>25.606033068999999</v>
      </c>
      <c r="D17" s="76">
        <v>30.170788058999999</v>
      </c>
      <c r="E17" s="77">
        <v>19.464772708000002</v>
      </c>
      <c r="F17" s="8">
        <v>18.030390867000001</v>
      </c>
      <c r="G17" s="76">
        <v>19.256670872000001</v>
      </c>
      <c r="H17" s="77">
        <v>32.584962025999999</v>
      </c>
      <c r="I17" s="8">
        <v>31.495166795999999</v>
      </c>
      <c r="J17" s="76">
        <v>34.992670464</v>
      </c>
      <c r="K17" s="77">
        <v>31.383977339000001</v>
      </c>
      <c r="L17" s="8">
        <v>36.774466636</v>
      </c>
      <c r="M17" s="76">
        <v>51.187953051000001</v>
      </c>
      <c r="N17" s="77">
        <v>29.514536872000001</v>
      </c>
      <c r="O17" s="8">
        <v>24.102331246999999</v>
      </c>
      <c r="P17" s="76">
        <v>36.665248963000003</v>
      </c>
      <c r="Q17" s="77">
        <v>38.596292562000002</v>
      </c>
      <c r="R17" s="8">
        <v>43.880468493000002</v>
      </c>
      <c r="S17" s="76">
        <v>45.264334540999997</v>
      </c>
      <c r="T17" s="77">
        <v>96.373359287</v>
      </c>
      <c r="U17" s="8">
        <v>64.838126715000001</v>
      </c>
      <c r="V17" s="76">
        <v>101.85788968999999</v>
      </c>
      <c r="W17" s="77">
        <v>37.694537969999999</v>
      </c>
      <c r="X17" s="8">
        <v>35.651250044999998</v>
      </c>
      <c r="Y17" s="76">
        <v>30.714965117999999</v>
      </c>
      <c r="Z17" s="77">
        <v>28.630688167999999</v>
      </c>
      <c r="AA17" s="8">
        <v>27.902793358</v>
      </c>
      <c r="AB17" s="76">
        <v>32.652190242000003</v>
      </c>
      <c r="AC17" s="8"/>
      <c r="AD17" s="88">
        <v>4.5647549900000008</v>
      </c>
      <c r="AE17" s="9">
        <v>1.2262800049999996</v>
      </c>
      <c r="AF17" s="9">
        <v>3.4975036680000002</v>
      </c>
      <c r="AG17" s="9">
        <v>14.413486415000001</v>
      </c>
      <c r="AH17" s="9">
        <v>12.562917716000005</v>
      </c>
      <c r="AI17" s="9">
        <v>1.3838660479999945</v>
      </c>
      <c r="AJ17" s="9">
        <v>37.019762974999992</v>
      </c>
      <c r="AK17" s="9">
        <v>-4.9362849269999991</v>
      </c>
      <c r="AL17" s="89">
        <v>4.7493968840000029</v>
      </c>
    </row>
    <row r="18" spans="1:38" ht="12" customHeight="1" x14ac:dyDescent="0.2">
      <c r="A18" s="10" t="s">
        <v>71</v>
      </c>
      <c r="B18" s="77" t="s">
        <v>361</v>
      </c>
      <c r="C18" s="8" t="s">
        <v>361</v>
      </c>
      <c r="D18" s="76" t="s">
        <v>361</v>
      </c>
      <c r="E18" s="77">
        <v>60.716946849999999</v>
      </c>
      <c r="F18" s="8">
        <v>83.494255084000002</v>
      </c>
      <c r="G18" s="76">
        <v>45.756790639000002</v>
      </c>
      <c r="H18" s="77">
        <v>42.864205165999998</v>
      </c>
      <c r="I18" s="8">
        <v>39.440722004999998</v>
      </c>
      <c r="J18" s="76">
        <v>31.373000878999999</v>
      </c>
      <c r="K18" s="77">
        <v>79.006932625999994</v>
      </c>
      <c r="L18" s="8">
        <v>77.393906510999997</v>
      </c>
      <c r="M18" s="76">
        <v>75.487507616000002</v>
      </c>
      <c r="N18" s="77">
        <v>26.747060071</v>
      </c>
      <c r="O18" s="8">
        <v>38.005008809000003</v>
      </c>
      <c r="P18" s="76">
        <v>29.310920183</v>
      </c>
      <c r="Q18" s="77">
        <v>31.422155098000001</v>
      </c>
      <c r="R18" s="8">
        <v>18.182861487</v>
      </c>
      <c r="S18" s="76">
        <v>26.823009625000001</v>
      </c>
      <c r="T18" s="77">
        <v>60.092027983999998</v>
      </c>
      <c r="U18" s="8">
        <v>71.677887689000002</v>
      </c>
      <c r="V18" s="76">
        <v>39.719871073999997</v>
      </c>
      <c r="W18" s="77">
        <v>19.924026239</v>
      </c>
      <c r="X18" s="8">
        <v>20.756445211999999</v>
      </c>
      <c r="Y18" s="76">
        <v>10.565107808</v>
      </c>
      <c r="Z18" s="77">
        <v>29.283281768999998</v>
      </c>
      <c r="AA18" s="8">
        <v>34.718787933999998</v>
      </c>
      <c r="AB18" s="76">
        <v>25.289533244000001</v>
      </c>
      <c r="AC18" s="8"/>
      <c r="AD18" s="88" t="s">
        <v>361</v>
      </c>
      <c r="AE18" s="9">
        <v>-37.737464445000001</v>
      </c>
      <c r="AF18" s="9">
        <v>-8.0677211259999986</v>
      </c>
      <c r="AG18" s="9">
        <v>-1.9063988949999953</v>
      </c>
      <c r="AH18" s="9">
        <v>-8.6940886260000028</v>
      </c>
      <c r="AI18" s="9">
        <v>8.6401481380000007</v>
      </c>
      <c r="AJ18" s="9">
        <v>-31.958016615000005</v>
      </c>
      <c r="AK18" s="9">
        <v>-10.191337403999999</v>
      </c>
      <c r="AL18" s="89">
        <v>-9.4292546899999969</v>
      </c>
    </row>
    <row r="19" spans="1:38" ht="12" customHeight="1" x14ac:dyDescent="0.2">
      <c r="A19" s="10" t="s">
        <v>72</v>
      </c>
      <c r="B19" s="77">
        <v>4.1606269362999999</v>
      </c>
      <c r="C19" s="8">
        <v>3.1675459956999998</v>
      </c>
      <c r="D19" s="76">
        <v>5.5138145454999998</v>
      </c>
      <c r="E19" s="77">
        <v>12.613984695999999</v>
      </c>
      <c r="F19" s="8">
        <v>4.5891985450000004</v>
      </c>
      <c r="G19" s="76">
        <v>6.8674061832</v>
      </c>
      <c r="H19" s="77" t="s">
        <v>361</v>
      </c>
      <c r="I19" s="8" t="s">
        <v>361</v>
      </c>
      <c r="J19" s="76" t="s">
        <v>361</v>
      </c>
      <c r="K19" s="77">
        <v>10.779255083000001</v>
      </c>
      <c r="L19" s="8">
        <v>10.212641498</v>
      </c>
      <c r="M19" s="76">
        <v>10.912107707000001</v>
      </c>
      <c r="N19" s="77">
        <v>19.163446935</v>
      </c>
      <c r="O19" s="8">
        <v>20.155718893</v>
      </c>
      <c r="P19" s="76">
        <v>11.646745821</v>
      </c>
      <c r="Q19" s="77">
        <v>24.063846536</v>
      </c>
      <c r="R19" s="8">
        <v>13.280886839000001</v>
      </c>
      <c r="S19" s="76">
        <v>5.9251135261999996</v>
      </c>
      <c r="T19" s="77">
        <v>19.014639632000002</v>
      </c>
      <c r="U19" s="8">
        <v>19.861432013999998</v>
      </c>
      <c r="V19" s="76">
        <v>24.063175076</v>
      </c>
      <c r="W19" s="77">
        <v>4.1493609999999999</v>
      </c>
      <c r="X19" s="8">
        <v>3.4484727688999999</v>
      </c>
      <c r="Y19" s="76">
        <v>4.5757435409999996</v>
      </c>
      <c r="Z19" s="77">
        <v>7.5775663255000003</v>
      </c>
      <c r="AA19" s="8">
        <v>5.3028084809999996</v>
      </c>
      <c r="AB19" s="76">
        <v>5.6580657516999997</v>
      </c>
      <c r="AC19" s="8"/>
      <c r="AD19" s="88">
        <v>2.3462685498</v>
      </c>
      <c r="AE19" s="9">
        <v>2.2782076381999996</v>
      </c>
      <c r="AF19" s="9" t="s">
        <v>361</v>
      </c>
      <c r="AG19" s="9">
        <v>0.69946620900000056</v>
      </c>
      <c r="AH19" s="9">
        <v>-8.5089730719999999</v>
      </c>
      <c r="AI19" s="9">
        <v>-7.3557733128000011</v>
      </c>
      <c r="AJ19" s="9">
        <v>4.201743062000002</v>
      </c>
      <c r="AK19" s="9">
        <v>1.1272707720999997</v>
      </c>
      <c r="AL19" s="89">
        <v>0.35525727070000013</v>
      </c>
    </row>
    <row r="20" spans="1:38" ht="12" customHeight="1" x14ac:dyDescent="0.2">
      <c r="A20" s="10" t="s">
        <v>62</v>
      </c>
      <c r="B20" s="77">
        <v>2.6118103490000002</v>
      </c>
      <c r="C20" s="8">
        <v>2.5473439932000002</v>
      </c>
      <c r="D20" s="76">
        <v>4.7489361852999998</v>
      </c>
      <c r="E20" s="77">
        <v>1.0317483383999999</v>
      </c>
      <c r="F20" s="8">
        <v>0.80932914450000004</v>
      </c>
      <c r="G20" s="76">
        <v>0.68832808109999999</v>
      </c>
      <c r="H20" s="77">
        <v>0.87278207249999995</v>
      </c>
      <c r="I20" s="8">
        <v>0.56659024270000002</v>
      </c>
      <c r="J20" s="76">
        <v>0.73112588239999998</v>
      </c>
      <c r="K20" s="77" t="s">
        <v>361</v>
      </c>
      <c r="L20" s="8" t="s">
        <v>361</v>
      </c>
      <c r="M20" s="76" t="s">
        <v>361</v>
      </c>
      <c r="N20" s="77" t="s">
        <v>361</v>
      </c>
      <c r="O20" s="8" t="s">
        <v>361</v>
      </c>
      <c r="P20" s="76" t="s">
        <v>361</v>
      </c>
      <c r="Q20" s="77">
        <v>0.94462912659999998</v>
      </c>
      <c r="R20" s="8">
        <v>0.4285905834</v>
      </c>
      <c r="S20" s="76">
        <v>1.1375312716999999</v>
      </c>
      <c r="T20" s="77">
        <v>0.2907746262</v>
      </c>
      <c r="U20" s="8">
        <v>6.2327890499999997E-2</v>
      </c>
      <c r="V20" s="76">
        <v>0.17676723459999999</v>
      </c>
      <c r="W20" s="77">
        <v>2.0570547147</v>
      </c>
      <c r="X20" s="8">
        <v>3.1326011454999998</v>
      </c>
      <c r="Y20" s="76">
        <v>3.9676301961</v>
      </c>
      <c r="Z20" s="77">
        <v>1.4643819598000001</v>
      </c>
      <c r="AA20" s="8">
        <v>1.2991215511</v>
      </c>
      <c r="AB20" s="76">
        <v>2.1034304183999999</v>
      </c>
      <c r="AC20" s="8"/>
      <c r="AD20" s="88">
        <v>2.2015921920999997</v>
      </c>
      <c r="AE20" s="9">
        <v>-0.12100106340000005</v>
      </c>
      <c r="AF20" s="9">
        <v>0.16453563969999996</v>
      </c>
      <c r="AG20" s="9" t="s">
        <v>361</v>
      </c>
      <c r="AH20" s="9" t="s">
        <v>361</v>
      </c>
      <c r="AI20" s="9">
        <v>0.7089406882999999</v>
      </c>
      <c r="AJ20" s="9">
        <v>0.11443934409999999</v>
      </c>
      <c r="AK20" s="9">
        <v>0.83502905060000021</v>
      </c>
      <c r="AL20" s="89">
        <v>0.80430886729999984</v>
      </c>
    </row>
    <row r="21" spans="1:38" ht="12" customHeight="1" x14ac:dyDescent="0.2">
      <c r="A21" s="10" t="s">
        <v>73</v>
      </c>
      <c r="B21" s="77">
        <v>8.8185386900000005</v>
      </c>
      <c r="C21" s="8">
        <v>9.6679052833999997</v>
      </c>
      <c r="D21" s="76">
        <v>9.7758024814999995</v>
      </c>
      <c r="E21" s="77" t="s">
        <v>361</v>
      </c>
      <c r="F21" s="8" t="s">
        <v>361</v>
      </c>
      <c r="G21" s="76" t="s">
        <v>361</v>
      </c>
      <c r="H21" s="77">
        <v>10.451047053</v>
      </c>
      <c r="I21" s="8">
        <v>6.7803662098000004</v>
      </c>
      <c r="J21" s="76">
        <v>8.5964422823</v>
      </c>
      <c r="K21" s="77">
        <v>15.368742917000001</v>
      </c>
      <c r="L21" s="8">
        <v>12.687031019000001</v>
      </c>
      <c r="M21" s="76">
        <v>15.273703996</v>
      </c>
      <c r="N21" s="77">
        <v>8.2357392278999999</v>
      </c>
      <c r="O21" s="8">
        <v>7.2023253681000003</v>
      </c>
      <c r="P21" s="76">
        <v>8.4250186458999998</v>
      </c>
      <c r="Q21" s="77">
        <v>4.0747710935999999</v>
      </c>
      <c r="R21" s="8">
        <v>5.8555683756999999</v>
      </c>
      <c r="S21" s="76">
        <v>4.5074888668000002</v>
      </c>
      <c r="T21" s="77">
        <v>13.271429884</v>
      </c>
      <c r="U21" s="8">
        <v>13.470035891</v>
      </c>
      <c r="V21" s="76">
        <v>13.612144653</v>
      </c>
      <c r="W21" s="77">
        <v>6.8053588129999998</v>
      </c>
      <c r="X21" s="8" t="s">
        <v>361</v>
      </c>
      <c r="Y21" s="76" t="s">
        <v>361</v>
      </c>
      <c r="Z21" s="77">
        <v>7.9067310826000003</v>
      </c>
      <c r="AA21" s="8">
        <v>6.9829301055000004</v>
      </c>
      <c r="AB21" s="76">
        <v>7.4764103918</v>
      </c>
      <c r="AC21" s="8"/>
      <c r="AD21" s="88">
        <v>0.10789719809999987</v>
      </c>
      <c r="AE21" s="9" t="s">
        <v>361</v>
      </c>
      <c r="AF21" s="9">
        <v>1.8160760724999996</v>
      </c>
      <c r="AG21" s="9">
        <v>2.5866729769999992</v>
      </c>
      <c r="AH21" s="9">
        <v>1.2226932777999995</v>
      </c>
      <c r="AI21" s="9">
        <v>-1.3480795088999997</v>
      </c>
      <c r="AJ21" s="9">
        <v>0.14210876199999944</v>
      </c>
      <c r="AK21" s="9" t="s">
        <v>361</v>
      </c>
      <c r="AL21" s="89">
        <v>0.49348028629999963</v>
      </c>
    </row>
    <row r="22" spans="1:38" ht="12" customHeight="1" x14ac:dyDescent="0.2">
      <c r="A22" s="10" t="s">
        <v>74</v>
      </c>
      <c r="B22" s="77">
        <v>3.5682732454999999</v>
      </c>
      <c r="C22" s="8">
        <v>3.709102691</v>
      </c>
      <c r="D22" s="76">
        <v>4.3685204351999998</v>
      </c>
      <c r="E22" s="77" t="s">
        <v>361</v>
      </c>
      <c r="F22" s="8" t="s">
        <v>361</v>
      </c>
      <c r="G22" s="76" t="s">
        <v>361</v>
      </c>
      <c r="H22" s="77">
        <v>5.6387657587</v>
      </c>
      <c r="I22" s="8">
        <v>4.2078277225000003</v>
      </c>
      <c r="J22" s="76">
        <v>4.7605090664</v>
      </c>
      <c r="K22" s="77">
        <v>7.7104887806000004</v>
      </c>
      <c r="L22" s="8">
        <v>5.4637901188000004</v>
      </c>
      <c r="M22" s="76">
        <v>16.436030076000002</v>
      </c>
      <c r="N22" s="77">
        <v>7.2860707580000001</v>
      </c>
      <c r="O22" s="8">
        <v>6.4306304811999997</v>
      </c>
      <c r="P22" s="76">
        <v>6.2466624625999998</v>
      </c>
      <c r="Q22" s="77">
        <v>2.1454941257</v>
      </c>
      <c r="R22" s="8">
        <v>1.8580610206999999</v>
      </c>
      <c r="S22" s="76">
        <v>5.5059160666000002</v>
      </c>
      <c r="T22" s="77">
        <v>3.0182419391000002</v>
      </c>
      <c r="U22" s="8">
        <v>1.9266177903999999</v>
      </c>
      <c r="V22" s="76">
        <v>2.1673463296</v>
      </c>
      <c r="W22" s="77">
        <v>4.6813222670999997</v>
      </c>
      <c r="X22" s="8" t="s">
        <v>361</v>
      </c>
      <c r="Y22" s="76" t="s">
        <v>361</v>
      </c>
      <c r="Z22" s="77">
        <v>4.0744351814000002</v>
      </c>
      <c r="AA22" s="8">
        <v>3.40554069</v>
      </c>
      <c r="AB22" s="76">
        <v>4.4805109245999999</v>
      </c>
      <c r="AC22" s="8"/>
      <c r="AD22" s="88">
        <v>0.65941774419999977</v>
      </c>
      <c r="AE22" s="9" t="s">
        <v>361</v>
      </c>
      <c r="AF22" s="9">
        <v>0.55268134389999979</v>
      </c>
      <c r="AG22" s="9">
        <v>10.972239957200001</v>
      </c>
      <c r="AH22" s="9">
        <v>-0.18396801859999989</v>
      </c>
      <c r="AI22" s="9">
        <v>3.6478550459000001</v>
      </c>
      <c r="AJ22" s="9">
        <v>0.24072853920000004</v>
      </c>
      <c r="AK22" s="9" t="s">
        <v>361</v>
      </c>
      <c r="AL22" s="89">
        <v>1.0749702345999999</v>
      </c>
    </row>
    <row r="23" spans="1:38" ht="12" customHeight="1" x14ac:dyDescent="0.2">
      <c r="A23" s="10" t="s">
        <v>25</v>
      </c>
      <c r="B23" s="77">
        <v>3.7596304944000001</v>
      </c>
      <c r="C23" s="8">
        <v>3.6458443476000002</v>
      </c>
      <c r="D23" s="76">
        <v>4.379772612</v>
      </c>
      <c r="E23" s="77">
        <v>2.1305043907000001</v>
      </c>
      <c r="F23" s="8">
        <v>1.9405630165000001</v>
      </c>
      <c r="G23" s="76">
        <v>1.9481165207</v>
      </c>
      <c r="H23" s="77">
        <v>2.4148096342000001</v>
      </c>
      <c r="I23" s="8">
        <v>2.4402432476999998</v>
      </c>
      <c r="J23" s="76">
        <v>2.1870020458999999</v>
      </c>
      <c r="K23" s="77">
        <v>6.8741551513000001</v>
      </c>
      <c r="L23" s="8">
        <v>7.2339723233999997</v>
      </c>
      <c r="M23" s="76">
        <v>7.7394386254</v>
      </c>
      <c r="N23" s="77">
        <v>10.72598765</v>
      </c>
      <c r="O23" s="8">
        <v>9.9934535065999999</v>
      </c>
      <c r="P23" s="76">
        <v>9.7442194715999992</v>
      </c>
      <c r="Q23" s="77">
        <v>1.9849368221999999</v>
      </c>
      <c r="R23" s="8">
        <v>1.3126936942</v>
      </c>
      <c r="S23" s="76">
        <v>4.1362659565</v>
      </c>
      <c r="T23" s="77">
        <v>3.2069671685999999</v>
      </c>
      <c r="U23" s="8">
        <v>1.0329035553999999</v>
      </c>
      <c r="V23" s="76">
        <v>1.1019005065</v>
      </c>
      <c r="W23" s="77">
        <v>3.544728176</v>
      </c>
      <c r="X23" s="8">
        <v>5.8323621634</v>
      </c>
      <c r="Y23" s="76">
        <v>5.4832816720000004</v>
      </c>
      <c r="Z23" s="77">
        <v>4.1464093320000002</v>
      </c>
      <c r="AA23" s="8">
        <v>3.977724104</v>
      </c>
      <c r="AB23" s="76">
        <v>4.1530635173999997</v>
      </c>
      <c r="AC23" s="8"/>
      <c r="AD23" s="88">
        <v>0.73392826439999981</v>
      </c>
      <c r="AE23" s="9">
        <v>7.5535041999998942E-3</v>
      </c>
      <c r="AF23" s="9">
        <v>-0.25324120179999987</v>
      </c>
      <c r="AG23" s="9">
        <v>0.50546630200000031</v>
      </c>
      <c r="AH23" s="9">
        <v>-0.24923403500000063</v>
      </c>
      <c r="AI23" s="9">
        <v>2.8235722622999999</v>
      </c>
      <c r="AJ23" s="9">
        <v>6.8996951100000148E-2</v>
      </c>
      <c r="AK23" s="9">
        <v>-0.34908049139999964</v>
      </c>
      <c r="AL23" s="89">
        <v>0.1753394133999997</v>
      </c>
    </row>
    <row r="24" spans="1:38" ht="12" customHeight="1" x14ac:dyDescent="0.2">
      <c r="A24" s="10" t="s">
        <v>63</v>
      </c>
      <c r="B24" s="77" t="s">
        <v>361</v>
      </c>
      <c r="C24" s="8" t="s">
        <v>361</v>
      </c>
      <c r="D24" s="76" t="s">
        <v>361</v>
      </c>
      <c r="E24" s="77" t="s">
        <v>361</v>
      </c>
      <c r="F24" s="8" t="s">
        <v>361</v>
      </c>
      <c r="G24" s="76" t="s">
        <v>361</v>
      </c>
      <c r="H24" s="77" t="s">
        <v>361</v>
      </c>
      <c r="I24" s="8" t="s">
        <v>361</v>
      </c>
      <c r="J24" s="76" t="s">
        <v>361</v>
      </c>
      <c r="K24" s="77">
        <v>5.7442659408000001</v>
      </c>
      <c r="L24" s="8">
        <v>5.5082522650000003</v>
      </c>
      <c r="M24" s="76">
        <v>6.3060319064000003</v>
      </c>
      <c r="N24" s="77">
        <v>7.3675383915000001</v>
      </c>
      <c r="O24" s="8">
        <v>16.619446484000001</v>
      </c>
      <c r="P24" s="76">
        <v>12.582259411000001</v>
      </c>
      <c r="Q24" s="77">
        <v>6.7647169907000002</v>
      </c>
      <c r="R24" s="8">
        <v>1.8468978918000001</v>
      </c>
      <c r="S24" s="76" t="s">
        <v>361</v>
      </c>
      <c r="T24" s="77">
        <v>24.453244218999998</v>
      </c>
      <c r="U24" s="8">
        <v>18.360864849999999</v>
      </c>
      <c r="V24" s="76" t="s">
        <v>361</v>
      </c>
      <c r="W24" s="77" t="s">
        <v>361</v>
      </c>
      <c r="X24" s="8" t="s">
        <v>361</v>
      </c>
      <c r="Y24" s="76" t="s">
        <v>361</v>
      </c>
      <c r="Z24" s="77">
        <v>1.6848485697</v>
      </c>
      <c r="AA24" s="8">
        <v>2.3565548516999999</v>
      </c>
      <c r="AB24" s="76">
        <v>1.6337393723</v>
      </c>
      <c r="AC24" s="8"/>
      <c r="AD24" s="88" t="s">
        <v>361</v>
      </c>
      <c r="AE24" s="9" t="s">
        <v>361</v>
      </c>
      <c r="AF24" s="9" t="s">
        <v>361</v>
      </c>
      <c r="AG24" s="9">
        <v>0.79777964140000002</v>
      </c>
      <c r="AH24" s="9">
        <v>-4.0371870730000001</v>
      </c>
      <c r="AI24" s="9" t="s">
        <v>361</v>
      </c>
      <c r="AJ24" s="9" t="s">
        <v>361</v>
      </c>
      <c r="AK24" s="9" t="s">
        <v>361</v>
      </c>
      <c r="AL24" s="89">
        <v>-0.72281547939999991</v>
      </c>
    </row>
    <row r="25" spans="1:38" ht="12" customHeight="1" x14ac:dyDescent="0.2">
      <c r="A25" s="10" t="s">
        <v>64</v>
      </c>
      <c r="B25" s="77" t="s">
        <v>361</v>
      </c>
      <c r="C25" s="8" t="s">
        <v>361</v>
      </c>
      <c r="D25" s="76" t="s">
        <v>361</v>
      </c>
      <c r="E25" s="77">
        <v>5.4443860621000004</v>
      </c>
      <c r="F25" s="8">
        <v>4.2315119902999996</v>
      </c>
      <c r="G25" s="76">
        <v>4.2024019934999997</v>
      </c>
      <c r="H25" s="77" t="s">
        <v>361</v>
      </c>
      <c r="I25" s="8" t="s">
        <v>361</v>
      </c>
      <c r="J25" s="76" t="s">
        <v>361</v>
      </c>
      <c r="K25" s="77">
        <v>0.22265804980000001</v>
      </c>
      <c r="L25" s="8">
        <v>0.25743404980000001</v>
      </c>
      <c r="M25" s="76">
        <v>0.33305509300000002</v>
      </c>
      <c r="N25" s="77">
        <v>1.3832009156</v>
      </c>
      <c r="O25" s="8">
        <v>0.93449812239999996</v>
      </c>
      <c r="P25" s="76">
        <v>1.2131382385</v>
      </c>
      <c r="Q25" s="77">
        <v>5.0928615135999999</v>
      </c>
      <c r="R25" s="8">
        <v>3.8667310539000002</v>
      </c>
      <c r="S25" s="76">
        <v>0.6599131292</v>
      </c>
      <c r="T25" s="77">
        <v>2.9921242102000001</v>
      </c>
      <c r="U25" s="8">
        <v>1.9156690688</v>
      </c>
      <c r="V25" s="76">
        <v>2.0602167026</v>
      </c>
      <c r="W25" s="77">
        <v>4.5964311321000002</v>
      </c>
      <c r="X25" s="8">
        <v>2.6568381276999999</v>
      </c>
      <c r="Y25" s="76">
        <v>0.59795314600000005</v>
      </c>
      <c r="Z25" s="77">
        <v>1.5081027557</v>
      </c>
      <c r="AA25" s="8">
        <v>1.0119350276000001</v>
      </c>
      <c r="AB25" s="76">
        <v>0.98616384879999996</v>
      </c>
      <c r="AC25" s="8"/>
      <c r="AD25" s="88" t="s">
        <v>361</v>
      </c>
      <c r="AE25" s="9">
        <v>-2.9109996799999927E-2</v>
      </c>
      <c r="AF25" s="9" t="s">
        <v>361</v>
      </c>
      <c r="AG25" s="9">
        <v>7.5621043200000015E-2</v>
      </c>
      <c r="AH25" s="9">
        <v>0.27864011610000006</v>
      </c>
      <c r="AI25" s="9">
        <v>-3.2068179247000002</v>
      </c>
      <c r="AJ25" s="9">
        <v>0.14454763380000002</v>
      </c>
      <c r="AK25" s="9">
        <v>-2.0588849816999999</v>
      </c>
      <c r="AL25" s="89">
        <v>-2.5771178800000127E-2</v>
      </c>
    </row>
    <row r="26" spans="1:38" ht="12" customHeight="1" x14ac:dyDescent="0.2">
      <c r="A26" s="18" t="s">
        <v>2039</v>
      </c>
      <c r="B26" s="107" t="s">
        <v>361</v>
      </c>
      <c r="C26" s="51" t="s">
        <v>361</v>
      </c>
      <c r="D26" s="100">
        <v>0.55974952580000004</v>
      </c>
      <c r="E26" s="107" t="s">
        <v>361</v>
      </c>
      <c r="F26" s="51" t="s">
        <v>361</v>
      </c>
      <c r="G26" s="100">
        <v>0.60308068540000004</v>
      </c>
      <c r="H26" s="107" t="s">
        <v>361</v>
      </c>
      <c r="I26" s="51" t="s">
        <v>361</v>
      </c>
      <c r="J26" s="100">
        <v>1.1424910774000001</v>
      </c>
      <c r="K26" s="107" t="s">
        <v>361</v>
      </c>
      <c r="L26" s="51" t="s">
        <v>361</v>
      </c>
      <c r="M26" s="100" t="s">
        <v>361</v>
      </c>
      <c r="N26" s="107" t="s">
        <v>361</v>
      </c>
      <c r="O26" s="51" t="s">
        <v>361</v>
      </c>
      <c r="P26" s="100">
        <v>0.17179245879999999</v>
      </c>
      <c r="Q26" s="107" t="s">
        <v>361</v>
      </c>
      <c r="R26" s="51" t="s">
        <v>361</v>
      </c>
      <c r="S26" s="100">
        <v>0.48537180870000002</v>
      </c>
      <c r="T26" s="107" t="s">
        <v>361</v>
      </c>
      <c r="U26" s="51" t="s">
        <v>361</v>
      </c>
      <c r="V26" s="100">
        <v>0.45819022469999998</v>
      </c>
      <c r="W26" s="107" t="s">
        <v>361</v>
      </c>
      <c r="X26" s="51" t="s">
        <v>361</v>
      </c>
      <c r="Y26" s="100" t="s">
        <v>361</v>
      </c>
      <c r="Z26" s="107" t="s">
        <v>361</v>
      </c>
      <c r="AA26" s="51" t="s">
        <v>361</v>
      </c>
      <c r="AB26" s="100">
        <v>0.60391754490000005</v>
      </c>
      <c r="AC26" s="8"/>
      <c r="AD26" s="94" t="s">
        <v>361</v>
      </c>
      <c r="AE26" s="41" t="s">
        <v>361</v>
      </c>
      <c r="AF26" s="41" t="s">
        <v>361</v>
      </c>
      <c r="AG26" s="41" t="s">
        <v>361</v>
      </c>
      <c r="AH26" s="41" t="s">
        <v>361</v>
      </c>
      <c r="AI26" s="41" t="s">
        <v>361</v>
      </c>
      <c r="AJ26" s="41" t="s">
        <v>361</v>
      </c>
      <c r="AK26" s="41" t="s">
        <v>361</v>
      </c>
      <c r="AL26" s="95" t="s">
        <v>361</v>
      </c>
    </row>
    <row r="27" spans="1:38" ht="12" customHeight="1" x14ac:dyDescent="0.25">
      <c r="A27" s="747" t="s">
        <v>39</v>
      </c>
      <c r="B27" s="226">
        <v>222.99709228619994</v>
      </c>
      <c r="C27" s="226">
        <v>228.91249518459998</v>
      </c>
      <c r="D27" s="226">
        <v>261.97863717979999</v>
      </c>
      <c r="E27" s="226">
        <v>332.48239370970003</v>
      </c>
      <c r="F27" s="226">
        <v>344.89726513389996</v>
      </c>
      <c r="G27" s="226">
        <v>314.15053503520005</v>
      </c>
      <c r="H27" s="226">
        <v>348.21498294620005</v>
      </c>
      <c r="I27" s="226">
        <v>335.38767390139992</v>
      </c>
      <c r="J27" s="226">
        <v>340.72956241020006</v>
      </c>
      <c r="K27" s="226">
        <v>414.68921873299996</v>
      </c>
      <c r="L27" s="226">
        <v>419.15133916270003</v>
      </c>
      <c r="M27" s="226">
        <v>483.36557880110001</v>
      </c>
      <c r="N27" s="226">
        <v>352.6953863132</v>
      </c>
      <c r="O27" s="226">
        <v>364.35444283930002</v>
      </c>
      <c r="P27" s="226">
        <v>339.3495886247</v>
      </c>
      <c r="Q27" s="226">
        <v>323.5433202063</v>
      </c>
      <c r="R27" s="226">
        <v>308.38061087620002</v>
      </c>
      <c r="S27" s="226">
        <v>290.24426492449993</v>
      </c>
      <c r="T27" s="226">
        <v>626.72668665490005</v>
      </c>
      <c r="U27" s="226">
        <v>513.1626023028</v>
      </c>
      <c r="V27" s="226">
        <v>521.46225488329992</v>
      </c>
      <c r="W27" s="226">
        <v>279.78517596649993</v>
      </c>
      <c r="X27" s="226">
        <v>283.30037342119999</v>
      </c>
      <c r="Y27" s="226">
        <v>270.76952396320002</v>
      </c>
      <c r="Z27" s="226">
        <v>302.63481412830009</v>
      </c>
      <c r="AA27" s="226">
        <v>308.8229233413</v>
      </c>
      <c r="AB27" s="227">
        <v>316.72747736450003</v>
      </c>
      <c r="AC27" s="8"/>
      <c r="AD27" s="9"/>
      <c r="AE27" s="9"/>
      <c r="AF27" s="9"/>
      <c r="AG27" s="9"/>
      <c r="AH27" s="9"/>
      <c r="AI27" s="9"/>
      <c r="AJ27" s="9"/>
      <c r="AK27" s="9"/>
      <c r="AL27" s="9"/>
    </row>
    <row r="28" spans="1:38" ht="12" customHeight="1" x14ac:dyDescent="0.2">
      <c r="A28" s="10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9"/>
      <c r="AE28" s="9"/>
      <c r="AF28" s="9"/>
      <c r="AG28" s="9"/>
      <c r="AH28" s="9"/>
      <c r="AI28" s="9"/>
      <c r="AJ28" s="9"/>
      <c r="AK28" s="9"/>
      <c r="AL28" s="9"/>
    </row>
    <row r="29" spans="1:38" s="14" customFormat="1" ht="12" customHeight="1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15"/>
      <c r="AE29" s="15"/>
      <c r="AG29" s="15"/>
      <c r="AI29" s="15"/>
      <c r="AK29" s="15"/>
    </row>
    <row r="30" spans="1:38" s="14" customFormat="1" ht="14.4" x14ac:dyDescent="0.3">
      <c r="B30" s="973" t="s">
        <v>474</v>
      </c>
      <c r="C30" s="974"/>
      <c r="D30" s="974"/>
      <c r="E30" s="974"/>
      <c r="F30" s="974"/>
      <c r="G30" s="974"/>
      <c r="H30" s="974"/>
      <c r="I30" s="974"/>
      <c r="J30" s="974"/>
      <c r="K30" s="974"/>
      <c r="L30" s="974"/>
      <c r="M30" s="974"/>
      <c r="N30" s="974"/>
      <c r="O30" s="974"/>
      <c r="P30" s="974"/>
      <c r="Q30" s="974"/>
      <c r="R30" s="974"/>
      <c r="S30" s="974"/>
      <c r="T30" s="974"/>
      <c r="U30" s="974"/>
      <c r="V30" s="974"/>
      <c r="W30" s="974"/>
      <c r="X30" s="974"/>
      <c r="Y30" s="974"/>
      <c r="Z30" s="974"/>
      <c r="AA30" s="974"/>
      <c r="AB30" s="975"/>
      <c r="AC30" s="15"/>
      <c r="AD30" s="880" t="s">
        <v>2662</v>
      </c>
      <c r="AE30" s="864"/>
      <c r="AF30" s="947"/>
      <c r="AG30" s="947"/>
      <c r="AH30" s="947"/>
      <c r="AI30" s="947"/>
      <c r="AJ30" s="947"/>
      <c r="AK30" s="947"/>
      <c r="AL30" s="948"/>
    </row>
    <row r="31" spans="1:38" s="14" customFormat="1" ht="12" customHeight="1" x14ac:dyDescent="0.2">
      <c r="B31" s="163" t="s">
        <v>2</v>
      </c>
      <c r="C31" s="164" t="s">
        <v>749</v>
      </c>
      <c r="D31" s="165" t="s">
        <v>749</v>
      </c>
      <c r="E31" s="163" t="s">
        <v>3</v>
      </c>
      <c r="F31" s="164" t="s">
        <v>749</v>
      </c>
      <c r="G31" s="165" t="s">
        <v>749</v>
      </c>
      <c r="H31" s="163" t="s">
        <v>10</v>
      </c>
      <c r="I31" s="164" t="s">
        <v>749</v>
      </c>
      <c r="J31" s="165" t="s">
        <v>749</v>
      </c>
      <c r="K31" s="163" t="s">
        <v>4</v>
      </c>
      <c r="L31" s="164" t="s">
        <v>749</v>
      </c>
      <c r="M31" s="165" t="s">
        <v>749</v>
      </c>
      <c r="N31" s="163" t="s">
        <v>5</v>
      </c>
      <c r="O31" s="164" t="s">
        <v>749</v>
      </c>
      <c r="P31" s="165" t="s">
        <v>749</v>
      </c>
      <c r="Q31" s="163" t="s">
        <v>6</v>
      </c>
      <c r="R31" s="164" t="s">
        <v>749</v>
      </c>
      <c r="S31" s="165" t="s">
        <v>749</v>
      </c>
      <c r="T31" s="163" t="s">
        <v>7</v>
      </c>
      <c r="U31" s="164" t="s">
        <v>749</v>
      </c>
      <c r="V31" s="165" t="s">
        <v>749</v>
      </c>
      <c r="W31" s="163" t="s">
        <v>8</v>
      </c>
      <c r="X31" s="164" t="s">
        <v>749</v>
      </c>
      <c r="Y31" s="165" t="s">
        <v>749</v>
      </c>
      <c r="Z31" s="163" t="s">
        <v>9</v>
      </c>
      <c r="AA31" s="164" t="s">
        <v>749</v>
      </c>
      <c r="AB31" s="165" t="s">
        <v>749</v>
      </c>
      <c r="AC31" s="15"/>
      <c r="AD31" s="110" t="s">
        <v>2</v>
      </c>
      <c r="AE31" s="109" t="s">
        <v>3</v>
      </c>
      <c r="AF31" s="109" t="s">
        <v>10</v>
      </c>
      <c r="AG31" s="109" t="s">
        <v>4</v>
      </c>
      <c r="AH31" s="109" t="s">
        <v>5</v>
      </c>
      <c r="AI31" s="109" t="s">
        <v>6</v>
      </c>
      <c r="AJ31" s="109" t="s">
        <v>7</v>
      </c>
      <c r="AK31" s="109" t="s">
        <v>8</v>
      </c>
      <c r="AL31" s="111" t="s">
        <v>9</v>
      </c>
    </row>
    <row r="32" spans="1:38" s="14" customFormat="1" ht="12" customHeight="1" x14ac:dyDescent="0.3">
      <c r="A32" s="16"/>
      <c r="B32" s="166" t="s">
        <v>29</v>
      </c>
      <c r="C32" s="37" t="s">
        <v>30</v>
      </c>
      <c r="D32" s="123" t="s">
        <v>31</v>
      </c>
      <c r="E32" s="166" t="s">
        <v>29</v>
      </c>
      <c r="F32" s="37" t="s">
        <v>30</v>
      </c>
      <c r="G32" s="123" t="s">
        <v>31</v>
      </c>
      <c r="H32" s="166" t="s">
        <v>29</v>
      </c>
      <c r="I32" s="37" t="s">
        <v>30</v>
      </c>
      <c r="J32" s="123" t="s">
        <v>31</v>
      </c>
      <c r="K32" s="166" t="s">
        <v>29</v>
      </c>
      <c r="L32" s="37" t="s">
        <v>30</v>
      </c>
      <c r="M32" s="123" t="s">
        <v>31</v>
      </c>
      <c r="N32" s="166" t="s">
        <v>29</v>
      </c>
      <c r="O32" s="37" t="s">
        <v>30</v>
      </c>
      <c r="P32" s="123" t="s">
        <v>31</v>
      </c>
      <c r="Q32" s="166" t="s">
        <v>29</v>
      </c>
      <c r="R32" s="37" t="s">
        <v>30</v>
      </c>
      <c r="S32" s="123" t="s">
        <v>31</v>
      </c>
      <c r="T32" s="166" t="s">
        <v>29</v>
      </c>
      <c r="U32" s="37" t="s">
        <v>30</v>
      </c>
      <c r="V32" s="123" t="s">
        <v>31</v>
      </c>
      <c r="W32" s="166" t="s">
        <v>29</v>
      </c>
      <c r="X32" s="37" t="s">
        <v>30</v>
      </c>
      <c r="Y32" s="123" t="s">
        <v>31</v>
      </c>
      <c r="Z32" s="166" t="s">
        <v>29</v>
      </c>
      <c r="AA32" s="37" t="s">
        <v>30</v>
      </c>
      <c r="AB32" s="123" t="s">
        <v>31</v>
      </c>
      <c r="AC32" s="15"/>
      <c r="AD32" s="874" t="s">
        <v>28</v>
      </c>
      <c r="AE32" s="932"/>
      <c r="AF32" s="936"/>
      <c r="AG32" s="936"/>
      <c r="AH32" s="936"/>
      <c r="AI32" s="936"/>
      <c r="AJ32" s="936"/>
      <c r="AK32" s="936"/>
      <c r="AL32" s="937"/>
    </row>
    <row r="33" spans="1:38" s="3" customFormat="1" ht="12" customHeight="1" x14ac:dyDescent="0.2">
      <c r="A33" s="7" t="s">
        <v>65</v>
      </c>
      <c r="B33" s="122">
        <v>21.170980507857323</v>
      </c>
      <c r="C33" s="20">
        <v>20.717244857584546</v>
      </c>
      <c r="D33" s="96">
        <v>20.031755925191302</v>
      </c>
      <c r="E33" s="122">
        <v>8.1084993202794884</v>
      </c>
      <c r="F33" s="20">
        <v>8.355304841809124</v>
      </c>
      <c r="G33" s="96">
        <v>9.4969419767682624</v>
      </c>
      <c r="H33" s="122">
        <v>14.975989412281285</v>
      </c>
      <c r="I33" s="20">
        <v>15.720499827164318</v>
      </c>
      <c r="J33" s="96">
        <v>16.508747561293525</v>
      </c>
      <c r="K33" s="122">
        <v>10.609400626671972</v>
      </c>
      <c r="L33" s="20">
        <v>11.46416071030321</v>
      </c>
      <c r="M33" s="96">
        <v>11.491741790504507</v>
      </c>
      <c r="N33" s="122">
        <v>9.4038395184866914</v>
      </c>
      <c r="O33" s="20">
        <v>8.9600169424580756</v>
      </c>
      <c r="P33" s="96">
        <v>9.0536985786591107</v>
      </c>
      <c r="Q33" s="122">
        <v>10.835114449170874</v>
      </c>
      <c r="R33" s="20">
        <v>10.779893194499671</v>
      </c>
      <c r="S33" s="96">
        <v>13.236616071636645</v>
      </c>
      <c r="T33" s="122">
        <v>16.884329824025478</v>
      </c>
      <c r="U33" s="20">
        <v>12.029490222394402</v>
      </c>
      <c r="V33" s="96">
        <v>13.797202677517159</v>
      </c>
      <c r="W33" s="122">
        <v>17.243822655127623</v>
      </c>
      <c r="X33" s="20">
        <v>18.661641025935808</v>
      </c>
      <c r="Y33" s="96">
        <v>21.982199585758938</v>
      </c>
      <c r="Z33" s="122">
        <v>14.381679874262016</v>
      </c>
      <c r="AA33" s="20">
        <v>14.402133107471922</v>
      </c>
      <c r="AB33" s="96">
        <v>14.96782458613222</v>
      </c>
      <c r="AC33" s="8"/>
      <c r="AD33" s="153">
        <v>-0.68548893239324471</v>
      </c>
      <c r="AE33" s="52">
        <v>1.1416371349591383</v>
      </c>
      <c r="AF33" s="52">
        <v>0.78824773412920734</v>
      </c>
      <c r="AG33" s="52">
        <v>2.7581080201297681E-2</v>
      </c>
      <c r="AH33" s="52">
        <v>9.368163620103509E-2</v>
      </c>
      <c r="AI33" s="52">
        <v>2.4567228771369738</v>
      </c>
      <c r="AJ33" s="52">
        <v>1.7677124551227568</v>
      </c>
      <c r="AK33" s="52">
        <v>3.3205585598231302</v>
      </c>
      <c r="AL33" s="154">
        <v>0.56569147866029823</v>
      </c>
    </row>
    <row r="34" spans="1:38" ht="12" customHeight="1" x14ac:dyDescent="0.2">
      <c r="A34" s="10" t="s">
        <v>66</v>
      </c>
      <c r="B34" s="122">
        <v>14.865274645131063</v>
      </c>
      <c r="C34" s="20">
        <v>15.675048877547667</v>
      </c>
      <c r="D34" s="96">
        <v>15.16688013066117</v>
      </c>
      <c r="E34" s="122">
        <v>16.400699839947382</v>
      </c>
      <c r="F34" s="20">
        <v>14.00387120792298</v>
      </c>
      <c r="G34" s="96">
        <v>13.829767021766147</v>
      </c>
      <c r="H34" s="122">
        <v>17.483538920956232</v>
      </c>
      <c r="I34" s="20">
        <v>16.646954008039636</v>
      </c>
      <c r="J34" s="96">
        <v>16.889335277788412</v>
      </c>
      <c r="K34" s="122">
        <v>18.163252180784543</v>
      </c>
      <c r="L34" s="20">
        <v>18.65924994591068</v>
      </c>
      <c r="M34" s="96">
        <v>18.448056614658771</v>
      </c>
      <c r="N34" s="122">
        <v>21.540646993758717</v>
      </c>
      <c r="O34" s="20">
        <v>20.821648934430694</v>
      </c>
      <c r="P34" s="96">
        <v>20.036702950654742</v>
      </c>
      <c r="Q34" s="122">
        <v>17.367072002343221</v>
      </c>
      <c r="R34" s="20">
        <v>25.553103124124341</v>
      </c>
      <c r="S34" s="96">
        <v>19.348457352846612</v>
      </c>
      <c r="T34" s="122">
        <v>17.020968728708269</v>
      </c>
      <c r="U34" s="20">
        <v>18.050042145967694</v>
      </c>
      <c r="V34" s="96">
        <v>19.161952416548733</v>
      </c>
      <c r="W34" s="122">
        <v>12.279859787179634</v>
      </c>
      <c r="X34" s="20">
        <v>15.36663084283188</v>
      </c>
      <c r="Y34" s="96">
        <v>15.746022209942112</v>
      </c>
      <c r="Z34" s="122">
        <v>16.812041625333343</v>
      </c>
      <c r="AA34" s="20">
        <v>16.773468251173878</v>
      </c>
      <c r="AB34" s="96">
        <v>16.393451324163411</v>
      </c>
      <c r="AD34" s="88">
        <v>-0.50816874688649705</v>
      </c>
      <c r="AE34" s="9">
        <v>-0.17410418615683376</v>
      </c>
      <c r="AF34" s="9">
        <v>0.24238126974877616</v>
      </c>
      <c r="AG34" s="9">
        <v>-0.2111933312519092</v>
      </c>
      <c r="AH34" s="9">
        <v>-0.78494598377595182</v>
      </c>
      <c r="AI34" s="9">
        <v>-6.204645771277729</v>
      </c>
      <c r="AJ34" s="9">
        <v>1.1119102705810384</v>
      </c>
      <c r="AK34" s="9">
        <v>0.37939136711023203</v>
      </c>
      <c r="AL34" s="89">
        <v>-0.38001692701046608</v>
      </c>
    </row>
    <row r="35" spans="1:38" ht="12" customHeight="1" x14ac:dyDescent="0.2">
      <c r="A35" s="10" t="s">
        <v>67</v>
      </c>
      <c r="B35" s="122">
        <v>3.0360473208820293</v>
      </c>
      <c r="C35" s="20">
        <v>3.7100618208067786</v>
      </c>
      <c r="D35" s="96">
        <v>3.4579306253824966</v>
      </c>
      <c r="E35" s="122">
        <v>9.1200423254518199</v>
      </c>
      <c r="F35" s="20">
        <v>9.2144958843503133</v>
      </c>
      <c r="G35" s="96">
        <v>9.388054308325593</v>
      </c>
      <c r="H35" s="122">
        <v>1.1121225266456503</v>
      </c>
      <c r="I35" s="20">
        <v>1.1438975108631702</v>
      </c>
      <c r="J35" s="96">
        <v>1.1988224467833024</v>
      </c>
      <c r="K35" s="122">
        <v>2.6201670680509896</v>
      </c>
      <c r="L35" s="20">
        <v>2.6176242833715784</v>
      </c>
      <c r="M35" s="96">
        <v>2.5213385808787478</v>
      </c>
      <c r="N35" s="122">
        <v>2.1873196982648691</v>
      </c>
      <c r="O35" s="20">
        <v>2.200100187123438</v>
      </c>
      <c r="P35" s="96">
        <v>2.1596993157417237</v>
      </c>
      <c r="Q35" s="122">
        <v>5.2118982364549689E-3</v>
      </c>
      <c r="R35" s="20">
        <v>1.092826001746562E-3</v>
      </c>
      <c r="S35" s="96">
        <v>2.4370283429510513E-4</v>
      </c>
      <c r="T35" s="122">
        <v>2.624843424460451</v>
      </c>
      <c r="U35" s="20">
        <v>3.2229097527338966</v>
      </c>
      <c r="V35" s="96">
        <v>2.6052127811322192</v>
      </c>
      <c r="W35" s="122">
        <v>1.5141592232918173</v>
      </c>
      <c r="X35" s="20">
        <v>1.3989153584375156</v>
      </c>
      <c r="Y35" s="96">
        <v>2.4457753668393067</v>
      </c>
      <c r="Z35" s="122">
        <v>3.4218821062700751</v>
      </c>
      <c r="AA35" s="20">
        <v>3.5687592924634752</v>
      </c>
      <c r="AB35" s="96">
        <v>3.6239035370432577</v>
      </c>
      <c r="AD35" s="88">
        <v>-0.25213119542428197</v>
      </c>
      <c r="AE35" s="9">
        <v>0.17355842397527965</v>
      </c>
      <c r="AF35" s="9">
        <v>5.4924935920132256E-2</v>
      </c>
      <c r="AG35" s="9">
        <v>-9.6285702492830527E-2</v>
      </c>
      <c r="AH35" s="9">
        <v>-4.0400871381714332E-2</v>
      </c>
      <c r="AI35" s="9">
        <v>-8.491231674514568E-4</v>
      </c>
      <c r="AJ35" s="9">
        <v>-0.61769697160167736</v>
      </c>
      <c r="AK35" s="9">
        <v>1.0468600084017912</v>
      </c>
      <c r="AL35" s="89">
        <v>5.5144244579782509E-2</v>
      </c>
    </row>
    <row r="36" spans="1:38" ht="12" customHeight="1" x14ac:dyDescent="0.2">
      <c r="A36" s="10" t="s">
        <v>68</v>
      </c>
      <c r="B36" s="122">
        <v>15.132591516794546</v>
      </c>
      <c r="C36" s="20">
        <v>14.485955828343458</v>
      </c>
      <c r="D36" s="96">
        <v>14.963925076873679</v>
      </c>
      <c r="E36" s="122">
        <v>11.664164495838257</v>
      </c>
      <c r="F36" s="20">
        <v>10.538414801836446</v>
      </c>
      <c r="G36" s="96">
        <v>8.2711193256725029</v>
      </c>
      <c r="H36" s="122">
        <v>11.776786960466865</v>
      </c>
      <c r="I36" s="20">
        <v>12.680365696594698</v>
      </c>
      <c r="J36" s="96">
        <v>12.982639439939526</v>
      </c>
      <c r="K36" s="122">
        <v>9.2252621348305297</v>
      </c>
      <c r="L36" s="20">
        <v>9.7215150967663</v>
      </c>
      <c r="M36" s="96">
        <v>8.5888548050880615</v>
      </c>
      <c r="N36" s="122">
        <v>12.926679826912633</v>
      </c>
      <c r="O36" s="20">
        <v>10.986248450291273</v>
      </c>
      <c r="P36" s="96">
        <v>12.124936852805465</v>
      </c>
      <c r="Q36" s="122">
        <v>14.848794603877755</v>
      </c>
      <c r="R36" s="20">
        <v>12.457281092299967</v>
      </c>
      <c r="S36" s="96">
        <v>12.978245787491643</v>
      </c>
      <c r="T36" s="122">
        <v>4.6030493090978144</v>
      </c>
      <c r="U36" s="20">
        <v>6.1125256700782096</v>
      </c>
      <c r="V36" s="96">
        <v>6.3507910148571307</v>
      </c>
      <c r="W36" s="122">
        <v>16.01824062485931</v>
      </c>
      <c r="X36" s="20">
        <v>16.554467553162233</v>
      </c>
      <c r="Y36" s="96">
        <v>14.937500245964534</v>
      </c>
      <c r="Z36" s="122">
        <v>12.695577226191684</v>
      </c>
      <c r="AA36" s="20">
        <v>12.244045405013885</v>
      </c>
      <c r="AB36" s="96">
        <v>12.055159975292872</v>
      </c>
      <c r="AD36" s="88">
        <v>0.47796924853022027</v>
      </c>
      <c r="AE36" s="9">
        <v>-2.2672954761639428</v>
      </c>
      <c r="AF36" s="9">
        <v>0.30227374334482704</v>
      </c>
      <c r="AG36" s="9">
        <v>-1.1326602916782385</v>
      </c>
      <c r="AH36" s="9">
        <v>1.1386884025141928</v>
      </c>
      <c r="AI36" s="9">
        <v>0.52096469519167599</v>
      </c>
      <c r="AJ36" s="9">
        <v>0.23826534477892114</v>
      </c>
      <c r="AK36" s="9">
        <v>-1.6169673071976991</v>
      </c>
      <c r="AL36" s="89">
        <v>-0.18888542972101341</v>
      </c>
    </row>
    <row r="37" spans="1:38" ht="12" customHeight="1" x14ac:dyDescent="0.2">
      <c r="A37" s="10" t="s">
        <v>69</v>
      </c>
      <c r="B37" s="122">
        <v>12.355322792119223</v>
      </c>
      <c r="C37" s="20">
        <v>12.395638790323636</v>
      </c>
      <c r="D37" s="96">
        <v>12.290905817217819</v>
      </c>
      <c r="E37" s="122">
        <v>8.6951789240431481</v>
      </c>
      <c r="F37" s="20">
        <v>9.769816600000647</v>
      </c>
      <c r="G37" s="96">
        <v>17.195584575702583</v>
      </c>
      <c r="H37" s="122">
        <v>12.625350994099076</v>
      </c>
      <c r="I37" s="20">
        <v>13.200115363814868</v>
      </c>
      <c r="J37" s="96">
        <v>14.381596154256401</v>
      </c>
      <c r="K37" s="122">
        <v>7.4237768876797077</v>
      </c>
      <c r="L37" s="20">
        <v>8.0058554879087414</v>
      </c>
      <c r="M37" s="96">
        <v>8.2081252261295088</v>
      </c>
      <c r="N37" s="122">
        <v>10.321566451303918</v>
      </c>
      <c r="O37" s="20">
        <v>9.6793006941744988</v>
      </c>
      <c r="P37" s="96">
        <v>9.0810389657142441</v>
      </c>
      <c r="Q37" s="122">
        <v>10.99934232649537</v>
      </c>
      <c r="R37" s="20">
        <v>10.537725570576065</v>
      </c>
      <c r="S37" s="96">
        <v>10.532602890517792</v>
      </c>
      <c r="T37" s="122">
        <v>11.789757236504347</v>
      </c>
      <c r="U37" s="20">
        <v>10.355349826066242</v>
      </c>
      <c r="V37" s="96">
        <v>9.0403762384585491</v>
      </c>
      <c r="W37" s="122">
        <v>8.5633578363239415</v>
      </c>
      <c r="X37" s="20">
        <v>8.3633432423237934</v>
      </c>
      <c r="Y37" s="96">
        <v>9.6429389477925884</v>
      </c>
      <c r="Z37" s="122">
        <v>10.714777507141967</v>
      </c>
      <c r="AA37" s="20">
        <v>11.12363191771067</v>
      </c>
      <c r="AB37" s="96">
        <v>12.770131253390709</v>
      </c>
      <c r="AD37" s="88">
        <v>-0.10473297310581664</v>
      </c>
      <c r="AE37" s="9">
        <v>7.4257679757019357</v>
      </c>
      <c r="AF37" s="9">
        <v>1.1814807904415332</v>
      </c>
      <c r="AG37" s="9">
        <v>0.20226973822076744</v>
      </c>
      <c r="AH37" s="9">
        <v>-0.59826172846025472</v>
      </c>
      <c r="AI37" s="9">
        <v>-5.1226800582728771E-3</v>
      </c>
      <c r="AJ37" s="9">
        <v>-1.3149735876076925</v>
      </c>
      <c r="AK37" s="9">
        <v>1.279595705468795</v>
      </c>
      <c r="AL37" s="89">
        <v>1.6464993356800388</v>
      </c>
    </row>
    <row r="38" spans="1:38" ht="12" customHeight="1" x14ac:dyDescent="0.2">
      <c r="A38" s="10" t="s">
        <v>70</v>
      </c>
      <c r="B38" s="122">
        <v>6.8957338852940797</v>
      </c>
      <c r="C38" s="20">
        <v>6.7871472339117735</v>
      </c>
      <c r="D38" s="96">
        <v>6.7796140579242179</v>
      </c>
      <c r="E38" s="122">
        <v>10.832996550923593</v>
      </c>
      <c r="F38" s="20">
        <v>10.166822784572277</v>
      </c>
      <c r="G38" s="96">
        <v>11.625893544923512</v>
      </c>
      <c r="H38" s="122">
        <v>5.7690334252801909</v>
      </c>
      <c r="I38" s="20">
        <v>6.5734773796372297</v>
      </c>
      <c r="J38" s="96">
        <v>6.2192277338966919</v>
      </c>
      <c r="K38" s="122">
        <v>7.3354435405724008</v>
      </c>
      <c r="L38" s="20">
        <v>5.7292371273275426</v>
      </c>
      <c r="M38" s="96">
        <v>6.9061661653272921</v>
      </c>
      <c r="N38" s="122">
        <v>6.435859891244192</v>
      </c>
      <c r="O38" s="20">
        <v>6.1203872081876778</v>
      </c>
      <c r="P38" s="96">
        <v>6.2400938091070071</v>
      </c>
      <c r="Q38" s="122">
        <v>7.6768347685752527</v>
      </c>
      <c r="R38" s="20">
        <v>8.6734621528257314</v>
      </c>
      <c r="S38" s="96">
        <v>7.666056327000252</v>
      </c>
      <c r="T38" s="122">
        <v>5.0977698601802794</v>
      </c>
      <c r="U38" s="20">
        <v>4.6727952361288354</v>
      </c>
      <c r="V38" s="96">
        <v>4.6862953477752498</v>
      </c>
      <c r="W38" s="122">
        <v>11.497041993694303</v>
      </c>
      <c r="X38" s="20">
        <v>9.5101536876350075</v>
      </c>
      <c r="Y38" s="96">
        <v>10.477678020682927</v>
      </c>
      <c r="Z38" s="122">
        <v>7.6048574617205027</v>
      </c>
      <c r="AA38" s="20">
        <v>7.2433894446618883</v>
      </c>
      <c r="AB38" s="96">
        <v>7.5838412729050653</v>
      </c>
      <c r="AD38" s="88">
        <v>-7.5331759875556514E-3</v>
      </c>
      <c r="AE38" s="9">
        <v>1.459070760351235</v>
      </c>
      <c r="AF38" s="9">
        <v>-0.35424964574053774</v>
      </c>
      <c r="AG38" s="9">
        <v>1.1769290379997495</v>
      </c>
      <c r="AH38" s="9">
        <v>0.11970660091932928</v>
      </c>
      <c r="AI38" s="9">
        <v>-1.0074058258254794</v>
      </c>
      <c r="AJ38" s="9">
        <v>1.3500111646414403E-2</v>
      </c>
      <c r="AK38" s="9">
        <v>0.96752433304791907</v>
      </c>
      <c r="AL38" s="89">
        <v>0.34045182824317699</v>
      </c>
    </row>
    <row r="39" spans="1:38" ht="12" customHeight="1" x14ac:dyDescent="0.2">
      <c r="A39" s="10" t="s">
        <v>16</v>
      </c>
      <c r="B39" s="122">
        <v>0.94318074004329056</v>
      </c>
      <c r="C39" s="20">
        <v>1.0902326770268398</v>
      </c>
      <c r="D39" s="96">
        <v>1.0756906654438041</v>
      </c>
      <c r="E39" s="122">
        <v>1.5407614524914752</v>
      </c>
      <c r="F39" s="20">
        <v>1.555020122156616</v>
      </c>
      <c r="G39" s="96">
        <v>1.2570413759624892</v>
      </c>
      <c r="H39" s="122">
        <v>2.9129234724995019</v>
      </c>
      <c r="I39" s="20">
        <v>2.9487647154282373</v>
      </c>
      <c r="J39" s="96">
        <v>2.5948490314309525</v>
      </c>
      <c r="K39" s="122">
        <v>2.9375096932151377</v>
      </c>
      <c r="L39" s="20">
        <v>3.0418023579428399</v>
      </c>
      <c r="M39" s="96">
        <v>2.1494506399834599</v>
      </c>
      <c r="N39" s="122">
        <v>2.6321689336917062</v>
      </c>
      <c r="O39" s="20">
        <v>4.4680331141673841</v>
      </c>
      <c r="P39" s="96">
        <v>4.2757214790812021</v>
      </c>
      <c r="Q39" s="122">
        <v>0.7922991009258008</v>
      </c>
      <c r="R39" s="20">
        <v>0.70382925334801294</v>
      </c>
      <c r="S39" s="96">
        <v>0.75908383622088405</v>
      </c>
      <c r="T39" s="122">
        <v>1.5567314833638606</v>
      </c>
      <c r="U39" s="20">
        <v>2.6717931085534969</v>
      </c>
      <c r="V39" s="96">
        <v>3.2095377850014351</v>
      </c>
      <c r="W39" s="122">
        <v>0.87017813859856186</v>
      </c>
      <c r="X39" s="20">
        <v>1.1433576742534601</v>
      </c>
      <c r="Y39" s="96">
        <v>1.1208321337568499</v>
      </c>
      <c r="Z39" s="122">
        <v>1.8764503955227414</v>
      </c>
      <c r="AA39" s="20">
        <v>2.2776271142691238</v>
      </c>
      <c r="AB39" s="96">
        <v>1.9674209787705756</v>
      </c>
      <c r="AD39" s="88">
        <v>-1.4542011583035697E-2</v>
      </c>
      <c r="AE39" s="9">
        <v>-0.29797874619412679</v>
      </c>
      <c r="AF39" s="9">
        <v>-0.35391568399728479</v>
      </c>
      <c r="AG39" s="9">
        <v>-0.89235171795938006</v>
      </c>
      <c r="AH39" s="9">
        <v>-0.19231163508618199</v>
      </c>
      <c r="AI39" s="9">
        <v>5.5254582872871105E-2</v>
      </c>
      <c r="AJ39" s="9">
        <v>0.53774467644793811</v>
      </c>
      <c r="AK39" s="9">
        <v>-2.2525540496610263E-2</v>
      </c>
      <c r="AL39" s="89">
        <v>-0.31020613549854814</v>
      </c>
    </row>
    <row r="40" spans="1:38" ht="12" customHeight="1" x14ac:dyDescent="0.2">
      <c r="A40" s="10" t="s">
        <v>17</v>
      </c>
      <c r="B40" s="122">
        <v>0.52805830175969182</v>
      </c>
      <c r="C40" s="20">
        <v>0.67943151528088042</v>
      </c>
      <c r="D40" s="96">
        <v>0.62749557540134959</v>
      </c>
      <c r="E40" s="122">
        <v>0.94060178567848207</v>
      </c>
      <c r="F40" s="20">
        <v>1.2826031804521834</v>
      </c>
      <c r="G40" s="96">
        <v>1.0224591392276616</v>
      </c>
      <c r="H40" s="122">
        <v>1.3110430554923425</v>
      </c>
      <c r="I40" s="20">
        <v>0.79614759905726351</v>
      </c>
      <c r="J40" s="96">
        <v>0.82669565988785376</v>
      </c>
      <c r="K40" s="122">
        <v>0.37111975307727735</v>
      </c>
      <c r="L40" s="20">
        <v>0.30773706937849282</v>
      </c>
      <c r="M40" s="96">
        <v>0.66829447649379226</v>
      </c>
      <c r="N40" s="122">
        <v>0.48945258117639068</v>
      </c>
      <c r="O40" s="20">
        <v>0.15573612649764446</v>
      </c>
      <c r="P40" s="96">
        <v>0.19209334157199359</v>
      </c>
      <c r="Q40" s="122" t="s">
        <v>361</v>
      </c>
      <c r="R40" s="20" t="s">
        <v>361</v>
      </c>
      <c r="S40" s="96">
        <v>9.875619767183375E-5</v>
      </c>
      <c r="T40" s="122">
        <v>2.1124871091200546</v>
      </c>
      <c r="U40" s="20">
        <v>2.5320471460102545</v>
      </c>
      <c r="V40" s="96">
        <v>2.8415826626447065</v>
      </c>
      <c r="W40" s="122">
        <v>0.12827857396668271</v>
      </c>
      <c r="X40" s="20">
        <v>0.1965298706374157</v>
      </c>
      <c r="Y40" s="96">
        <v>0.15615328549953958</v>
      </c>
      <c r="Z40" s="122">
        <v>0.74599191761952799</v>
      </c>
      <c r="AA40" s="20">
        <v>0.73499594419403225</v>
      </c>
      <c r="AB40" s="96">
        <v>0.72686468277287419</v>
      </c>
      <c r="AD40" s="88">
        <v>-5.1935939879530824E-2</v>
      </c>
      <c r="AE40" s="9">
        <v>-0.26014404122452173</v>
      </c>
      <c r="AF40" s="9">
        <v>3.0548060830590251E-2</v>
      </c>
      <c r="AG40" s="9">
        <v>0.36055740711529943</v>
      </c>
      <c r="AH40" s="9">
        <v>3.6357215074349136E-2</v>
      </c>
      <c r="AI40" s="9" t="s">
        <v>361</v>
      </c>
      <c r="AJ40" s="9">
        <v>0.309535516634452</v>
      </c>
      <c r="AK40" s="9">
        <v>-4.037658513787612E-2</v>
      </c>
      <c r="AL40" s="89">
        <v>-8.1312614211580536E-3</v>
      </c>
    </row>
    <row r="41" spans="1:38" ht="12" customHeight="1" x14ac:dyDescent="0.2">
      <c r="A41" s="10" t="s">
        <v>59</v>
      </c>
      <c r="B41" s="122">
        <v>0.32625164662069583</v>
      </c>
      <c r="C41" s="20">
        <v>0.25037637230672155</v>
      </c>
      <c r="D41" s="96">
        <v>0.20447980192840889</v>
      </c>
      <c r="E41" s="122">
        <v>9.1458359225331978E-2</v>
      </c>
      <c r="F41" s="20">
        <v>5.3807831769252031E-2</v>
      </c>
      <c r="G41" s="96">
        <v>7.8102712915165906E-2</v>
      </c>
      <c r="H41" s="122">
        <v>0.37570965991493005</v>
      </c>
      <c r="I41" s="20">
        <v>0.26275630846799636</v>
      </c>
      <c r="J41" s="96">
        <v>0.66533327439043954</v>
      </c>
      <c r="K41" s="122">
        <v>5.3222591528742959E-3</v>
      </c>
      <c r="L41" s="20">
        <v>0.13236803117659543</v>
      </c>
      <c r="M41" s="96">
        <v>7.7450501094545043E-2</v>
      </c>
      <c r="N41" s="122">
        <v>0.41495376185623389</v>
      </c>
      <c r="O41" s="20">
        <v>0.25113152538215877</v>
      </c>
      <c r="P41" s="96">
        <v>0.22769474341533336</v>
      </c>
      <c r="Q41" s="122" t="s">
        <v>361</v>
      </c>
      <c r="R41" s="20" t="s">
        <v>361</v>
      </c>
      <c r="S41" s="96">
        <v>2.5503374896746044E-3</v>
      </c>
      <c r="T41" s="122">
        <v>0.20135548331850078</v>
      </c>
      <c r="U41" s="20">
        <v>9.4494393691976597E-2</v>
      </c>
      <c r="V41" s="96">
        <v>2.9404069971337536E-2</v>
      </c>
      <c r="W41" s="122">
        <v>0.2551163351790533</v>
      </c>
      <c r="X41" s="20">
        <v>1.1938799567240166</v>
      </c>
      <c r="Y41" s="96">
        <v>0.2555651289227247</v>
      </c>
      <c r="Z41" s="122">
        <v>0.2543292915975276</v>
      </c>
      <c r="AA41" s="20">
        <v>0.23420746691159644</v>
      </c>
      <c r="AB41" s="96">
        <v>0.2784467233908669</v>
      </c>
      <c r="AD41" s="88">
        <v>-4.5896570378312657E-2</v>
      </c>
      <c r="AE41" s="9">
        <v>2.4294881145913876E-2</v>
      </c>
      <c r="AF41" s="9">
        <v>0.40257696592244319</v>
      </c>
      <c r="AG41" s="9">
        <v>-5.4917530082050386E-2</v>
      </c>
      <c r="AH41" s="9">
        <v>-2.3436781966825415E-2</v>
      </c>
      <c r="AI41" s="9" t="s">
        <v>361</v>
      </c>
      <c r="AJ41" s="9">
        <v>-6.5090323720639054E-2</v>
      </c>
      <c r="AK41" s="9">
        <v>-0.93831482780129183</v>
      </c>
      <c r="AL41" s="89">
        <v>4.4239256479270461E-2</v>
      </c>
    </row>
    <row r="42" spans="1:38" ht="12" customHeight="1" x14ac:dyDescent="0.2">
      <c r="A42" s="10" t="s">
        <v>60</v>
      </c>
      <c r="B42" s="122">
        <v>2.9918914822159239</v>
      </c>
      <c r="C42" s="20">
        <v>3.0899731951704563</v>
      </c>
      <c r="D42" s="96">
        <v>2.6829112027467055</v>
      </c>
      <c r="E42" s="122">
        <v>2.1070367325124368</v>
      </c>
      <c r="F42" s="20">
        <v>2.2688466775351248</v>
      </c>
      <c r="G42" s="96">
        <v>2.5851044959353775</v>
      </c>
      <c r="H42" s="122">
        <v>4.4253098647914335</v>
      </c>
      <c r="I42" s="20">
        <v>4.703814200589246</v>
      </c>
      <c r="J42" s="96">
        <v>3.1433866789362481</v>
      </c>
      <c r="K42" s="122">
        <v>3.4272508010753859</v>
      </c>
      <c r="L42" s="20">
        <v>3.2141639523118775</v>
      </c>
      <c r="M42" s="96">
        <v>2.9411608551567898</v>
      </c>
      <c r="N42" s="122">
        <v>2.3390277114864682</v>
      </c>
      <c r="O42" s="20">
        <v>2.4773617752154378</v>
      </c>
      <c r="P42" s="96">
        <v>2.4235118644553419</v>
      </c>
      <c r="Q42" s="122">
        <v>1.903678870351182</v>
      </c>
      <c r="R42" s="20">
        <v>1.9426237012692631</v>
      </c>
      <c r="S42" s="96">
        <v>2.9362306484908003</v>
      </c>
      <c r="T42" s="122">
        <v>2.5728330216898589</v>
      </c>
      <c r="U42" s="20">
        <v>2.6202163068122384</v>
      </c>
      <c r="V42" s="96">
        <v>2.7587747989966203</v>
      </c>
      <c r="W42" s="122">
        <v>1.8024816634330307</v>
      </c>
      <c r="X42" s="20">
        <v>2.3806271182257848</v>
      </c>
      <c r="Y42" s="96">
        <v>2.5887421116316829</v>
      </c>
      <c r="Z42" s="122">
        <v>2.9839789588356984</v>
      </c>
      <c r="AA42" s="20">
        <v>3.2397947243516572</v>
      </c>
      <c r="AB42" s="96">
        <v>2.7843140631121099</v>
      </c>
      <c r="AD42" s="88">
        <v>-0.40706199242375085</v>
      </c>
      <c r="AE42" s="9">
        <v>0.31625781840025269</v>
      </c>
      <c r="AF42" s="9">
        <v>-1.5604275216529979</v>
      </c>
      <c r="AG42" s="9">
        <v>-0.27300309715508764</v>
      </c>
      <c r="AH42" s="9">
        <v>-5.384991076009582E-2</v>
      </c>
      <c r="AI42" s="9">
        <v>0.9936069472215372</v>
      </c>
      <c r="AJ42" s="9">
        <v>0.13855849218438188</v>
      </c>
      <c r="AK42" s="9">
        <v>0.20811499340589812</v>
      </c>
      <c r="AL42" s="89">
        <v>-0.45548066123954722</v>
      </c>
    </row>
    <row r="43" spans="1:38" ht="12" customHeight="1" x14ac:dyDescent="0.2">
      <c r="A43" s="10" t="s">
        <v>61</v>
      </c>
      <c r="B43" s="122">
        <v>11.47700861415395</v>
      </c>
      <c r="C43" s="20">
        <v>11.185948171309191</v>
      </c>
      <c r="D43" s="96">
        <v>11.516506988427961</v>
      </c>
      <c r="E43" s="122">
        <v>5.8543769764227749</v>
      </c>
      <c r="F43" s="20">
        <v>5.2277569843878107</v>
      </c>
      <c r="G43" s="96">
        <v>6.1297590563843292</v>
      </c>
      <c r="H43" s="122">
        <v>9.3577139473732647</v>
      </c>
      <c r="I43" s="20">
        <v>9.390675104315017</v>
      </c>
      <c r="J43" s="96">
        <v>10.269924985808176</v>
      </c>
      <c r="K43" s="122">
        <v>7.5680716838714721</v>
      </c>
      <c r="L43" s="20">
        <v>8.7735534161625157</v>
      </c>
      <c r="M43" s="96">
        <v>10.589904473124124</v>
      </c>
      <c r="N43" s="122">
        <v>8.3682798293796061</v>
      </c>
      <c r="O43" s="20">
        <v>6.6150781802406691</v>
      </c>
      <c r="P43" s="96">
        <v>10.80456561376579</v>
      </c>
      <c r="Q43" s="122">
        <v>11.929250320294036</v>
      </c>
      <c r="R43" s="20">
        <v>14.229321476574899</v>
      </c>
      <c r="S43" s="96">
        <v>15.595255448983437</v>
      </c>
      <c r="T43" s="122">
        <v>15.377254764973316</v>
      </c>
      <c r="U43" s="20">
        <v>12.635006219089442</v>
      </c>
      <c r="V43" s="96">
        <v>19.533127994622578</v>
      </c>
      <c r="W43" s="122">
        <v>13.472671609489902</v>
      </c>
      <c r="X43" s="20">
        <v>12.584258048963141</v>
      </c>
      <c r="Y43" s="96">
        <v>11.343582788945788</v>
      </c>
      <c r="Z43" s="122">
        <v>9.4604740867196462</v>
      </c>
      <c r="AA43" s="20">
        <v>9.0352079619306096</v>
      </c>
      <c r="AB43" s="96">
        <v>10.309238249140861</v>
      </c>
      <c r="AD43" s="88">
        <v>0.33055881711877078</v>
      </c>
      <c r="AE43" s="9">
        <v>0.9020020719965185</v>
      </c>
      <c r="AF43" s="9">
        <v>0.87924988149315908</v>
      </c>
      <c r="AG43" s="9">
        <v>1.8163510569616079</v>
      </c>
      <c r="AH43" s="9">
        <v>4.1894874335251213</v>
      </c>
      <c r="AI43" s="9">
        <v>1.3659339724085378</v>
      </c>
      <c r="AJ43" s="9">
        <v>6.8981217755331361</v>
      </c>
      <c r="AK43" s="9">
        <v>-1.240675260017353</v>
      </c>
      <c r="AL43" s="89">
        <v>1.2740302872102518</v>
      </c>
    </row>
    <row r="44" spans="1:38" ht="12" customHeight="1" x14ac:dyDescent="0.2">
      <c r="A44" s="10" t="s">
        <v>71</v>
      </c>
      <c r="B44" s="122" t="s">
        <v>361</v>
      </c>
      <c r="C44" s="20" t="s">
        <v>361</v>
      </c>
      <c r="D44" s="96" t="s">
        <v>361</v>
      </c>
      <c r="E44" s="122">
        <v>18.261702874713336</v>
      </c>
      <c r="F44" s="20">
        <v>24.208442201356657</v>
      </c>
      <c r="G44" s="96">
        <v>14.565243581034496</v>
      </c>
      <c r="H44" s="122">
        <v>12.309695810137674</v>
      </c>
      <c r="I44" s="20">
        <v>11.759741062098517</v>
      </c>
      <c r="J44" s="96">
        <v>9.2075958003404583</v>
      </c>
      <c r="K44" s="122">
        <v>19.052082633686474</v>
      </c>
      <c r="L44" s="20">
        <v>18.464430214061267</v>
      </c>
      <c r="M44" s="96">
        <v>15.617063135367017</v>
      </c>
      <c r="N44" s="122">
        <v>7.5836149575396252</v>
      </c>
      <c r="O44" s="20">
        <v>10.430779576293588</v>
      </c>
      <c r="P44" s="96">
        <v>8.6373819699590353</v>
      </c>
      <c r="Q44" s="122">
        <v>9.7118849735375115</v>
      </c>
      <c r="R44" s="20">
        <v>5.8962401803852522</v>
      </c>
      <c r="S44" s="96">
        <v>9.2415295895604892</v>
      </c>
      <c r="T44" s="122">
        <v>9.5882350733676347</v>
      </c>
      <c r="U44" s="20">
        <v>13.967870489265563</v>
      </c>
      <c r="V44" s="96">
        <v>7.6170174738513072</v>
      </c>
      <c r="W44" s="122">
        <v>7.1211872359476267</v>
      </c>
      <c r="X44" s="20">
        <v>7.3266564958388258</v>
      </c>
      <c r="Y44" s="96">
        <v>3.9018821813328932</v>
      </c>
      <c r="Z44" s="122">
        <v>9.6761114061997979</v>
      </c>
      <c r="AA44" s="20">
        <v>11.242296251314881</v>
      </c>
      <c r="AB44" s="96">
        <v>7.9846350731660714</v>
      </c>
      <c r="AD44" s="88" t="s">
        <v>361</v>
      </c>
      <c r="AE44" s="9">
        <v>-9.6431986203221616</v>
      </c>
      <c r="AF44" s="9">
        <v>-2.5521452617580582</v>
      </c>
      <c r="AG44" s="9">
        <v>-2.8473670786942495</v>
      </c>
      <c r="AH44" s="9">
        <v>-1.7933976063345529</v>
      </c>
      <c r="AI44" s="9">
        <v>3.345289409175237</v>
      </c>
      <c r="AJ44" s="9">
        <v>-6.3508530154142555</v>
      </c>
      <c r="AK44" s="9">
        <v>-3.4247743145059326</v>
      </c>
      <c r="AL44" s="89">
        <v>-3.2576611781488101</v>
      </c>
    </row>
    <row r="45" spans="1:38" ht="12" customHeight="1" x14ac:dyDescent="0.2">
      <c r="A45" s="10" t="s">
        <v>72</v>
      </c>
      <c r="B45" s="122">
        <v>1.8657763173701607</v>
      </c>
      <c r="C45" s="20">
        <v>1.3837366078009949</v>
      </c>
      <c r="D45" s="96">
        <v>2.1046809788982079</v>
      </c>
      <c r="E45" s="122">
        <v>3.7938804985305881</v>
      </c>
      <c r="F45" s="20">
        <v>1.3305987054488035</v>
      </c>
      <c r="G45" s="96">
        <v>2.1860240290313424</v>
      </c>
      <c r="H45" s="122" t="s">
        <v>361</v>
      </c>
      <c r="I45" s="20" t="s">
        <v>361</v>
      </c>
      <c r="J45" s="96" t="s">
        <v>361</v>
      </c>
      <c r="K45" s="122">
        <v>2.5993574455429203</v>
      </c>
      <c r="L45" s="20">
        <v>2.4365045614314038</v>
      </c>
      <c r="M45" s="96">
        <v>2.257526846256924</v>
      </c>
      <c r="N45" s="122">
        <v>5.4334271665188458</v>
      </c>
      <c r="O45" s="20">
        <v>5.5318987565878972</v>
      </c>
      <c r="P45" s="96">
        <v>3.4320789567482257</v>
      </c>
      <c r="Q45" s="122">
        <v>7.4375964617833059</v>
      </c>
      <c r="R45" s="20">
        <v>4.3066543001082636</v>
      </c>
      <c r="S45" s="96">
        <v>2.0414231191583663</v>
      </c>
      <c r="T45" s="122">
        <v>3.0339604227624339</v>
      </c>
      <c r="U45" s="20">
        <v>3.8703973993569458</v>
      </c>
      <c r="V45" s="96">
        <v>4.614557400973383</v>
      </c>
      <c r="W45" s="122">
        <v>1.4830524832726748</v>
      </c>
      <c r="X45" s="20">
        <v>1.2172496376391797</v>
      </c>
      <c r="Y45" s="96">
        <v>1.6899034551694538</v>
      </c>
      <c r="Z45" s="122">
        <v>2.5038647147474382</v>
      </c>
      <c r="AA45" s="20">
        <v>1.7171032589247031</v>
      </c>
      <c r="AB45" s="96">
        <v>1.7864145538558747</v>
      </c>
      <c r="AD45" s="88">
        <v>0.72094437109721299</v>
      </c>
      <c r="AE45" s="9">
        <v>0.85542532358253887</v>
      </c>
      <c r="AF45" s="9" t="s">
        <v>361</v>
      </c>
      <c r="AG45" s="9">
        <v>-0.1789777151744798</v>
      </c>
      <c r="AH45" s="9">
        <v>-2.0998197998396715</v>
      </c>
      <c r="AI45" s="9">
        <v>-2.2652311809498973</v>
      </c>
      <c r="AJ45" s="9">
        <v>0.74416000161643714</v>
      </c>
      <c r="AK45" s="9">
        <v>0.47265381753027413</v>
      </c>
      <c r="AL45" s="89">
        <v>6.9311294931171608E-2</v>
      </c>
    </row>
    <row r="46" spans="1:38" ht="12" customHeight="1" x14ac:dyDescent="0.2">
      <c r="A46" s="10" t="s">
        <v>62</v>
      </c>
      <c r="B46" s="122">
        <v>1.1712306749040202</v>
      </c>
      <c r="C46" s="20">
        <v>1.1128025104727319</v>
      </c>
      <c r="D46" s="96">
        <v>1.8127188676230617</v>
      </c>
      <c r="E46" s="122">
        <v>0.31031668380637595</v>
      </c>
      <c r="F46" s="20">
        <v>0.23465803481677158</v>
      </c>
      <c r="G46" s="96">
        <v>0.21910772204251505</v>
      </c>
      <c r="H46" s="122">
        <v>0.25064460613254158</v>
      </c>
      <c r="I46" s="20">
        <v>0.16893591708637778</v>
      </c>
      <c r="J46" s="96">
        <v>0.2145765918367267</v>
      </c>
      <c r="K46" s="122" t="s">
        <v>361</v>
      </c>
      <c r="L46" s="20" t="s">
        <v>361</v>
      </c>
      <c r="M46" s="96" t="s">
        <v>361</v>
      </c>
      <c r="N46" s="122" t="s">
        <v>361</v>
      </c>
      <c r="O46" s="20" t="s">
        <v>361</v>
      </c>
      <c r="P46" s="96" t="s">
        <v>361</v>
      </c>
      <c r="Q46" s="122">
        <v>0.29196372405329796</v>
      </c>
      <c r="R46" s="20">
        <v>0.13898104105256426</v>
      </c>
      <c r="S46" s="96">
        <v>0.39192204951780918</v>
      </c>
      <c r="T46" s="122">
        <v>4.6395762681175207E-2</v>
      </c>
      <c r="U46" s="20">
        <v>1.214583646982568E-2</v>
      </c>
      <c r="V46" s="96">
        <v>3.3898375758674888E-2</v>
      </c>
      <c r="W46" s="122">
        <v>0.73522648496084053</v>
      </c>
      <c r="X46" s="20">
        <v>1.1057525649084019</v>
      </c>
      <c r="Y46" s="96">
        <v>1.46531638347868</v>
      </c>
      <c r="Z46" s="122">
        <v>0.48387756181256292</v>
      </c>
      <c r="AA46" s="20">
        <v>0.42066875640065671</v>
      </c>
      <c r="AB46" s="96">
        <v>0.66411365250110754</v>
      </c>
      <c r="AD46" s="88">
        <v>0.69991635715032974</v>
      </c>
      <c r="AE46" s="9">
        <v>-1.5550312774256531E-2</v>
      </c>
      <c r="AF46" s="9">
        <v>4.5640674750348914E-2</v>
      </c>
      <c r="AG46" s="9" t="s">
        <v>361</v>
      </c>
      <c r="AH46" s="9" t="s">
        <v>361</v>
      </c>
      <c r="AI46" s="9">
        <v>0.25294100846524492</v>
      </c>
      <c r="AJ46" s="9">
        <v>2.175253928884921E-2</v>
      </c>
      <c r="AK46" s="9">
        <v>0.35956381857027808</v>
      </c>
      <c r="AL46" s="89">
        <v>0.24344489610045084</v>
      </c>
    </row>
    <row r="47" spans="1:38" ht="12" customHeight="1" x14ac:dyDescent="0.2">
      <c r="A47" s="10" t="s">
        <v>73</v>
      </c>
      <c r="B47" s="122">
        <v>3.9545532184258581</v>
      </c>
      <c r="C47" s="20">
        <v>4.2234065360231172</v>
      </c>
      <c r="D47" s="96">
        <v>3.731526580463397</v>
      </c>
      <c r="E47" s="122" t="s">
        <v>361</v>
      </c>
      <c r="F47" s="20" t="s">
        <v>361</v>
      </c>
      <c r="G47" s="96" t="s">
        <v>361</v>
      </c>
      <c r="H47" s="122">
        <v>3.0013203236044292</v>
      </c>
      <c r="I47" s="20">
        <v>2.0216503877221648</v>
      </c>
      <c r="J47" s="96">
        <v>2.5229516985528981</v>
      </c>
      <c r="K47" s="122">
        <v>3.7060869255188553</v>
      </c>
      <c r="L47" s="20">
        <v>3.0268377632631958</v>
      </c>
      <c r="M47" s="96">
        <v>3.1598658791309946</v>
      </c>
      <c r="N47" s="122">
        <v>2.3350856142434795</v>
      </c>
      <c r="O47" s="20">
        <v>1.9767359804849738</v>
      </c>
      <c r="P47" s="96">
        <v>2.4826959950193301</v>
      </c>
      <c r="Q47" s="122">
        <v>1.2594205595101811</v>
      </c>
      <c r="R47" s="20">
        <v>1.8988121072406621</v>
      </c>
      <c r="S47" s="96">
        <v>1.5529984263332524</v>
      </c>
      <c r="T47" s="122">
        <v>2.1175785500431008</v>
      </c>
      <c r="U47" s="20">
        <v>2.6249059909186028</v>
      </c>
      <c r="V47" s="96">
        <v>2.61037966325028</v>
      </c>
      <c r="W47" s="122">
        <v>2.4323514601841665</v>
      </c>
      <c r="X47" s="20" t="s">
        <v>361</v>
      </c>
      <c r="Y47" s="96" t="s">
        <v>361</v>
      </c>
      <c r="Z47" s="122">
        <v>2.6126310369724988</v>
      </c>
      <c r="AA47" s="20">
        <v>2.2611437097830711</v>
      </c>
      <c r="AB47" s="96">
        <v>2.3605184033957083</v>
      </c>
      <c r="AD47" s="88">
        <v>-0.49187995555972019</v>
      </c>
      <c r="AE47" s="9" t="s">
        <v>361</v>
      </c>
      <c r="AF47" s="9">
        <v>0.50130131083073337</v>
      </c>
      <c r="AG47" s="9">
        <v>0.13302811586779884</v>
      </c>
      <c r="AH47" s="9">
        <v>0.50596001453435635</v>
      </c>
      <c r="AI47" s="9">
        <v>-0.34581368090740972</v>
      </c>
      <c r="AJ47" s="9">
        <v>-1.4526327668322736E-2</v>
      </c>
      <c r="AK47" s="9" t="s">
        <v>361</v>
      </c>
      <c r="AL47" s="89">
        <v>9.9374693612637177E-2</v>
      </c>
    </row>
    <row r="48" spans="1:38" ht="12" customHeight="1" x14ac:dyDescent="0.2">
      <c r="A48" s="10" t="s">
        <v>74</v>
      </c>
      <c r="B48" s="122">
        <v>1.6001433960046396</v>
      </c>
      <c r="C48" s="20">
        <v>1.620314648184189</v>
      </c>
      <c r="D48" s="96">
        <v>1.6675101764888627</v>
      </c>
      <c r="E48" s="122" t="s">
        <v>361</v>
      </c>
      <c r="F48" s="20" t="s">
        <v>361</v>
      </c>
      <c r="G48" s="96" t="s">
        <v>361</v>
      </c>
      <c r="H48" s="122">
        <v>1.6193346165036215</v>
      </c>
      <c r="I48" s="20">
        <v>1.2546160905534809</v>
      </c>
      <c r="J48" s="96">
        <v>1.3971517565795721</v>
      </c>
      <c r="K48" s="122">
        <v>1.8593415098077199</v>
      </c>
      <c r="L48" s="20">
        <v>1.3035363622395935</v>
      </c>
      <c r="M48" s="96">
        <v>3.4003310944826834</v>
      </c>
      <c r="N48" s="122">
        <v>2.0658253668024549</v>
      </c>
      <c r="O48" s="20">
        <v>1.7649381275793183</v>
      </c>
      <c r="P48" s="96">
        <v>1.8407750213920042</v>
      </c>
      <c r="Q48" s="122">
        <v>0.66312422223150047</v>
      </c>
      <c r="R48" s="20">
        <v>0.60252199884444801</v>
      </c>
      <c r="S48" s="96">
        <v>1.8969939226989487</v>
      </c>
      <c r="T48" s="122">
        <v>0.48158822711214161</v>
      </c>
      <c r="U48" s="20">
        <v>0.37544002266618165</v>
      </c>
      <c r="V48" s="96">
        <v>0.41562861152530378</v>
      </c>
      <c r="W48" s="122">
        <v>1.6731845248514945</v>
      </c>
      <c r="X48" s="20" t="s">
        <v>361</v>
      </c>
      <c r="Y48" s="96" t="s">
        <v>361</v>
      </c>
      <c r="Z48" s="122">
        <v>1.3463207110311737</v>
      </c>
      <c r="AA48" s="20">
        <v>1.102748673302441</v>
      </c>
      <c r="AB48" s="96">
        <v>1.4146265306321011</v>
      </c>
      <c r="AD48" s="88">
        <v>4.7195528304673662E-2</v>
      </c>
      <c r="AE48" s="9" t="s">
        <v>361</v>
      </c>
      <c r="AF48" s="9">
        <v>0.14253566602609125</v>
      </c>
      <c r="AG48" s="9">
        <v>2.0967947322430902</v>
      </c>
      <c r="AH48" s="9">
        <v>7.5836893812685879E-2</v>
      </c>
      <c r="AI48" s="9">
        <v>1.2944719238545006</v>
      </c>
      <c r="AJ48" s="9">
        <v>4.0188588859122132E-2</v>
      </c>
      <c r="AK48" s="9" t="s">
        <v>361</v>
      </c>
      <c r="AL48" s="89">
        <v>0.31187785732966011</v>
      </c>
    </row>
    <row r="49" spans="1:38" ht="12" customHeight="1" x14ac:dyDescent="0.2">
      <c r="A49" s="10" t="s">
        <v>25</v>
      </c>
      <c r="B49" s="122">
        <v>1.6859549404235272</v>
      </c>
      <c r="C49" s="20">
        <v>1.5926803579070303</v>
      </c>
      <c r="D49" s="96">
        <v>1.6718052506678605</v>
      </c>
      <c r="E49" s="122">
        <v>0.64078713068945392</v>
      </c>
      <c r="F49" s="20">
        <v>0.56264958080969774</v>
      </c>
      <c r="G49" s="96">
        <v>0.62012198084644887</v>
      </c>
      <c r="H49" s="122">
        <v>0.6934824038209445</v>
      </c>
      <c r="I49" s="20">
        <v>0.72758882856780327</v>
      </c>
      <c r="J49" s="96">
        <v>0.64185861374338149</v>
      </c>
      <c r="K49" s="122">
        <v>1.6576643039581804</v>
      </c>
      <c r="L49" s="20">
        <v>1.7258616751292359</v>
      </c>
      <c r="M49" s="96">
        <v>1.6011563431132734</v>
      </c>
      <c r="N49" s="122">
        <v>3.0411477059910061</v>
      </c>
      <c r="O49" s="20">
        <v>2.7427834909118021</v>
      </c>
      <c r="P49" s="96">
        <v>2.8714398950919353</v>
      </c>
      <c r="Q49" s="122">
        <v>0.61349955268257439</v>
      </c>
      <c r="R49" s="20">
        <v>0.42567322584589579</v>
      </c>
      <c r="S49" s="96">
        <v>1.4250982556282208</v>
      </c>
      <c r="T49" s="122">
        <v>0.51170107111872198</v>
      </c>
      <c r="U49" s="20">
        <v>0.20128192326659811</v>
      </c>
      <c r="V49" s="96">
        <v>0.21130973453612642</v>
      </c>
      <c r="W49" s="122">
        <v>1.2669463861889623</v>
      </c>
      <c r="X49" s="20">
        <v>2.0587202526304726</v>
      </c>
      <c r="Y49" s="96">
        <v>2.025073424712756</v>
      </c>
      <c r="Z49" s="122">
        <v>1.3701032195992351</v>
      </c>
      <c r="AA49" s="20">
        <v>1.2880274757337111</v>
      </c>
      <c r="AB49" s="96">
        <v>1.3112419395872377</v>
      </c>
      <c r="AD49" s="88">
        <v>7.9124892760830123E-2</v>
      </c>
      <c r="AE49" s="9">
        <v>5.7472400036751137E-2</v>
      </c>
      <c r="AF49" s="9">
        <v>-8.573021482442178E-2</v>
      </c>
      <c r="AG49" s="9">
        <v>-0.12470533201596257</v>
      </c>
      <c r="AH49" s="9">
        <v>0.12865640418013324</v>
      </c>
      <c r="AI49" s="9">
        <v>0.99942502978232506</v>
      </c>
      <c r="AJ49" s="9">
        <v>1.0027811269528314E-2</v>
      </c>
      <c r="AK49" s="9">
        <v>-3.3646827917716671E-2</v>
      </c>
      <c r="AL49" s="89">
        <v>2.3214463853526546E-2</v>
      </c>
    </row>
    <row r="50" spans="1:38" ht="12" customHeight="1" x14ac:dyDescent="0.2">
      <c r="A50" s="10" t="s">
        <v>63</v>
      </c>
      <c r="B50" s="122" t="s">
        <v>361</v>
      </c>
      <c r="C50" s="20" t="s">
        <v>361</v>
      </c>
      <c r="D50" s="96" t="s">
        <v>361</v>
      </c>
      <c r="E50" s="122" t="s">
        <v>361</v>
      </c>
      <c r="F50" s="20" t="s">
        <v>361</v>
      </c>
      <c r="G50" s="96" t="s">
        <v>361</v>
      </c>
      <c r="H50" s="122" t="s">
        <v>361</v>
      </c>
      <c r="I50" s="20" t="s">
        <v>361</v>
      </c>
      <c r="J50" s="96" t="s">
        <v>361</v>
      </c>
      <c r="K50" s="122">
        <v>1.3851978014645416</v>
      </c>
      <c r="L50" s="20">
        <v>1.3141440215849787</v>
      </c>
      <c r="M50" s="96">
        <v>1.304609219804389</v>
      </c>
      <c r="N50" s="122">
        <v>2.0889239489391818</v>
      </c>
      <c r="O50" s="20">
        <v>4.5613404229381311</v>
      </c>
      <c r="P50" s="96">
        <v>3.7077573784582403</v>
      </c>
      <c r="Q50" s="122">
        <v>2.090822640500392</v>
      </c>
      <c r="R50" s="20">
        <v>0.5989020796581277</v>
      </c>
      <c r="S50" s="96" t="s">
        <v>361</v>
      </c>
      <c r="T50" s="122">
        <v>3.9017397439252335</v>
      </c>
      <c r="U50" s="20">
        <v>3.5779818653203161</v>
      </c>
      <c r="V50" s="96" t="s">
        <v>361</v>
      </c>
      <c r="W50" s="122" t="s">
        <v>361</v>
      </c>
      <c r="X50" s="20" t="s">
        <v>361</v>
      </c>
      <c r="Y50" s="96" t="s">
        <v>361</v>
      </c>
      <c r="Z50" s="122">
        <v>0.55672661935904022</v>
      </c>
      <c r="AA50" s="20">
        <v>0.76307640190803461</v>
      </c>
      <c r="AB50" s="96">
        <v>0.51581864191083138</v>
      </c>
      <c r="AD50" s="88" t="s">
        <v>361</v>
      </c>
      <c r="AE50" s="9" t="s">
        <v>361</v>
      </c>
      <c r="AF50" s="9" t="s">
        <v>361</v>
      </c>
      <c r="AG50" s="9">
        <v>-9.5348017805896301E-3</v>
      </c>
      <c r="AH50" s="9">
        <v>-0.85358304447989086</v>
      </c>
      <c r="AI50" s="9" t="s">
        <v>361</v>
      </c>
      <c r="AJ50" s="9" t="s">
        <v>361</v>
      </c>
      <c r="AK50" s="9" t="s">
        <v>361</v>
      </c>
      <c r="AL50" s="89">
        <v>-0.24725775999720323</v>
      </c>
    </row>
    <row r="51" spans="1:38" ht="12" customHeight="1" x14ac:dyDescent="0.2">
      <c r="A51" s="10" t="s">
        <v>64</v>
      </c>
      <c r="B51" s="122" t="s">
        <v>361</v>
      </c>
      <c r="C51" s="20" t="s">
        <v>361</v>
      </c>
      <c r="D51" s="96" t="s">
        <v>361</v>
      </c>
      <c r="E51" s="122">
        <v>1.63749604944605</v>
      </c>
      <c r="F51" s="20">
        <v>1.226890560775306</v>
      </c>
      <c r="G51" s="96">
        <v>1.3377032743328376</v>
      </c>
      <c r="H51" s="122" t="s">
        <v>361</v>
      </c>
      <c r="I51" s="20" t="s">
        <v>361</v>
      </c>
      <c r="J51" s="96" t="s">
        <v>361</v>
      </c>
      <c r="K51" s="122">
        <v>5.3692751039028021E-2</v>
      </c>
      <c r="L51" s="20">
        <v>6.1417923729947345E-2</v>
      </c>
      <c r="M51" s="96">
        <v>6.8903353405114678E-2</v>
      </c>
      <c r="N51" s="122">
        <v>0.39218004240398319</v>
      </c>
      <c r="O51" s="20">
        <v>0.25648050703533321</v>
      </c>
      <c r="P51" s="96">
        <v>0.35748923209736294</v>
      </c>
      <c r="Q51" s="122">
        <v>1.5740895254312941</v>
      </c>
      <c r="R51" s="20">
        <v>1.2538826753450807</v>
      </c>
      <c r="S51" s="96">
        <v>0.22736474375183968</v>
      </c>
      <c r="T51" s="122">
        <v>0.47742090354731925</v>
      </c>
      <c r="U51" s="20">
        <v>0.37330644520927658</v>
      </c>
      <c r="V51" s="96">
        <v>0.39508453072237493</v>
      </c>
      <c r="W51" s="122">
        <v>1.6428429834504004</v>
      </c>
      <c r="X51" s="20">
        <v>0.93781666985306655</v>
      </c>
      <c r="Y51" s="96">
        <v>0.22083472956922109</v>
      </c>
      <c r="Z51" s="122">
        <v>0.49832427906349513</v>
      </c>
      <c r="AA51" s="20">
        <v>0.32767484247976175</v>
      </c>
      <c r="AB51" s="96">
        <v>0.31136037106912934</v>
      </c>
      <c r="AD51" s="88" t="s">
        <v>361</v>
      </c>
      <c r="AE51" s="9">
        <v>0.11081271355753164</v>
      </c>
      <c r="AF51" s="9" t="s">
        <v>361</v>
      </c>
      <c r="AG51" s="9">
        <v>7.4854296751673335E-3</v>
      </c>
      <c r="AH51" s="9">
        <v>0.10100872506202974</v>
      </c>
      <c r="AI51" s="9">
        <v>-1.0265179315932409</v>
      </c>
      <c r="AJ51" s="9">
        <v>2.1778085513098344E-2</v>
      </c>
      <c r="AK51" s="9">
        <v>-0.71698194028384543</v>
      </c>
      <c r="AL51" s="89">
        <v>-1.6314471410632414E-2</v>
      </c>
    </row>
    <row r="52" spans="1:38" ht="12" customHeight="1" x14ac:dyDescent="0.2">
      <c r="A52" s="18" t="s">
        <v>2039</v>
      </c>
      <c r="B52" s="184" t="s">
        <v>361</v>
      </c>
      <c r="C52" s="185" t="s">
        <v>361</v>
      </c>
      <c r="D52" s="186">
        <v>0.21366227865970436</v>
      </c>
      <c r="E52" s="184" t="s">
        <v>361</v>
      </c>
      <c r="F52" s="185" t="s">
        <v>361</v>
      </c>
      <c r="G52" s="186">
        <v>0.19197187912871955</v>
      </c>
      <c r="H52" s="184" t="s">
        <v>361</v>
      </c>
      <c r="I52" s="185" t="s">
        <v>361</v>
      </c>
      <c r="J52" s="186">
        <v>0.33530729453541497</v>
      </c>
      <c r="K52" s="184" t="s">
        <v>361</v>
      </c>
      <c r="L52" s="185" t="s">
        <v>361</v>
      </c>
      <c r="M52" s="186" t="s">
        <v>361</v>
      </c>
      <c r="N52" s="184" t="s">
        <v>361</v>
      </c>
      <c r="O52" s="185" t="s">
        <v>361</v>
      </c>
      <c r="P52" s="186">
        <v>5.0624036261906896E-2</v>
      </c>
      <c r="Q52" s="184" t="s">
        <v>361</v>
      </c>
      <c r="R52" s="185" t="s">
        <v>361</v>
      </c>
      <c r="S52" s="186">
        <v>0.16722873364138921</v>
      </c>
      <c r="T52" s="184" t="s">
        <v>361</v>
      </c>
      <c r="U52" s="185" t="s">
        <v>361</v>
      </c>
      <c r="V52" s="186">
        <v>8.786642185684948E-2</v>
      </c>
      <c r="W52" s="184" t="s">
        <v>361</v>
      </c>
      <c r="X52" s="185" t="s">
        <v>361</v>
      </c>
      <c r="Y52" s="186" t="s">
        <v>361</v>
      </c>
      <c r="Z52" s="184" t="s">
        <v>361</v>
      </c>
      <c r="AA52" s="185" t="s">
        <v>361</v>
      </c>
      <c r="AB52" s="186">
        <v>0.19067418776710446</v>
      </c>
      <c r="AD52" s="94" t="s">
        <v>361</v>
      </c>
      <c r="AE52" s="41" t="s">
        <v>361</v>
      </c>
      <c r="AF52" s="41" t="s">
        <v>361</v>
      </c>
      <c r="AG52" s="41" t="s">
        <v>361</v>
      </c>
      <c r="AH52" s="41" t="s">
        <v>361</v>
      </c>
      <c r="AI52" s="41" t="s">
        <v>361</v>
      </c>
      <c r="AJ52" s="41" t="s">
        <v>361</v>
      </c>
      <c r="AK52" s="41" t="s">
        <v>361</v>
      </c>
      <c r="AL52" s="95" t="s">
        <v>361</v>
      </c>
    </row>
  </sheetData>
  <mergeCells count="7">
    <mergeCell ref="A4:A6"/>
    <mergeCell ref="AD4:AL4"/>
    <mergeCell ref="AD6:AL6"/>
    <mergeCell ref="AD30:AL30"/>
    <mergeCell ref="AD32:AL32"/>
    <mergeCell ref="B30:AB30"/>
    <mergeCell ref="B4:AB4"/>
  </mergeCells>
  <conditionalFormatting sqref="B4">
    <cfRule type="expression" dxfId="132" priority="40">
      <formula>(B1+1)&lt;=(9*rounds_bucket)</formula>
    </cfRule>
  </conditionalFormatting>
  <conditionalFormatting sqref="B1:AB1">
    <cfRule type="expression" dxfId="131" priority="37">
      <formula>(B1+1)&gt;(9*rounds_bucket)</formula>
    </cfRule>
  </conditionalFormatting>
  <pageMargins left="0.39370078740157483" right="0.39370078740157483" top="0.51181102362204722" bottom="0.39370078740157483" header="0.31496062992125984" footer="0.31496062992125984"/>
  <pageSetup paperSize="9" scale="36" pageOrder="overThenDown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AM37"/>
  <sheetViews>
    <sheetView showGridLines="0" zoomScale="80" zoomScaleNormal="80" zoomScaleSheetLayoutView="80" workbookViewId="0">
      <pane xSplit="2" ySplit="6" topLeftCell="C7" activePane="bottomRight" state="frozen"/>
      <selection activeCell="A2" sqref="A2"/>
      <selection pane="topRight" activeCell="A2" sqref="A2"/>
      <selection pane="bottomLeft" activeCell="A2" sqref="A2"/>
      <selection pane="bottomRight" activeCell="C7" sqref="C7"/>
    </sheetView>
  </sheetViews>
  <sheetFormatPr defaultColWidth="9.109375" defaultRowHeight="12" customHeight="1" x14ac:dyDescent="0.2"/>
  <cols>
    <col min="1" max="1" width="20.44140625" style="2" customWidth="1"/>
    <col min="2" max="2" width="34.33203125" style="2" customWidth="1"/>
    <col min="3" max="27" width="13.33203125" style="2" customWidth="1"/>
    <col min="28" max="29" width="14" style="2" bestFit="1" customWidth="1"/>
    <col min="30" max="30" width="2.44140625" style="3" customWidth="1"/>
    <col min="31" max="39" width="11.109375" style="2" customWidth="1"/>
    <col min="40" max="16384" width="9.109375" style="2"/>
  </cols>
  <sheetData>
    <row r="1" spans="1:39" s="21" customFormat="1" ht="12" customHeight="1" x14ac:dyDescent="0.2">
      <c r="AD1" s="22"/>
    </row>
    <row r="2" spans="1:39" ht="12" customHeight="1" x14ac:dyDescent="0.25">
      <c r="A2" s="559">
        <f>'21 NA Line Item'!A2+1</f>
        <v>20</v>
      </c>
      <c r="B2" s="1"/>
      <c r="C2" s="1" t="s">
        <v>2688</v>
      </c>
      <c r="D2" s="1"/>
      <c r="F2" s="1"/>
      <c r="H2" s="1"/>
      <c r="J2" s="1"/>
      <c r="L2" s="1"/>
      <c r="N2" s="1"/>
      <c r="P2" s="1"/>
      <c r="R2" s="1"/>
      <c r="T2" s="1"/>
      <c r="U2" s="1"/>
      <c r="V2" s="1"/>
      <c r="W2" s="1"/>
      <c r="X2" s="1"/>
      <c r="Y2" s="1"/>
      <c r="Z2" s="1"/>
      <c r="AA2" s="1"/>
      <c r="AB2" s="1"/>
      <c r="AC2" s="1"/>
      <c r="AD2" s="6"/>
      <c r="AE2" s="1"/>
    </row>
    <row r="3" spans="1:39" ht="12" customHeight="1" x14ac:dyDescent="0.25">
      <c r="B3" s="1"/>
      <c r="C3" s="1"/>
      <c r="D3" s="1"/>
      <c r="F3" s="1"/>
      <c r="H3" s="1"/>
      <c r="J3" s="1"/>
      <c r="L3" s="1"/>
      <c r="N3" s="1"/>
      <c r="P3" s="1"/>
      <c r="R3" s="1"/>
      <c r="T3" s="1"/>
      <c r="U3" s="1"/>
      <c r="V3" s="1"/>
      <c r="W3" s="1"/>
      <c r="X3" s="1"/>
      <c r="Y3" s="1"/>
      <c r="Z3" s="1"/>
      <c r="AA3" s="1"/>
      <c r="AB3" s="1"/>
      <c r="AC3" s="1"/>
      <c r="AD3" s="6"/>
    </row>
    <row r="4" spans="1:39" s="4" customFormat="1" ht="15" customHeight="1" x14ac:dyDescent="0.25">
      <c r="A4" s="958" t="s">
        <v>111</v>
      </c>
      <c r="B4" s="24"/>
      <c r="C4" s="748" t="s">
        <v>749</v>
      </c>
      <c r="D4" s="749" t="s">
        <v>749</v>
      </c>
      <c r="E4" s="749" t="s">
        <v>749</v>
      </c>
      <c r="F4" s="749" t="s">
        <v>749</v>
      </c>
      <c r="G4" s="749" t="s">
        <v>749</v>
      </c>
      <c r="H4" s="749" t="s">
        <v>749</v>
      </c>
      <c r="I4" s="749" t="s">
        <v>749</v>
      </c>
      <c r="J4" s="749" t="s">
        <v>749</v>
      </c>
      <c r="K4" s="749" t="s">
        <v>749</v>
      </c>
      <c r="L4" s="749" t="s">
        <v>749</v>
      </c>
      <c r="M4" s="749" t="s">
        <v>749</v>
      </c>
      <c r="N4" s="749" t="s">
        <v>749</v>
      </c>
      <c r="O4" s="749" t="s">
        <v>33</v>
      </c>
      <c r="P4" s="749" t="s">
        <v>749</v>
      </c>
      <c r="Q4" s="749" t="s">
        <v>749</v>
      </c>
      <c r="R4" s="749" t="s">
        <v>749</v>
      </c>
      <c r="S4" s="749" t="s">
        <v>749</v>
      </c>
      <c r="T4" s="749" t="s">
        <v>749</v>
      </c>
      <c r="U4" s="749" t="s">
        <v>749</v>
      </c>
      <c r="V4" s="749" t="s">
        <v>749</v>
      </c>
      <c r="W4" s="749" t="s">
        <v>749</v>
      </c>
      <c r="X4" s="749" t="s">
        <v>749</v>
      </c>
      <c r="Y4" s="749" t="s">
        <v>749</v>
      </c>
      <c r="Z4" s="749" t="s">
        <v>749</v>
      </c>
      <c r="AA4" s="749" t="s">
        <v>749</v>
      </c>
      <c r="AB4" s="749" t="s">
        <v>749</v>
      </c>
      <c r="AC4" s="750" t="s">
        <v>749</v>
      </c>
      <c r="AD4" s="751"/>
      <c r="AE4" s="863" t="s">
        <v>499</v>
      </c>
      <c r="AF4" s="864"/>
      <c r="AG4" s="864"/>
      <c r="AH4" s="864"/>
      <c r="AI4" s="864"/>
      <c r="AJ4" s="864"/>
      <c r="AK4" s="864"/>
      <c r="AL4" s="864"/>
      <c r="AM4" s="865"/>
    </row>
    <row r="5" spans="1:39" s="5" customFormat="1" ht="12" customHeight="1" x14ac:dyDescent="0.25">
      <c r="A5" s="978"/>
      <c r="B5" s="8"/>
      <c r="C5" s="519" t="s">
        <v>2</v>
      </c>
      <c r="D5" s="520"/>
      <c r="E5" s="521"/>
      <c r="F5" s="519" t="s">
        <v>3</v>
      </c>
      <c r="G5" s="520"/>
      <c r="H5" s="521"/>
      <c r="I5" s="519" t="s">
        <v>10</v>
      </c>
      <c r="J5" s="520"/>
      <c r="K5" s="521"/>
      <c r="L5" s="519" t="s">
        <v>4</v>
      </c>
      <c r="M5" s="520"/>
      <c r="N5" s="521"/>
      <c r="O5" s="519" t="s">
        <v>5</v>
      </c>
      <c r="P5" s="520"/>
      <c r="Q5" s="521"/>
      <c r="R5" s="519" t="s">
        <v>6</v>
      </c>
      <c r="S5" s="520"/>
      <c r="T5" s="521"/>
      <c r="U5" s="519" t="s">
        <v>7</v>
      </c>
      <c r="V5" s="520"/>
      <c r="W5" s="521"/>
      <c r="X5" s="519" t="s">
        <v>8</v>
      </c>
      <c r="Y5" s="520"/>
      <c r="Z5" s="521"/>
      <c r="AA5" s="519" t="s">
        <v>9</v>
      </c>
      <c r="AB5" s="520"/>
      <c r="AC5" s="521"/>
      <c r="AD5" s="6"/>
      <c r="AE5" s="110" t="s">
        <v>2</v>
      </c>
      <c r="AF5" s="109" t="s">
        <v>3</v>
      </c>
      <c r="AG5" s="109" t="s">
        <v>10</v>
      </c>
      <c r="AH5" s="109" t="s">
        <v>4</v>
      </c>
      <c r="AI5" s="109" t="s">
        <v>5</v>
      </c>
      <c r="AJ5" s="109" t="s">
        <v>6</v>
      </c>
      <c r="AK5" s="109" t="s">
        <v>7</v>
      </c>
      <c r="AL5" s="109" t="s">
        <v>8</v>
      </c>
      <c r="AM5" s="111" t="s">
        <v>9</v>
      </c>
    </row>
    <row r="6" spans="1:39" ht="15" customHeight="1" x14ac:dyDescent="0.2">
      <c r="A6" s="978"/>
      <c r="B6" s="8"/>
      <c r="C6" s="166" t="s">
        <v>29</v>
      </c>
      <c r="D6" s="37" t="s">
        <v>30</v>
      </c>
      <c r="E6" s="123" t="s">
        <v>31</v>
      </c>
      <c r="F6" s="166" t="s">
        <v>29</v>
      </c>
      <c r="G6" s="37" t="s">
        <v>30</v>
      </c>
      <c r="H6" s="123" t="s">
        <v>31</v>
      </c>
      <c r="I6" s="166" t="s">
        <v>29</v>
      </c>
      <c r="J6" s="37" t="s">
        <v>30</v>
      </c>
      <c r="K6" s="123" t="s">
        <v>31</v>
      </c>
      <c r="L6" s="37" t="s">
        <v>29</v>
      </c>
      <c r="M6" s="37" t="s">
        <v>30</v>
      </c>
      <c r="N6" s="37" t="s">
        <v>31</v>
      </c>
      <c r="O6" s="266" t="s">
        <v>29</v>
      </c>
      <c r="P6" s="267" t="s">
        <v>30</v>
      </c>
      <c r="Q6" s="268" t="s">
        <v>31</v>
      </c>
      <c r="R6" s="37" t="s">
        <v>29</v>
      </c>
      <c r="S6" s="37" t="s">
        <v>30</v>
      </c>
      <c r="T6" s="37" t="s">
        <v>31</v>
      </c>
      <c r="U6" s="266" t="s">
        <v>29</v>
      </c>
      <c r="V6" s="267" t="s">
        <v>30</v>
      </c>
      <c r="W6" s="268" t="s">
        <v>31</v>
      </c>
      <c r="X6" s="37" t="s">
        <v>29</v>
      </c>
      <c r="Y6" s="37" t="s">
        <v>30</v>
      </c>
      <c r="Z6" s="37" t="s">
        <v>31</v>
      </c>
      <c r="AA6" s="266" t="s">
        <v>29</v>
      </c>
      <c r="AB6" s="267" t="s">
        <v>30</v>
      </c>
      <c r="AC6" s="268" t="s">
        <v>31</v>
      </c>
      <c r="AD6" s="6"/>
      <c r="AE6" s="860" t="s">
        <v>2661</v>
      </c>
      <c r="AF6" s="861"/>
      <c r="AG6" s="861"/>
      <c r="AH6" s="861"/>
      <c r="AI6" s="861"/>
      <c r="AJ6" s="861"/>
      <c r="AK6" s="861"/>
      <c r="AL6" s="861"/>
      <c r="AM6" s="862"/>
    </row>
    <row r="7" spans="1:39" ht="12" customHeight="1" x14ac:dyDescent="0.2">
      <c r="A7" s="979" t="s">
        <v>104</v>
      </c>
      <c r="B7" s="39" t="s">
        <v>97</v>
      </c>
      <c r="C7" s="77">
        <v>41</v>
      </c>
      <c r="D7" s="8">
        <v>43</v>
      </c>
      <c r="E7" s="76">
        <v>40</v>
      </c>
      <c r="F7" s="77">
        <v>43</v>
      </c>
      <c r="G7" s="8">
        <v>47</v>
      </c>
      <c r="H7" s="76">
        <v>44</v>
      </c>
      <c r="I7" s="77">
        <v>34</v>
      </c>
      <c r="J7" s="8">
        <v>37</v>
      </c>
      <c r="K7" s="76">
        <v>37</v>
      </c>
      <c r="L7" s="8">
        <v>4</v>
      </c>
      <c r="M7" s="8">
        <v>4</v>
      </c>
      <c r="N7" s="8">
        <v>7</v>
      </c>
      <c r="O7" s="77">
        <v>8</v>
      </c>
      <c r="P7" s="8">
        <v>11</v>
      </c>
      <c r="Q7" s="76">
        <v>11</v>
      </c>
      <c r="R7" s="8">
        <v>3</v>
      </c>
      <c r="S7" s="8">
        <v>1</v>
      </c>
      <c r="T7" s="8">
        <v>3</v>
      </c>
      <c r="U7" s="77">
        <v>2</v>
      </c>
      <c r="V7" s="8">
        <v>2</v>
      </c>
      <c r="W7" s="76">
        <v>1</v>
      </c>
      <c r="X7" s="8">
        <v>2</v>
      </c>
      <c r="Y7" s="8">
        <v>2</v>
      </c>
      <c r="Z7" s="8">
        <v>2</v>
      </c>
      <c r="AA7" s="77">
        <v>137</v>
      </c>
      <c r="AB7" s="8">
        <v>147</v>
      </c>
      <c r="AC7" s="76">
        <v>145</v>
      </c>
      <c r="AD7" s="8"/>
      <c r="AE7" s="153">
        <v>-6.9767441860000003</v>
      </c>
      <c r="AF7" s="52">
        <v>-6.3829787229999999</v>
      </c>
      <c r="AG7" s="52">
        <v>0</v>
      </c>
      <c r="AH7" s="52">
        <v>75</v>
      </c>
      <c r="AI7" s="52">
        <v>0</v>
      </c>
      <c r="AJ7" s="52">
        <v>200</v>
      </c>
      <c r="AK7" s="52">
        <v>-50</v>
      </c>
      <c r="AL7" s="52">
        <v>0</v>
      </c>
      <c r="AM7" s="154">
        <v>-1.360544218</v>
      </c>
    </row>
    <row r="8" spans="1:39" ht="12" customHeight="1" x14ac:dyDescent="0.2">
      <c r="A8" s="976"/>
      <c r="B8" s="48" t="s">
        <v>81</v>
      </c>
      <c r="C8" s="77">
        <v>4375</v>
      </c>
      <c r="D8" s="8">
        <v>4885</v>
      </c>
      <c r="E8" s="76">
        <v>4727</v>
      </c>
      <c r="F8" s="77">
        <v>15620</v>
      </c>
      <c r="G8" s="8">
        <v>19487</v>
      </c>
      <c r="H8" s="76">
        <v>20116</v>
      </c>
      <c r="I8" s="77">
        <v>4521</v>
      </c>
      <c r="J8" s="8">
        <v>4606</v>
      </c>
      <c r="K8" s="76">
        <v>5290</v>
      </c>
      <c r="L8" s="8">
        <v>1783</v>
      </c>
      <c r="M8" s="8">
        <v>1860</v>
      </c>
      <c r="N8" s="8">
        <v>2345</v>
      </c>
      <c r="O8" s="77">
        <v>2228</v>
      </c>
      <c r="P8" s="8">
        <v>2071</v>
      </c>
      <c r="Q8" s="76">
        <v>1840</v>
      </c>
      <c r="R8" s="8">
        <v>34</v>
      </c>
      <c r="S8" s="8">
        <v>3</v>
      </c>
      <c r="T8" s="8">
        <v>3</v>
      </c>
      <c r="U8" s="77">
        <v>78</v>
      </c>
      <c r="V8" s="8">
        <v>93</v>
      </c>
      <c r="W8" s="76">
        <v>77</v>
      </c>
      <c r="X8" s="8">
        <v>307</v>
      </c>
      <c r="Y8" s="8">
        <v>444</v>
      </c>
      <c r="Z8" s="8">
        <v>421</v>
      </c>
      <c r="AA8" s="77">
        <v>28946</v>
      </c>
      <c r="AB8" s="8">
        <v>33449</v>
      </c>
      <c r="AC8" s="76">
        <v>34819</v>
      </c>
      <c r="AD8" s="8"/>
      <c r="AE8" s="88">
        <v>-3.2343909929999999</v>
      </c>
      <c r="AF8" s="9">
        <v>3.2277928876000002</v>
      </c>
      <c r="AG8" s="9">
        <v>14.850195397</v>
      </c>
      <c r="AH8" s="9">
        <v>26.075268817000001</v>
      </c>
      <c r="AI8" s="9">
        <v>-11.154031870000001</v>
      </c>
      <c r="AJ8" s="9">
        <v>0</v>
      </c>
      <c r="AK8" s="9">
        <v>-17.20430108</v>
      </c>
      <c r="AL8" s="9">
        <v>-5.1801801799999998</v>
      </c>
      <c r="AM8" s="89">
        <v>4.095787617</v>
      </c>
    </row>
    <row r="9" spans="1:39" ht="12" customHeight="1" x14ac:dyDescent="0.2">
      <c r="A9" s="976"/>
      <c r="B9" s="48" t="s">
        <v>105</v>
      </c>
      <c r="C9" s="77">
        <v>43703984.836999997</v>
      </c>
      <c r="D9" s="8">
        <v>50245623.483000003</v>
      </c>
      <c r="E9" s="76">
        <v>51977766.402000003</v>
      </c>
      <c r="F9" s="77">
        <v>269835916.63</v>
      </c>
      <c r="G9" s="8">
        <v>334838374.66000003</v>
      </c>
      <c r="H9" s="76">
        <v>354563203.45999998</v>
      </c>
      <c r="I9" s="77">
        <v>85920875.025000006</v>
      </c>
      <c r="J9" s="8">
        <v>84282463.077000007</v>
      </c>
      <c r="K9" s="76">
        <v>93690170.959999993</v>
      </c>
      <c r="L9" s="8">
        <v>37326102.406000003</v>
      </c>
      <c r="M9" s="8">
        <v>34411458.641999997</v>
      </c>
      <c r="N9" s="8">
        <v>51020143.530000001</v>
      </c>
      <c r="O9" s="77">
        <v>41294451.305</v>
      </c>
      <c r="P9" s="8">
        <v>40042414.994999997</v>
      </c>
      <c r="Q9" s="76">
        <v>34824284.245999999</v>
      </c>
      <c r="R9" s="8">
        <v>2748302.7656</v>
      </c>
      <c r="S9" s="8">
        <v>22792.549268999999</v>
      </c>
      <c r="T9" s="8">
        <v>16597.704469</v>
      </c>
      <c r="U9" s="77">
        <v>2309108.4092999999</v>
      </c>
      <c r="V9" s="8">
        <v>2244253.8343000002</v>
      </c>
      <c r="W9" s="76">
        <v>2129321.0633999999</v>
      </c>
      <c r="X9" s="8">
        <v>3792325.1321999999</v>
      </c>
      <c r="Y9" s="8">
        <v>4165151.4234000002</v>
      </c>
      <c r="Z9" s="8">
        <v>4133750.8901</v>
      </c>
      <c r="AA9" s="77">
        <v>486931066.50999999</v>
      </c>
      <c r="AB9" s="8">
        <v>550252532.65999997</v>
      </c>
      <c r="AC9" s="76">
        <v>592355238.25999999</v>
      </c>
      <c r="AD9" s="8"/>
      <c r="AE9" s="88">
        <v>3.4473508298</v>
      </c>
      <c r="AF9" s="9">
        <v>5.8908507188000003</v>
      </c>
      <c r="AG9" s="9">
        <v>11.162117882</v>
      </c>
      <c r="AH9" s="9">
        <v>48.264983653000002</v>
      </c>
      <c r="AI9" s="9">
        <v>-13.03150859</v>
      </c>
      <c r="AJ9" s="9">
        <v>-27.17925374</v>
      </c>
      <c r="AK9" s="9">
        <v>-5.1212019389999996</v>
      </c>
      <c r="AL9" s="9">
        <v>-0.75388695699999997</v>
      </c>
      <c r="AM9" s="89">
        <v>7.6515241807000001</v>
      </c>
    </row>
    <row r="10" spans="1:39" ht="12" customHeight="1" x14ac:dyDescent="0.2">
      <c r="A10" s="976"/>
      <c r="B10" s="48" t="s">
        <v>84</v>
      </c>
      <c r="C10" s="77">
        <v>10.470171429000001</v>
      </c>
      <c r="D10" s="8">
        <v>10.321801432999999</v>
      </c>
      <c r="E10" s="76">
        <v>10.929553628000001</v>
      </c>
      <c r="F10" s="77">
        <v>21.580153649</v>
      </c>
      <c r="G10" s="8">
        <v>21.195976805000001</v>
      </c>
      <c r="H10" s="76">
        <v>20.560996222</v>
      </c>
      <c r="I10" s="77">
        <v>16.259898252999999</v>
      </c>
      <c r="J10" s="8">
        <v>15.675423361</v>
      </c>
      <c r="K10" s="76">
        <v>13.897731568999999</v>
      </c>
      <c r="L10" s="8">
        <v>16.632080763000001</v>
      </c>
      <c r="M10" s="8">
        <v>17.263978495</v>
      </c>
      <c r="N10" s="8">
        <v>16.895095949000002</v>
      </c>
      <c r="O10" s="77">
        <v>14.978007181000001</v>
      </c>
      <c r="P10" s="8">
        <v>15.096571704</v>
      </c>
      <c r="Q10" s="76">
        <v>14.504347826</v>
      </c>
      <c r="R10" s="8">
        <v>2.5294117646999998</v>
      </c>
      <c r="S10" s="8">
        <v>4.6666666667000003</v>
      </c>
      <c r="T10" s="8">
        <v>27.333333332999999</v>
      </c>
      <c r="U10" s="77">
        <v>19.602564102999999</v>
      </c>
      <c r="V10" s="8">
        <v>17.935483870999999</v>
      </c>
      <c r="W10" s="76">
        <v>18.87012987</v>
      </c>
      <c r="X10" s="8">
        <v>9.7980456026000002</v>
      </c>
      <c r="Y10" s="8">
        <v>8.0833333333000006</v>
      </c>
      <c r="Z10" s="8">
        <v>8.1615201899999992</v>
      </c>
      <c r="AA10" s="77">
        <v>18.104366752000001</v>
      </c>
      <c r="AB10" s="8">
        <v>18.066788245000001</v>
      </c>
      <c r="AC10" s="76">
        <v>17.521066085000001</v>
      </c>
      <c r="AD10" s="8"/>
      <c r="AE10" s="88">
        <v>5.8880438563000004</v>
      </c>
      <c r="AF10" s="9">
        <v>-2.9957599450000001</v>
      </c>
      <c r="AG10" s="9">
        <v>-11.34063018</v>
      </c>
      <c r="AH10" s="9">
        <v>-2.1367180569999999</v>
      </c>
      <c r="AI10" s="9">
        <v>-3.922903093</v>
      </c>
      <c r="AJ10" s="9">
        <v>485.71428571000001</v>
      </c>
      <c r="AK10" s="9">
        <v>5.2111557506999997</v>
      </c>
      <c r="AL10" s="9">
        <v>0.96726008279999998</v>
      </c>
      <c r="AM10" s="89">
        <v>-3.020582036</v>
      </c>
    </row>
    <row r="11" spans="1:39" ht="12" customHeight="1" x14ac:dyDescent="0.2">
      <c r="A11" s="977"/>
      <c r="B11" s="46" t="s">
        <v>106</v>
      </c>
      <c r="C11" s="77">
        <v>9989.4822485000004</v>
      </c>
      <c r="D11" s="8">
        <v>10285.695698</v>
      </c>
      <c r="E11" s="76">
        <v>10995.931119000001</v>
      </c>
      <c r="F11" s="77">
        <v>17275.026673</v>
      </c>
      <c r="G11" s="8">
        <v>17182.653803000001</v>
      </c>
      <c r="H11" s="76">
        <v>17625.929779999999</v>
      </c>
      <c r="I11" s="77">
        <v>19004.838537</v>
      </c>
      <c r="J11" s="8">
        <v>18298.407094999999</v>
      </c>
      <c r="K11" s="76">
        <v>17710.807365000001</v>
      </c>
      <c r="L11" s="8">
        <v>20934.437693</v>
      </c>
      <c r="M11" s="8">
        <v>18500.784216</v>
      </c>
      <c r="N11" s="8">
        <v>21756.990844</v>
      </c>
      <c r="O11" s="77">
        <v>18534.313870999998</v>
      </c>
      <c r="P11" s="8">
        <v>19334.821339999999</v>
      </c>
      <c r="Q11" s="76">
        <v>18926.241438000001</v>
      </c>
      <c r="R11" s="8">
        <v>80832.434280999994</v>
      </c>
      <c r="S11" s="8">
        <v>7597.5164230999999</v>
      </c>
      <c r="T11" s="8">
        <v>5532.5681562999998</v>
      </c>
      <c r="U11" s="77">
        <v>29603.953966000001</v>
      </c>
      <c r="V11" s="8">
        <v>24131.761659</v>
      </c>
      <c r="W11" s="76">
        <v>27653.520304000001</v>
      </c>
      <c r="X11" s="8">
        <v>12352.850594</v>
      </c>
      <c r="Y11" s="8">
        <v>9380.9716743000008</v>
      </c>
      <c r="Z11" s="8">
        <v>9818.8857246999996</v>
      </c>
      <c r="AA11" s="77">
        <v>16822.050249</v>
      </c>
      <c r="AB11" s="8">
        <v>16450.492770000001</v>
      </c>
      <c r="AC11" s="76">
        <v>17012.413862000001</v>
      </c>
      <c r="AD11" s="8"/>
      <c r="AE11" s="94">
        <v>6.9050790783</v>
      </c>
      <c r="AF11" s="41">
        <v>2.5797876296000002</v>
      </c>
      <c r="AG11" s="41">
        <v>-3.211207001</v>
      </c>
      <c r="AH11" s="41">
        <v>17.600370828999999</v>
      </c>
      <c r="AI11" s="41">
        <v>-2.1131816749999999</v>
      </c>
      <c r="AJ11" s="41">
        <v>-27.17925374</v>
      </c>
      <c r="AK11" s="41">
        <v>14.593872983000001</v>
      </c>
      <c r="AL11" s="41">
        <v>4.6681097177000002</v>
      </c>
      <c r="AM11" s="95">
        <v>3.4158313656999999</v>
      </c>
    </row>
    <row r="12" spans="1:39" ht="12" customHeight="1" x14ac:dyDescent="0.2">
      <c r="A12" s="979" t="s">
        <v>107</v>
      </c>
      <c r="B12" s="39" t="s">
        <v>97</v>
      </c>
      <c r="C12" s="106">
        <v>88</v>
      </c>
      <c r="D12" s="98">
        <v>83</v>
      </c>
      <c r="E12" s="99">
        <v>81</v>
      </c>
      <c r="F12" s="106">
        <v>16</v>
      </c>
      <c r="G12" s="98">
        <v>12</v>
      </c>
      <c r="H12" s="99">
        <v>11</v>
      </c>
      <c r="I12" s="106">
        <v>96</v>
      </c>
      <c r="J12" s="98">
        <v>99</v>
      </c>
      <c r="K12" s="99">
        <v>97</v>
      </c>
      <c r="L12" s="98">
        <v>11</v>
      </c>
      <c r="M12" s="98">
        <v>15</v>
      </c>
      <c r="N12" s="98">
        <v>15</v>
      </c>
      <c r="O12" s="106">
        <v>34</v>
      </c>
      <c r="P12" s="98">
        <v>31</v>
      </c>
      <c r="Q12" s="99">
        <v>30</v>
      </c>
      <c r="R12" s="98">
        <v>4</v>
      </c>
      <c r="S12" s="98">
        <v>20</v>
      </c>
      <c r="T12" s="98">
        <v>22</v>
      </c>
      <c r="U12" s="106">
        <v>5</v>
      </c>
      <c r="V12" s="98">
        <v>5</v>
      </c>
      <c r="W12" s="99">
        <v>5</v>
      </c>
      <c r="X12" s="98">
        <v>2</v>
      </c>
      <c r="Y12" s="98">
        <v>2</v>
      </c>
      <c r="Z12" s="98">
        <v>2</v>
      </c>
      <c r="AA12" s="106">
        <v>256</v>
      </c>
      <c r="AB12" s="98">
        <v>267</v>
      </c>
      <c r="AC12" s="99">
        <v>263</v>
      </c>
      <c r="AD12" s="8"/>
      <c r="AE12" s="153">
        <v>-2.4096385539999998</v>
      </c>
      <c r="AF12" s="52">
        <v>-8.3333333330000006</v>
      </c>
      <c r="AG12" s="52">
        <v>-2.0202020200000002</v>
      </c>
      <c r="AH12" s="52">
        <v>0</v>
      </c>
      <c r="AI12" s="52">
        <v>-3.225806452</v>
      </c>
      <c r="AJ12" s="52">
        <v>10</v>
      </c>
      <c r="AK12" s="52">
        <v>0</v>
      </c>
      <c r="AL12" s="52">
        <v>0</v>
      </c>
      <c r="AM12" s="154">
        <v>-1.498127341</v>
      </c>
    </row>
    <row r="13" spans="1:39" ht="12" customHeight="1" x14ac:dyDescent="0.2">
      <c r="A13" s="976"/>
      <c r="B13" s="48" t="s">
        <v>81</v>
      </c>
      <c r="C13" s="77">
        <v>10270</v>
      </c>
      <c r="D13" s="8">
        <v>10556</v>
      </c>
      <c r="E13" s="76">
        <v>10919</v>
      </c>
      <c r="F13" s="77">
        <v>575</v>
      </c>
      <c r="G13" s="8">
        <v>566</v>
      </c>
      <c r="H13" s="76">
        <v>623</v>
      </c>
      <c r="I13" s="77">
        <v>6382</v>
      </c>
      <c r="J13" s="8">
        <v>7163</v>
      </c>
      <c r="K13" s="76">
        <v>7170</v>
      </c>
      <c r="L13" s="8">
        <v>1965</v>
      </c>
      <c r="M13" s="8">
        <v>1944</v>
      </c>
      <c r="N13" s="8">
        <v>1867</v>
      </c>
      <c r="O13" s="77">
        <v>1741</v>
      </c>
      <c r="P13" s="8">
        <v>2011</v>
      </c>
      <c r="Q13" s="76">
        <v>1617</v>
      </c>
      <c r="R13" s="8">
        <v>993</v>
      </c>
      <c r="S13" s="8">
        <v>1234</v>
      </c>
      <c r="T13" s="8">
        <v>1304</v>
      </c>
      <c r="U13" s="77">
        <v>230</v>
      </c>
      <c r="V13" s="8">
        <v>189</v>
      </c>
      <c r="W13" s="76">
        <v>239</v>
      </c>
      <c r="X13" s="8">
        <v>1099</v>
      </c>
      <c r="Y13" s="8">
        <v>1022</v>
      </c>
      <c r="Z13" s="8">
        <v>906</v>
      </c>
      <c r="AA13" s="77">
        <v>23255</v>
      </c>
      <c r="AB13" s="8">
        <v>24685</v>
      </c>
      <c r="AC13" s="76">
        <v>24645</v>
      </c>
      <c r="AD13" s="8"/>
      <c r="AE13" s="88">
        <v>3.4388025767000001</v>
      </c>
      <c r="AF13" s="9">
        <v>10.070671378</v>
      </c>
      <c r="AG13" s="9">
        <v>9.7724417100000002E-2</v>
      </c>
      <c r="AH13" s="9">
        <v>-3.96090535</v>
      </c>
      <c r="AI13" s="9">
        <v>-19.592242670000001</v>
      </c>
      <c r="AJ13" s="9">
        <v>5.6726094002999998</v>
      </c>
      <c r="AK13" s="9">
        <v>26.455026454999999</v>
      </c>
      <c r="AL13" s="9">
        <v>-11.350293539999999</v>
      </c>
      <c r="AM13" s="89">
        <v>-0.162041726</v>
      </c>
    </row>
    <row r="14" spans="1:39" ht="12" customHeight="1" x14ac:dyDescent="0.2">
      <c r="A14" s="976"/>
      <c r="B14" s="48" t="s">
        <v>105</v>
      </c>
      <c r="C14" s="77">
        <v>136770767.12</v>
      </c>
      <c r="D14" s="8">
        <v>130317702.39</v>
      </c>
      <c r="E14" s="76">
        <v>129427678.95</v>
      </c>
      <c r="F14" s="77">
        <v>5440826.7346999999</v>
      </c>
      <c r="G14" s="8">
        <v>5627219.1184</v>
      </c>
      <c r="H14" s="76">
        <v>5293723.3326000003</v>
      </c>
      <c r="I14" s="77">
        <v>153893209.30000001</v>
      </c>
      <c r="J14" s="8">
        <v>166340910.75</v>
      </c>
      <c r="K14" s="76">
        <v>157125346.03999999</v>
      </c>
      <c r="L14" s="8">
        <v>30924783.397</v>
      </c>
      <c r="M14" s="8">
        <v>23586737.997000001</v>
      </c>
      <c r="N14" s="8">
        <v>19380055.206999999</v>
      </c>
      <c r="O14" s="77">
        <v>42856939.465999998</v>
      </c>
      <c r="P14" s="8">
        <v>58730118.160999998</v>
      </c>
      <c r="Q14" s="76">
        <v>44144875.181000002</v>
      </c>
      <c r="R14" s="8">
        <v>12156871.030999999</v>
      </c>
      <c r="S14" s="8">
        <v>18047178.984000001</v>
      </c>
      <c r="T14" s="8">
        <v>26366480.134</v>
      </c>
      <c r="U14" s="77">
        <v>13480846.935000001</v>
      </c>
      <c r="V14" s="8">
        <v>14295536.006999999</v>
      </c>
      <c r="W14" s="76">
        <v>16255871.248</v>
      </c>
      <c r="X14" s="8">
        <v>24596436.756999999</v>
      </c>
      <c r="Y14" s="8">
        <v>20491435.407000002</v>
      </c>
      <c r="Z14" s="8">
        <v>21088177.287999999</v>
      </c>
      <c r="AA14" s="77">
        <v>420120680.74000001</v>
      </c>
      <c r="AB14" s="8">
        <v>437436838.81999999</v>
      </c>
      <c r="AC14" s="76">
        <v>419082207.38</v>
      </c>
      <c r="AD14" s="8"/>
      <c r="AE14" s="88">
        <v>-0.682964342</v>
      </c>
      <c r="AF14" s="9">
        <v>-5.9264759160000002</v>
      </c>
      <c r="AG14" s="9">
        <v>-5.5401672810000004</v>
      </c>
      <c r="AH14" s="9">
        <v>-17.83494941</v>
      </c>
      <c r="AI14" s="9">
        <v>-24.834349799999998</v>
      </c>
      <c r="AJ14" s="9">
        <v>46.097515614999999</v>
      </c>
      <c r="AK14" s="9">
        <v>13.712918773</v>
      </c>
      <c r="AL14" s="9">
        <v>2.9121526551999999</v>
      </c>
      <c r="AM14" s="89">
        <v>-4.1959500910000003</v>
      </c>
    </row>
    <row r="15" spans="1:39" ht="12" customHeight="1" x14ac:dyDescent="0.2">
      <c r="A15" s="976"/>
      <c r="B15" s="48" t="s">
        <v>84</v>
      </c>
      <c r="C15" s="77">
        <v>14.854917235</v>
      </c>
      <c r="D15" s="8">
        <v>13.889636226</v>
      </c>
      <c r="E15" s="76">
        <v>12.388130780999999</v>
      </c>
      <c r="F15" s="77">
        <v>11.379130435</v>
      </c>
      <c r="G15" s="8">
        <v>10.980565371000001</v>
      </c>
      <c r="H15" s="76">
        <v>9.4125200642000006</v>
      </c>
      <c r="I15" s="77">
        <v>21.077091821</v>
      </c>
      <c r="J15" s="8">
        <v>20.052771185000001</v>
      </c>
      <c r="K15" s="76">
        <v>17.523709902</v>
      </c>
      <c r="L15" s="8">
        <v>13.214249364</v>
      </c>
      <c r="M15" s="8">
        <v>11.383744856</v>
      </c>
      <c r="N15" s="8">
        <v>11.305302624999999</v>
      </c>
      <c r="O15" s="77">
        <v>20.351522114000002</v>
      </c>
      <c r="P15" s="8">
        <v>20.395325709000002</v>
      </c>
      <c r="Q15" s="76">
        <v>19.403834261</v>
      </c>
      <c r="R15" s="8">
        <v>11.886203424</v>
      </c>
      <c r="S15" s="8">
        <v>13.320097244999999</v>
      </c>
      <c r="T15" s="8">
        <v>15.115030675</v>
      </c>
      <c r="U15" s="77">
        <v>36.556521738999997</v>
      </c>
      <c r="V15" s="8">
        <v>45.698412697999998</v>
      </c>
      <c r="W15" s="76">
        <v>41.995815899999997</v>
      </c>
      <c r="X15" s="8">
        <v>20.905368516999999</v>
      </c>
      <c r="Y15" s="8">
        <v>17.746575342</v>
      </c>
      <c r="Z15" s="8">
        <v>20.077262693000002</v>
      </c>
      <c r="AA15" s="77">
        <v>17.123242312999999</v>
      </c>
      <c r="AB15" s="8">
        <v>16.318736075</v>
      </c>
      <c r="AC15" s="76">
        <v>14.899371069000001</v>
      </c>
      <c r="AD15" s="8"/>
      <c r="AE15" s="88">
        <v>-10.81025752</v>
      </c>
      <c r="AF15" s="9">
        <v>-14.28018735</v>
      </c>
      <c r="AG15" s="9">
        <v>-12.61202883</v>
      </c>
      <c r="AH15" s="9">
        <v>-0.689072291</v>
      </c>
      <c r="AI15" s="9">
        <v>-4.8613660879999996</v>
      </c>
      <c r="AJ15" s="9">
        <v>13.475377823000001</v>
      </c>
      <c r="AK15" s="9">
        <v>-8.102243777</v>
      </c>
      <c r="AL15" s="9">
        <v>13.133166855000001</v>
      </c>
      <c r="AM15" s="89">
        <v>-8.6977631039999999</v>
      </c>
    </row>
    <row r="16" spans="1:39" ht="12" customHeight="1" x14ac:dyDescent="0.2">
      <c r="A16" s="977"/>
      <c r="B16" s="46" t="s">
        <v>106</v>
      </c>
      <c r="C16" s="107">
        <v>13317.504101</v>
      </c>
      <c r="D16" s="51">
        <v>12345.36779</v>
      </c>
      <c r="E16" s="100">
        <v>11853.437032</v>
      </c>
      <c r="F16" s="107">
        <v>9462.3073647000001</v>
      </c>
      <c r="G16" s="51">
        <v>9942.0832480999998</v>
      </c>
      <c r="H16" s="100">
        <v>8497.1482063999993</v>
      </c>
      <c r="I16" s="107">
        <v>24113.633548000002</v>
      </c>
      <c r="J16" s="51">
        <v>23222.240785999998</v>
      </c>
      <c r="K16" s="100">
        <v>21914.274204000001</v>
      </c>
      <c r="L16" s="51">
        <v>15737.803255999999</v>
      </c>
      <c r="M16" s="51">
        <v>12133.095676999999</v>
      </c>
      <c r="N16" s="51">
        <v>10380.318804</v>
      </c>
      <c r="O16" s="107">
        <v>24616.277694</v>
      </c>
      <c r="P16" s="51">
        <v>29204.434689999998</v>
      </c>
      <c r="Q16" s="100">
        <v>27300.479394999998</v>
      </c>
      <c r="R16" s="51">
        <v>12242.569014000001</v>
      </c>
      <c r="S16" s="51">
        <v>14624.942451000001</v>
      </c>
      <c r="T16" s="51">
        <v>20219.693353999999</v>
      </c>
      <c r="U16" s="107">
        <v>58612.377979999997</v>
      </c>
      <c r="V16" s="51">
        <v>75637.756651000003</v>
      </c>
      <c r="W16" s="100">
        <v>68016.197690000001</v>
      </c>
      <c r="X16" s="51">
        <v>22380.743181999998</v>
      </c>
      <c r="Y16" s="51">
        <v>20050.328186999999</v>
      </c>
      <c r="Z16" s="51">
        <v>23276.133871000002</v>
      </c>
      <c r="AA16" s="107">
        <v>18065.821575999998</v>
      </c>
      <c r="AB16" s="51">
        <v>17720.755066999998</v>
      </c>
      <c r="AC16" s="100">
        <v>17004.755828000001</v>
      </c>
      <c r="AD16" s="8"/>
      <c r="AE16" s="94">
        <v>-3.9847395909999999</v>
      </c>
      <c r="AF16" s="41">
        <v>-14.53352387</v>
      </c>
      <c r="AG16" s="41">
        <v>-5.6323874800000002</v>
      </c>
      <c r="AH16" s="41">
        <v>-14.446246199999999</v>
      </c>
      <c r="AI16" s="41">
        <v>-6.5194047250000002</v>
      </c>
      <c r="AJ16" s="41">
        <v>38.254857567999998</v>
      </c>
      <c r="AK16" s="41">
        <v>-10.076394779999999</v>
      </c>
      <c r="AL16" s="41">
        <v>16.088543060999999</v>
      </c>
      <c r="AM16" s="95">
        <v>-4.0404555889999996</v>
      </c>
    </row>
    <row r="17" spans="1:39" ht="12" customHeight="1" x14ac:dyDescent="0.2">
      <c r="A17" s="979" t="s">
        <v>108</v>
      </c>
      <c r="B17" s="39" t="s">
        <v>97</v>
      </c>
      <c r="C17" s="77">
        <v>78</v>
      </c>
      <c r="D17" s="8">
        <v>83</v>
      </c>
      <c r="E17" s="76">
        <v>85</v>
      </c>
      <c r="F17" s="77">
        <v>33</v>
      </c>
      <c r="G17" s="8">
        <v>35</v>
      </c>
      <c r="H17" s="76">
        <v>34</v>
      </c>
      <c r="I17" s="77">
        <v>85</v>
      </c>
      <c r="J17" s="8">
        <v>97</v>
      </c>
      <c r="K17" s="76">
        <v>96</v>
      </c>
      <c r="L17" s="8">
        <v>12</v>
      </c>
      <c r="M17" s="8">
        <v>15</v>
      </c>
      <c r="N17" s="8">
        <v>17</v>
      </c>
      <c r="O17" s="77">
        <v>28</v>
      </c>
      <c r="P17" s="8">
        <v>27</v>
      </c>
      <c r="Q17" s="76">
        <v>23</v>
      </c>
      <c r="R17" s="8">
        <v>4</v>
      </c>
      <c r="S17" s="8">
        <v>14</v>
      </c>
      <c r="T17" s="8">
        <v>15</v>
      </c>
      <c r="U17" s="77">
        <v>4</v>
      </c>
      <c r="V17" s="8">
        <v>4</v>
      </c>
      <c r="W17" s="76">
        <v>4</v>
      </c>
      <c r="X17" s="8">
        <v>2</v>
      </c>
      <c r="Y17" s="8">
        <v>2</v>
      </c>
      <c r="Z17" s="8">
        <v>2</v>
      </c>
      <c r="AA17" s="77">
        <v>246</v>
      </c>
      <c r="AB17" s="8">
        <v>277</v>
      </c>
      <c r="AC17" s="76">
        <v>276</v>
      </c>
      <c r="AD17" s="8"/>
      <c r="AE17" s="153">
        <v>2.4096385541999998</v>
      </c>
      <c r="AF17" s="52">
        <v>-2.8571428569999999</v>
      </c>
      <c r="AG17" s="52">
        <v>-1.030927835</v>
      </c>
      <c r="AH17" s="52">
        <v>13.333333333000001</v>
      </c>
      <c r="AI17" s="52">
        <v>-14.81481481</v>
      </c>
      <c r="AJ17" s="52">
        <v>7.1428571428999996</v>
      </c>
      <c r="AK17" s="52">
        <v>0</v>
      </c>
      <c r="AL17" s="52">
        <v>0</v>
      </c>
      <c r="AM17" s="154">
        <v>-0.36101083</v>
      </c>
    </row>
    <row r="18" spans="1:39" ht="12" customHeight="1" x14ac:dyDescent="0.2">
      <c r="A18" s="976"/>
      <c r="B18" s="48" t="s">
        <v>81</v>
      </c>
      <c r="C18" s="77">
        <v>28699</v>
      </c>
      <c r="D18" s="8">
        <v>30098</v>
      </c>
      <c r="E18" s="76">
        <v>31377</v>
      </c>
      <c r="F18" s="77">
        <v>6539</v>
      </c>
      <c r="G18" s="8">
        <v>7081</v>
      </c>
      <c r="H18" s="76">
        <v>15081</v>
      </c>
      <c r="I18" s="77">
        <v>8319</v>
      </c>
      <c r="J18" s="8">
        <v>8331</v>
      </c>
      <c r="K18" s="76">
        <v>12348</v>
      </c>
      <c r="L18" s="8">
        <v>2381</v>
      </c>
      <c r="M18" s="8">
        <v>3348</v>
      </c>
      <c r="N18" s="8">
        <v>3991</v>
      </c>
      <c r="O18" s="77">
        <v>1683</v>
      </c>
      <c r="P18" s="8">
        <v>2212</v>
      </c>
      <c r="Q18" s="76">
        <v>2316</v>
      </c>
      <c r="R18" s="8">
        <v>666</v>
      </c>
      <c r="S18" s="8">
        <v>704</v>
      </c>
      <c r="T18" s="8">
        <v>839</v>
      </c>
      <c r="U18" s="77">
        <v>374</v>
      </c>
      <c r="V18" s="8">
        <v>405</v>
      </c>
      <c r="W18" s="76">
        <v>430</v>
      </c>
      <c r="X18" s="8">
        <v>1207</v>
      </c>
      <c r="Y18" s="8">
        <v>1224</v>
      </c>
      <c r="Z18" s="8">
        <v>2125</v>
      </c>
      <c r="AA18" s="77">
        <v>49868</v>
      </c>
      <c r="AB18" s="8">
        <v>53403</v>
      </c>
      <c r="AC18" s="76">
        <v>68507</v>
      </c>
      <c r="AD18" s="8"/>
      <c r="AE18" s="88">
        <v>4.2494517908000002</v>
      </c>
      <c r="AF18" s="9">
        <v>112.97839288</v>
      </c>
      <c r="AG18" s="9">
        <v>48.217500899999997</v>
      </c>
      <c r="AH18" s="9">
        <v>19.205495817999999</v>
      </c>
      <c r="AI18" s="9">
        <v>4.7016274863999996</v>
      </c>
      <c r="AJ18" s="9">
        <v>19.176136364000001</v>
      </c>
      <c r="AK18" s="9">
        <v>6.1728395061999999</v>
      </c>
      <c r="AL18" s="9">
        <v>73.611111111</v>
      </c>
      <c r="AM18" s="89">
        <v>28.283055259000001</v>
      </c>
    </row>
    <row r="19" spans="1:39" ht="12" customHeight="1" x14ac:dyDescent="0.2">
      <c r="A19" s="976"/>
      <c r="B19" s="48" t="s">
        <v>105</v>
      </c>
      <c r="C19" s="77">
        <v>137879293.94</v>
      </c>
      <c r="D19" s="8">
        <v>156512539.09</v>
      </c>
      <c r="E19" s="76">
        <v>166532547.24000001</v>
      </c>
      <c r="F19" s="77">
        <v>77068342.936000004</v>
      </c>
      <c r="G19" s="8">
        <v>85902245.162</v>
      </c>
      <c r="H19" s="76">
        <v>84552649.040000007</v>
      </c>
      <c r="I19" s="77">
        <v>86674849.650000006</v>
      </c>
      <c r="J19" s="8">
        <v>92718235.936000004</v>
      </c>
      <c r="K19" s="76">
        <v>103741760.59999999</v>
      </c>
      <c r="L19" s="8">
        <v>23544546.011</v>
      </c>
      <c r="M19" s="8">
        <v>21889729.120000001</v>
      </c>
      <c r="N19" s="8">
        <v>24887913.221000001</v>
      </c>
      <c r="O19" s="77">
        <v>15673517.819</v>
      </c>
      <c r="P19" s="8">
        <v>25159021.370000001</v>
      </c>
      <c r="Q19" s="76">
        <v>28460096.561000001</v>
      </c>
      <c r="R19" s="8">
        <v>10865837.911</v>
      </c>
      <c r="S19" s="8">
        <v>10142983.187000001</v>
      </c>
      <c r="T19" s="8">
        <v>10014294.032</v>
      </c>
      <c r="U19" s="77">
        <v>7646945.1162</v>
      </c>
      <c r="V19" s="8">
        <v>8348064.8044999996</v>
      </c>
      <c r="W19" s="76">
        <v>8169874.2122</v>
      </c>
      <c r="X19" s="8">
        <v>14801305.409</v>
      </c>
      <c r="Y19" s="8">
        <v>11348237.828</v>
      </c>
      <c r="Z19" s="8">
        <v>9921702.4666000009</v>
      </c>
      <c r="AA19" s="77">
        <v>374154638.79000002</v>
      </c>
      <c r="AB19" s="8">
        <v>412021056.5</v>
      </c>
      <c r="AC19" s="76">
        <v>436280837.37</v>
      </c>
      <c r="AD19" s="8"/>
      <c r="AE19" s="88">
        <v>6.4020481698999996</v>
      </c>
      <c r="AF19" s="9">
        <v>-1.5710836429999999</v>
      </c>
      <c r="AG19" s="9">
        <v>11.889273508</v>
      </c>
      <c r="AH19" s="9">
        <v>13.696762007</v>
      </c>
      <c r="AI19" s="9">
        <v>13.120841001000001</v>
      </c>
      <c r="AJ19" s="9">
        <v>-1.2687505539999999</v>
      </c>
      <c r="AK19" s="9">
        <v>-2.1345137630000002</v>
      </c>
      <c r="AL19" s="9">
        <v>-12.57054516</v>
      </c>
      <c r="AM19" s="89">
        <v>5.8879954036999997</v>
      </c>
    </row>
    <row r="20" spans="1:39" ht="12" customHeight="1" x14ac:dyDescent="0.2">
      <c r="A20" s="976"/>
      <c r="B20" s="48" t="s">
        <v>84</v>
      </c>
      <c r="C20" s="77">
        <v>4.4069828216999998</v>
      </c>
      <c r="D20" s="8">
        <v>4.3535450860999996</v>
      </c>
      <c r="E20" s="76">
        <v>4.2568441852000003</v>
      </c>
      <c r="F20" s="77">
        <v>11.520415966</v>
      </c>
      <c r="G20" s="8">
        <v>11.207880243</v>
      </c>
      <c r="H20" s="76">
        <v>5.0869968835000003</v>
      </c>
      <c r="I20" s="77">
        <v>7.8074287775000002</v>
      </c>
      <c r="J20" s="8">
        <v>7.6745888849000004</v>
      </c>
      <c r="K20" s="76">
        <v>5.2508908324999997</v>
      </c>
      <c r="L20" s="8">
        <v>6.1545569089000001</v>
      </c>
      <c r="M20" s="8">
        <v>4.5878136201000004</v>
      </c>
      <c r="N20" s="8">
        <v>5.0458531696</v>
      </c>
      <c r="O20" s="77">
        <v>7.4658348188000003</v>
      </c>
      <c r="P20" s="8">
        <v>8.0049728752</v>
      </c>
      <c r="Q20" s="76">
        <v>8.5030224524999998</v>
      </c>
      <c r="R20" s="8">
        <v>7.9069069068999998</v>
      </c>
      <c r="S20" s="8">
        <v>8.3821022726999992</v>
      </c>
      <c r="T20" s="8">
        <v>7.9845053635000003</v>
      </c>
      <c r="U20" s="77">
        <v>11.553475936</v>
      </c>
      <c r="V20" s="8">
        <v>9.7358024690999994</v>
      </c>
      <c r="W20" s="76">
        <v>9.8465116279</v>
      </c>
      <c r="X20" s="8">
        <v>5.3454846726999996</v>
      </c>
      <c r="Y20" s="8">
        <v>7.8962418301000001</v>
      </c>
      <c r="Z20" s="8">
        <v>4.1040000000000001</v>
      </c>
      <c r="AA20" s="77">
        <v>6.2167321728999996</v>
      </c>
      <c r="AB20" s="8">
        <v>6.1215474786000001</v>
      </c>
      <c r="AC20" s="76">
        <v>4.8842745997000003</v>
      </c>
      <c r="AD20" s="8"/>
      <c r="AE20" s="88">
        <v>-2.2211990209999999</v>
      </c>
      <c r="AF20" s="9">
        <v>-54.612319429999999</v>
      </c>
      <c r="AG20" s="9">
        <v>-31.58081936</v>
      </c>
      <c r="AH20" s="9">
        <v>9.9838308068000003</v>
      </c>
      <c r="AI20" s="9">
        <v>6.2217522162999996</v>
      </c>
      <c r="AJ20" s="9">
        <v>-4.7434032210000003</v>
      </c>
      <c r="AK20" s="9">
        <v>1.1371343976999999</v>
      </c>
      <c r="AL20" s="9">
        <v>-48.025907920000002</v>
      </c>
      <c r="AM20" s="89">
        <v>-20.211766440000002</v>
      </c>
    </row>
    <row r="21" spans="1:39" ht="12" customHeight="1" x14ac:dyDescent="0.2">
      <c r="A21" s="977"/>
      <c r="B21" s="46" t="s">
        <v>106</v>
      </c>
      <c r="C21" s="77">
        <v>4804.3239812000002</v>
      </c>
      <c r="D21" s="8">
        <v>5200.0976506999996</v>
      </c>
      <c r="E21" s="76">
        <v>5307.4719456000003</v>
      </c>
      <c r="F21" s="77">
        <v>11785.952429000001</v>
      </c>
      <c r="G21" s="8">
        <v>12131.372004000001</v>
      </c>
      <c r="H21" s="76">
        <v>5606.5678031999996</v>
      </c>
      <c r="I21" s="77">
        <v>10418.902470000001</v>
      </c>
      <c r="J21" s="8">
        <v>11129.304518000001</v>
      </c>
      <c r="K21" s="76">
        <v>8401.5031259000007</v>
      </c>
      <c r="L21" s="8">
        <v>9888.5115545999997</v>
      </c>
      <c r="M21" s="8">
        <v>6538.1508720000002</v>
      </c>
      <c r="N21" s="8">
        <v>6236.0093262999999</v>
      </c>
      <c r="O21" s="77">
        <v>9312.8448122000009</v>
      </c>
      <c r="P21" s="8">
        <v>11373.879462000001</v>
      </c>
      <c r="Q21" s="76">
        <v>12288.470018</v>
      </c>
      <c r="R21" s="8">
        <v>16315.071938999999</v>
      </c>
      <c r="S21" s="8">
        <v>14407.646573</v>
      </c>
      <c r="T21" s="8">
        <v>11935.988119</v>
      </c>
      <c r="U21" s="77">
        <v>20446.377315999998</v>
      </c>
      <c r="V21" s="8">
        <v>20612.505690000002</v>
      </c>
      <c r="W21" s="76">
        <v>18999.707470000001</v>
      </c>
      <c r="X21" s="8">
        <v>12262.887663</v>
      </c>
      <c r="Y21" s="8">
        <v>9271.4361336999991</v>
      </c>
      <c r="Z21" s="8">
        <v>4669.0364548999996</v>
      </c>
      <c r="AA21" s="77">
        <v>7502.9004328999999</v>
      </c>
      <c r="AB21" s="8">
        <v>7715.3166768999999</v>
      </c>
      <c r="AC21" s="76">
        <v>6368.4125325000005</v>
      </c>
      <c r="AD21" s="8"/>
      <c r="AE21" s="94">
        <v>2.0648515096</v>
      </c>
      <c r="AF21" s="41">
        <v>-53.78455297</v>
      </c>
      <c r="AG21" s="41">
        <v>-24.510079560000001</v>
      </c>
      <c r="AH21" s="41">
        <v>-4.6212079179999996</v>
      </c>
      <c r="AI21" s="41">
        <v>8.0411486591999992</v>
      </c>
      <c r="AJ21" s="41">
        <v>-17.155185209999999</v>
      </c>
      <c r="AK21" s="41">
        <v>-7.8243676139999998</v>
      </c>
      <c r="AL21" s="41">
        <v>-49.640634009999999</v>
      </c>
      <c r="AM21" s="95">
        <v>-17.457535459999999</v>
      </c>
    </row>
    <row r="22" spans="1:39" ht="12" customHeight="1" x14ac:dyDescent="0.2">
      <c r="A22" s="979" t="s">
        <v>109</v>
      </c>
      <c r="B22" s="39" t="s">
        <v>97</v>
      </c>
      <c r="C22" s="106">
        <v>24</v>
      </c>
      <c r="D22" s="98">
        <v>17</v>
      </c>
      <c r="E22" s="99">
        <v>14</v>
      </c>
      <c r="F22" s="106" t="s">
        <v>361</v>
      </c>
      <c r="G22" s="98" t="s">
        <v>361</v>
      </c>
      <c r="H22" s="99" t="s">
        <v>361</v>
      </c>
      <c r="I22" s="106">
        <v>9</v>
      </c>
      <c r="J22" s="98">
        <v>7</v>
      </c>
      <c r="K22" s="99">
        <v>8</v>
      </c>
      <c r="L22" s="98">
        <v>1</v>
      </c>
      <c r="M22" s="98">
        <v>2</v>
      </c>
      <c r="N22" s="98">
        <v>1</v>
      </c>
      <c r="O22" s="106">
        <v>7</v>
      </c>
      <c r="P22" s="98">
        <v>6</v>
      </c>
      <c r="Q22" s="99">
        <v>5</v>
      </c>
      <c r="R22" s="106" t="s">
        <v>361</v>
      </c>
      <c r="S22" s="98">
        <v>1</v>
      </c>
      <c r="T22" s="99">
        <v>2</v>
      </c>
      <c r="U22" s="106">
        <v>1</v>
      </c>
      <c r="V22" s="98" t="s">
        <v>361</v>
      </c>
      <c r="W22" s="99" t="s">
        <v>361</v>
      </c>
      <c r="X22" s="98">
        <v>2</v>
      </c>
      <c r="Y22" s="98">
        <v>2</v>
      </c>
      <c r="Z22" s="98">
        <v>2</v>
      </c>
      <c r="AA22" s="106">
        <v>44</v>
      </c>
      <c r="AB22" s="98">
        <v>35</v>
      </c>
      <c r="AC22" s="99">
        <v>32</v>
      </c>
      <c r="AD22" s="8"/>
      <c r="AE22" s="153">
        <v>-17.647058820000002</v>
      </c>
      <c r="AF22" s="52" t="s">
        <v>361</v>
      </c>
      <c r="AG22" s="52">
        <v>14.285714285999999</v>
      </c>
      <c r="AH22" s="52">
        <v>-50</v>
      </c>
      <c r="AI22" s="52">
        <v>-16.666666670000001</v>
      </c>
      <c r="AJ22" s="52">
        <v>100</v>
      </c>
      <c r="AK22" s="52" t="s">
        <v>361</v>
      </c>
      <c r="AL22" s="52">
        <v>0</v>
      </c>
      <c r="AM22" s="154">
        <v>-8.5714285710000002</v>
      </c>
    </row>
    <row r="23" spans="1:39" ht="12" customHeight="1" x14ac:dyDescent="0.2">
      <c r="A23" s="976"/>
      <c r="B23" s="48" t="s">
        <v>81</v>
      </c>
      <c r="C23" s="77">
        <v>650</v>
      </c>
      <c r="D23" s="8">
        <v>521</v>
      </c>
      <c r="E23" s="76">
        <v>513</v>
      </c>
      <c r="F23" s="77" t="s">
        <v>361</v>
      </c>
      <c r="G23" s="8" t="s">
        <v>361</v>
      </c>
      <c r="H23" s="76" t="s">
        <v>361</v>
      </c>
      <c r="I23" s="77">
        <v>298</v>
      </c>
      <c r="J23" s="8">
        <v>158</v>
      </c>
      <c r="K23" s="76">
        <v>189</v>
      </c>
      <c r="L23" s="8">
        <v>2</v>
      </c>
      <c r="M23" s="8">
        <v>8</v>
      </c>
      <c r="N23" s="8">
        <v>4</v>
      </c>
      <c r="O23" s="77">
        <v>521</v>
      </c>
      <c r="P23" s="8">
        <v>497</v>
      </c>
      <c r="Q23" s="76">
        <v>547</v>
      </c>
      <c r="R23" s="77" t="s">
        <v>361</v>
      </c>
      <c r="S23" s="8">
        <v>1</v>
      </c>
      <c r="T23" s="76">
        <v>62</v>
      </c>
      <c r="U23" s="77">
        <v>1</v>
      </c>
      <c r="V23" s="8" t="s">
        <v>361</v>
      </c>
      <c r="W23" s="76" t="s">
        <v>361</v>
      </c>
      <c r="X23" s="8">
        <v>17</v>
      </c>
      <c r="Y23" s="8">
        <v>17</v>
      </c>
      <c r="Z23" s="8">
        <v>14</v>
      </c>
      <c r="AA23" s="77">
        <v>1489</v>
      </c>
      <c r="AB23" s="8">
        <v>1202</v>
      </c>
      <c r="AC23" s="76">
        <v>1329</v>
      </c>
      <c r="AD23" s="8"/>
      <c r="AE23" s="88">
        <v>-1.535508637</v>
      </c>
      <c r="AF23" s="9" t="s">
        <v>361</v>
      </c>
      <c r="AG23" s="9">
        <v>19.620253165000001</v>
      </c>
      <c r="AH23" s="9">
        <v>-50</v>
      </c>
      <c r="AI23" s="9">
        <v>10.060362173</v>
      </c>
      <c r="AJ23" s="9">
        <v>6100</v>
      </c>
      <c r="AK23" s="9" t="s">
        <v>361</v>
      </c>
      <c r="AL23" s="9">
        <v>-17.647058820000002</v>
      </c>
      <c r="AM23" s="89">
        <v>10.565723794</v>
      </c>
    </row>
    <row r="24" spans="1:39" ht="12" customHeight="1" x14ac:dyDescent="0.2">
      <c r="A24" s="976"/>
      <c r="B24" s="48" t="s">
        <v>105</v>
      </c>
      <c r="C24" s="77">
        <v>17911662.070999999</v>
      </c>
      <c r="D24" s="8">
        <v>12822046.698000001</v>
      </c>
      <c r="E24" s="76">
        <v>11863706.01</v>
      </c>
      <c r="F24" s="77" t="s">
        <v>361</v>
      </c>
      <c r="G24" s="8" t="s">
        <v>361</v>
      </c>
      <c r="H24" s="76" t="s">
        <v>361</v>
      </c>
      <c r="I24" s="77">
        <v>11219320.77</v>
      </c>
      <c r="J24" s="8">
        <v>5057594.8287000004</v>
      </c>
      <c r="K24" s="76">
        <v>5142028.6368000004</v>
      </c>
      <c r="L24" s="8">
        <v>13797.6847</v>
      </c>
      <c r="M24" s="8">
        <v>88106.760200000004</v>
      </c>
      <c r="N24" s="8">
        <v>115252.75659999999</v>
      </c>
      <c r="O24" s="77">
        <v>27469197.587000001</v>
      </c>
      <c r="P24" s="8">
        <v>29977883.794</v>
      </c>
      <c r="Q24" s="76">
        <v>34781079.498000003</v>
      </c>
      <c r="R24" s="77" t="s">
        <v>361</v>
      </c>
      <c r="S24" s="8">
        <v>9882.6971957000005</v>
      </c>
      <c r="T24" s="76">
        <v>13116.363366</v>
      </c>
      <c r="U24" s="77">
        <v>778.78268600000001</v>
      </c>
      <c r="V24" s="8" t="s">
        <v>361</v>
      </c>
      <c r="W24" s="76" t="s">
        <v>361</v>
      </c>
      <c r="X24" s="8">
        <v>181943.53643000001</v>
      </c>
      <c r="Y24" s="8">
        <v>402445.32115999999</v>
      </c>
      <c r="Z24" s="8">
        <v>165249.5741</v>
      </c>
      <c r="AA24" s="77">
        <v>56796700.431999996</v>
      </c>
      <c r="AB24" s="8">
        <v>48357960.100000001</v>
      </c>
      <c r="AC24" s="76">
        <v>52080432.838</v>
      </c>
      <c r="AD24" s="8"/>
      <c r="AE24" s="88">
        <v>-7.4741631430000002</v>
      </c>
      <c r="AF24" s="9" t="s">
        <v>361</v>
      </c>
      <c r="AG24" s="9">
        <v>1.6694458718</v>
      </c>
      <c r="AH24" s="9">
        <v>30.810344562000001</v>
      </c>
      <c r="AI24" s="9">
        <v>16.022464213999999</v>
      </c>
      <c r="AJ24" s="9">
        <v>32.720482134000001</v>
      </c>
      <c r="AK24" s="9" t="s">
        <v>361</v>
      </c>
      <c r="AL24" s="9">
        <v>-58.938627089999997</v>
      </c>
      <c r="AM24" s="89">
        <v>7.6977455843999998</v>
      </c>
    </row>
    <row r="25" spans="1:39" ht="12" customHeight="1" x14ac:dyDescent="0.2">
      <c r="A25" s="976"/>
      <c r="B25" s="48" t="s">
        <v>84</v>
      </c>
      <c r="C25" s="77">
        <v>23.249230769</v>
      </c>
      <c r="D25" s="8">
        <v>20.545105566</v>
      </c>
      <c r="E25" s="76">
        <v>18.580896685999999</v>
      </c>
      <c r="F25" s="77" t="s">
        <v>361</v>
      </c>
      <c r="G25" s="8" t="s">
        <v>361</v>
      </c>
      <c r="H25" s="76" t="s">
        <v>361</v>
      </c>
      <c r="I25" s="77">
        <v>25.241610737999999</v>
      </c>
      <c r="J25" s="8">
        <v>24.974683544000001</v>
      </c>
      <c r="K25" s="76">
        <v>21.513227513</v>
      </c>
      <c r="L25" s="8">
        <v>7</v>
      </c>
      <c r="M25" s="8">
        <v>7.625</v>
      </c>
      <c r="N25" s="8">
        <v>18</v>
      </c>
      <c r="O25" s="77">
        <v>33.149712092000001</v>
      </c>
      <c r="P25" s="8">
        <v>35.877263581000001</v>
      </c>
      <c r="Q25" s="76">
        <v>36.897623400000001</v>
      </c>
      <c r="R25" s="77" t="s">
        <v>361</v>
      </c>
      <c r="S25" s="8">
        <v>8</v>
      </c>
      <c r="T25" s="76">
        <v>43.725806452</v>
      </c>
      <c r="U25" s="77">
        <v>1</v>
      </c>
      <c r="V25" s="8" t="s">
        <v>361</v>
      </c>
      <c r="W25" s="76" t="s">
        <v>361</v>
      </c>
      <c r="X25" s="8">
        <v>9.0588235293999997</v>
      </c>
      <c r="Y25" s="8">
        <v>26.176470588000001</v>
      </c>
      <c r="Z25" s="8">
        <v>10.428571429</v>
      </c>
      <c r="AA25" s="77">
        <v>26.913364674</v>
      </c>
      <c r="AB25" s="8">
        <v>27.450083195000001</v>
      </c>
      <c r="AC25" s="76">
        <v>27.622272384999999</v>
      </c>
      <c r="AD25" s="8"/>
      <c r="AE25" s="88">
        <v>-9.5604711000000009</v>
      </c>
      <c r="AF25" s="9" t="s">
        <v>361</v>
      </c>
      <c r="AG25" s="9">
        <v>-13.859859419999999</v>
      </c>
      <c r="AH25" s="9">
        <v>136.06557376999999</v>
      </c>
      <c r="AI25" s="9">
        <v>2.8440291064999998</v>
      </c>
      <c r="AJ25" s="9">
        <v>446.57258065000002</v>
      </c>
      <c r="AK25" s="9" t="s">
        <v>361</v>
      </c>
      <c r="AL25" s="9">
        <v>-60.160513639999998</v>
      </c>
      <c r="AM25" s="89">
        <v>0.62728112459999996</v>
      </c>
    </row>
    <row r="26" spans="1:39" s="14" customFormat="1" ht="12" customHeight="1" x14ac:dyDescent="0.2">
      <c r="A26" s="977"/>
      <c r="B26" s="46" t="s">
        <v>106</v>
      </c>
      <c r="C26" s="107">
        <v>27556.403187</v>
      </c>
      <c r="D26" s="51">
        <v>24610.454314999999</v>
      </c>
      <c r="E26" s="100">
        <v>23126.132571999999</v>
      </c>
      <c r="F26" s="107" t="s">
        <v>361</v>
      </c>
      <c r="G26" s="51" t="s">
        <v>361</v>
      </c>
      <c r="H26" s="100" t="s">
        <v>361</v>
      </c>
      <c r="I26" s="107">
        <v>37648.727415000001</v>
      </c>
      <c r="J26" s="51">
        <v>32010.093852999998</v>
      </c>
      <c r="K26" s="100">
        <v>27206.500724000001</v>
      </c>
      <c r="L26" s="51">
        <v>6898.8423499999999</v>
      </c>
      <c r="M26" s="51">
        <v>11013.345025000001</v>
      </c>
      <c r="N26" s="51">
        <v>28813.189149999998</v>
      </c>
      <c r="O26" s="107">
        <v>52723.987692000002</v>
      </c>
      <c r="P26" s="51">
        <v>60317.673630999998</v>
      </c>
      <c r="Q26" s="100">
        <v>63585.154475000003</v>
      </c>
      <c r="R26" s="107" t="s">
        <v>361</v>
      </c>
      <c r="S26" s="51">
        <v>9882.6971957000005</v>
      </c>
      <c r="T26" s="100">
        <v>211.55424783999999</v>
      </c>
      <c r="U26" s="107">
        <v>778.78268600000001</v>
      </c>
      <c r="V26" s="51" t="s">
        <v>361</v>
      </c>
      <c r="W26" s="100" t="s">
        <v>361</v>
      </c>
      <c r="X26" s="51">
        <v>10702.560966999999</v>
      </c>
      <c r="Y26" s="51">
        <v>23673.254185999998</v>
      </c>
      <c r="Z26" s="51">
        <v>11803.541007</v>
      </c>
      <c r="AA26" s="107">
        <v>38144.191021999999</v>
      </c>
      <c r="AB26" s="51">
        <v>40231.248003000001</v>
      </c>
      <c r="AC26" s="100">
        <v>39187.684603000002</v>
      </c>
      <c r="AD26" s="15"/>
      <c r="AE26" s="94">
        <v>-6.0312651019999999</v>
      </c>
      <c r="AF26" s="41" t="s">
        <v>361</v>
      </c>
      <c r="AG26" s="41">
        <v>-15.00649499</v>
      </c>
      <c r="AH26" s="41">
        <v>161.62068912000001</v>
      </c>
      <c r="AI26" s="41">
        <v>5.4171201360000003</v>
      </c>
      <c r="AJ26" s="41">
        <v>-97.859347060000005</v>
      </c>
      <c r="AK26" s="41" t="s">
        <v>361</v>
      </c>
      <c r="AL26" s="41">
        <v>-50.139761460000003</v>
      </c>
      <c r="AM26" s="95">
        <v>-2.5939125719999998</v>
      </c>
    </row>
    <row r="27" spans="1:39" s="14" customFormat="1" ht="12" customHeight="1" x14ac:dyDescent="0.2">
      <c r="A27" s="976" t="s">
        <v>110</v>
      </c>
      <c r="B27" s="48" t="s">
        <v>97</v>
      </c>
      <c r="C27" s="77">
        <v>80</v>
      </c>
      <c r="D27" s="8">
        <v>76</v>
      </c>
      <c r="E27" s="76">
        <v>75</v>
      </c>
      <c r="F27" s="77">
        <v>35</v>
      </c>
      <c r="G27" s="8">
        <v>38</v>
      </c>
      <c r="H27" s="76">
        <v>37</v>
      </c>
      <c r="I27" s="77">
        <v>71</v>
      </c>
      <c r="J27" s="8">
        <v>64</v>
      </c>
      <c r="K27" s="76">
        <v>64</v>
      </c>
      <c r="L27" s="8">
        <v>8</v>
      </c>
      <c r="M27" s="8">
        <v>9</v>
      </c>
      <c r="N27" s="8">
        <v>9</v>
      </c>
      <c r="O27" s="77">
        <v>16</v>
      </c>
      <c r="P27" s="8">
        <v>15</v>
      </c>
      <c r="Q27" s="76">
        <v>16</v>
      </c>
      <c r="R27" s="8">
        <v>4</v>
      </c>
      <c r="S27" s="8">
        <v>7</v>
      </c>
      <c r="T27" s="8">
        <v>7</v>
      </c>
      <c r="U27" s="77">
        <v>4</v>
      </c>
      <c r="V27" s="8">
        <v>5</v>
      </c>
      <c r="W27" s="76">
        <v>5</v>
      </c>
      <c r="X27" s="8">
        <v>2</v>
      </c>
      <c r="Y27" s="8">
        <v>2</v>
      </c>
      <c r="Z27" s="8">
        <v>2</v>
      </c>
      <c r="AA27" s="77">
        <v>220</v>
      </c>
      <c r="AB27" s="8">
        <v>216</v>
      </c>
      <c r="AC27" s="76">
        <v>215</v>
      </c>
      <c r="AD27" s="15"/>
      <c r="AE27" s="153">
        <v>-1.315789474</v>
      </c>
      <c r="AF27" s="52">
        <v>-2.6315789469999999</v>
      </c>
      <c r="AG27" s="52">
        <v>0</v>
      </c>
      <c r="AH27" s="52">
        <v>0</v>
      </c>
      <c r="AI27" s="52">
        <v>6.6666666667000003</v>
      </c>
      <c r="AJ27" s="52">
        <v>0</v>
      </c>
      <c r="AK27" s="52">
        <v>0</v>
      </c>
      <c r="AL27" s="52">
        <v>0</v>
      </c>
      <c r="AM27" s="154">
        <v>-0.46296296300000001</v>
      </c>
    </row>
    <row r="28" spans="1:39" ht="12" customHeight="1" x14ac:dyDescent="0.2">
      <c r="A28" s="976"/>
      <c r="B28" s="48" t="s">
        <v>81</v>
      </c>
      <c r="C28" s="77">
        <v>36643</v>
      </c>
      <c r="D28" s="8">
        <v>35387</v>
      </c>
      <c r="E28" s="76">
        <v>34753</v>
      </c>
      <c r="F28" s="77">
        <v>15781</v>
      </c>
      <c r="G28" s="8">
        <v>17399</v>
      </c>
      <c r="H28" s="76">
        <v>17730</v>
      </c>
      <c r="I28" s="77">
        <v>23179</v>
      </c>
      <c r="J28" s="8">
        <v>22600</v>
      </c>
      <c r="K28" s="76">
        <v>23232</v>
      </c>
      <c r="L28" s="8">
        <v>9929</v>
      </c>
      <c r="M28" s="8">
        <v>3098</v>
      </c>
      <c r="N28" s="8">
        <v>4077</v>
      </c>
      <c r="O28" s="77">
        <v>5158</v>
      </c>
      <c r="P28" s="8">
        <v>4965</v>
      </c>
      <c r="Q28" s="76">
        <v>5599</v>
      </c>
      <c r="R28" s="8">
        <v>988</v>
      </c>
      <c r="S28" s="8">
        <v>1102</v>
      </c>
      <c r="T28" s="8">
        <v>1018</v>
      </c>
      <c r="U28" s="77">
        <v>325</v>
      </c>
      <c r="V28" s="8">
        <v>297</v>
      </c>
      <c r="W28" s="76">
        <v>306</v>
      </c>
      <c r="X28" s="8">
        <v>2318</v>
      </c>
      <c r="Y28" s="8">
        <v>2324</v>
      </c>
      <c r="Z28" s="8">
        <v>2467</v>
      </c>
      <c r="AA28" s="77">
        <v>94321</v>
      </c>
      <c r="AB28" s="8">
        <v>87172</v>
      </c>
      <c r="AC28" s="76">
        <v>89182</v>
      </c>
      <c r="AE28" s="88">
        <v>-1.7916183910000001</v>
      </c>
      <c r="AF28" s="9">
        <v>1.9024081844</v>
      </c>
      <c r="AG28" s="9">
        <v>2.7964601770000002</v>
      </c>
      <c r="AH28" s="9">
        <v>31.601032923999998</v>
      </c>
      <c r="AI28" s="9">
        <v>12.769385700000001</v>
      </c>
      <c r="AJ28" s="9">
        <v>-7.6225045370000002</v>
      </c>
      <c r="AK28" s="9">
        <v>3.0303030302999998</v>
      </c>
      <c r="AL28" s="9">
        <v>6.1531841651999999</v>
      </c>
      <c r="AM28" s="89">
        <v>2.3057862616000002</v>
      </c>
    </row>
    <row r="29" spans="1:39" ht="12" customHeight="1" x14ac:dyDescent="0.2">
      <c r="A29" s="976"/>
      <c r="B29" s="48" t="s">
        <v>105</v>
      </c>
      <c r="C29" s="77">
        <v>510498115.69</v>
      </c>
      <c r="D29" s="8">
        <v>452573925.48000002</v>
      </c>
      <c r="E29" s="76">
        <v>476159369.64999998</v>
      </c>
      <c r="F29" s="77">
        <v>301889224.94999999</v>
      </c>
      <c r="G29" s="8">
        <v>312696421.95999998</v>
      </c>
      <c r="H29" s="76">
        <v>317208590.44999999</v>
      </c>
      <c r="I29" s="77">
        <v>293296260.47000003</v>
      </c>
      <c r="J29" s="8">
        <v>297746680.06</v>
      </c>
      <c r="K29" s="76">
        <v>319412396.57999998</v>
      </c>
      <c r="L29" s="8">
        <v>65487797.872000001</v>
      </c>
      <c r="M29" s="8">
        <v>57007271.011</v>
      </c>
      <c r="N29" s="8">
        <v>70056924.495000005</v>
      </c>
      <c r="O29" s="77">
        <v>144323850.43000001</v>
      </c>
      <c r="P29" s="8">
        <v>153978802.43000001</v>
      </c>
      <c r="Q29" s="76">
        <v>168466201.30000001</v>
      </c>
      <c r="R29" s="8">
        <v>24440620.263</v>
      </c>
      <c r="S29" s="8">
        <v>29380324.828000002</v>
      </c>
      <c r="T29" s="8">
        <v>28054264.954</v>
      </c>
      <c r="U29" s="77">
        <v>16065936.557</v>
      </c>
      <c r="V29" s="8">
        <v>15701402.445</v>
      </c>
      <c r="W29" s="76">
        <v>17882350.214000002</v>
      </c>
      <c r="X29" s="8">
        <v>35068667.762999997</v>
      </c>
      <c r="Y29" s="8">
        <v>29043228.337000001</v>
      </c>
      <c r="Z29" s="8">
        <v>30006676.254999999</v>
      </c>
      <c r="AA29" s="77">
        <v>1391070474</v>
      </c>
      <c r="AB29" s="8">
        <v>1348128056.5</v>
      </c>
      <c r="AC29" s="76">
        <v>1427246773.9000001</v>
      </c>
      <c r="AE29" s="88">
        <v>5.2114014620000004</v>
      </c>
      <c r="AF29" s="9">
        <v>1.4429869277</v>
      </c>
      <c r="AG29" s="9">
        <v>7.2765602356999999</v>
      </c>
      <c r="AH29" s="9">
        <v>22.891208879000001</v>
      </c>
      <c r="AI29" s="9">
        <v>9.4086969349</v>
      </c>
      <c r="AJ29" s="9">
        <v>-4.5134282299999997</v>
      </c>
      <c r="AK29" s="9">
        <v>13.890146293000001</v>
      </c>
      <c r="AL29" s="9">
        <v>3.3172893433000001</v>
      </c>
      <c r="AM29" s="89">
        <v>5.8687835301</v>
      </c>
    </row>
    <row r="30" spans="1:39" ht="12" customHeight="1" x14ac:dyDescent="0.2">
      <c r="A30" s="976"/>
      <c r="B30" s="48" t="s">
        <v>84</v>
      </c>
      <c r="C30" s="77">
        <v>14.039489124999999</v>
      </c>
      <c r="D30" s="8">
        <v>12.734111396999999</v>
      </c>
      <c r="E30" s="76">
        <v>12.977412021999999</v>
      </c>
      <c r="F30" s="77">
        <v>21.202205183</v>
      </c>
      <c r="G30" s="8">
        <v>19.925915281999998</v>
      </c>
      <c r="H30" s="76">
        <v>18.969994360000001</v>
      </c>
      <c r="I30" s="77">
        <v>10.273178308</v>
      </c>
      <c r="J30" s="8">
        <v>9.9979646017999997</v>
      </c>
      <c r="K30" s="76">
        <v>9.8506370522999998</v>
      </c>
      <c r="L30" s="8">
        <v>6.1205559471999997</v>
      </c>
      <c r="M30" s="8">
        <v>16.585216269</v>
      </c>
      <c r="N30" s="8">
        <v>15.420652441</v>
      </c>
      <c r="O30" s="77">
        <v>19.360411012</v>
      </c>
      <c r="P30" s="8">
        <v>20.003826788000001</v>
      </c>
      <c r="Q30" s="76">
        <v>19.005536703000001</v>
      </c>
      <c r="R30" s="8">
        <v>23.392712550999999</v>
      </c>
      <c r="S30" s="8">
        <v>22.354809437</v>
      </c>
      <c r="T30" s="8">
        <v>24.338899804</v>
      </c>
      <c r="U30" s="77">
        <v>26.744615384999999</v>
      </c>
      <c r="V30" s="8">
        <v>29.461279461</v>
      </c>
      <c r="W30" s="76">
        <v>30.993464052</v>
      </c>
      <c r="X30" s="8">
        <v>12.060396894</v>
      </c>
      <c r="Y30" s="8">
        <v>9.8898450947000001</v>
      </c>
      <c r="Z30" s="8">
        <v>9.3303607620999998</v>
      </c>
      <c r="AA30" s="77">
        <v>13.862819521</v>
      </c>
      <c r="AB30" s="8">
        <v>14.113889780999999</v>
      </c>
      <c r="AC30" s="76">
        <v>13.93502052</v>
      </c>
      <c r="AE30" s="88">
        <v>1.9106211463</v>
      </c>
      <c r="AF30" s="9">
        <v>-4.7973752230000004</v>
      </c>
      <c r="AG30" s="9">
        <v>-1.473575426</v>
      </c>
      <c r="AH30" s="9">
        <v>-7.021698175</v>
      </c>
      <c r="AI30" s="9">
        <v>-4.9904955439999998</v>
      </c>
      <c r="AJ30" s="9">
        <v>8.8754519322000007</v>
      </c>
      <c r="AK30" s="9">
        <v>5.2006722689</v>
      </c>
      <c r="AL30" s="9">
        <v>-5.6571597149999997</v>
      </c>
      <c r="AM30" s="89">
        <v>-1.2673278880000001</v>
      </c>
    </row>
    <row r="31" spans="1:39" ht="12" customHeight="1" x14ac:dyDescent="0.2">
      <c r="A31" s="977"/>
      <c r="B31" s="46" t="s">
        <v>106</v>
      </c>
      <c r="C31" s="77">
        <v>13931.668141</v>
      </c>
      <c r="D31" s="8">
        <v>12789.270791000001</v>
      </c>
      <c r="E31" s="76">
        <v>13701.245062</v>
      </c>
      <c r="F31" s="77">
        <v>19129.917302000002</v>
      </c>
      <c r="G31" s="8">
        <v>17972.091612</v>
      </c>
      <c r="H31" s="76">
        <v>17891.065450999999</v>
      </c>
      <c r="I31" s="77">
        <v>12653.533823</v>
      </c>
      <c r="J31" s="8">
        <v>13174.631861</v>
      </c>
      <c r="K31" s="76">
        <v>13748.811836000001</v>
      </c>
      <c r="L31" s="8">
        <v>6595.6086083</v>
      </c>
      <c r="M31" s="8">
        <v>18401.314076999999</v>
      </c>
      <c r="N31" s="8">
        <v>17183.449717</v>
      </c>
      <c r="O31" s="77">
        <v>27980.583643000002</v>
      </c>
      <c r="P31" s="8">
        <v>31012.850439000002</v>
      </c>
      <c r="Q31" s="76">
        <v>30088.623200000002</v>
      </c>
      <c r="R31" s="8">
        <v>24737.469902000001</v>
      </c>
      <c r="S31" s="8">
        <v>26660.911822999999</v>
      </c>
      <c r="T31" s="8">
        <v>27558.217046999998</v>
      </c>
      <c r="U31" s="77">
        <v>49433.650944000001</v>
      </c>
      <c r="V31" s="8">
        <v>52866.674897999997</v>
      </c>
      <c r="W31" s="76">
        <v>58439.052988000003</v>
      </c>
      <c r="X31" s="8">
        <v>15128.847180000001</v>
      </c>
      <c r="Y31" s="8">
        <v>12497.086203000001</v>
      </c>
      <c r="Z31" s="8">
        <v>12163.225073</v>
      </c>
      <c r="AA31" s="77">
        <v>14748.258331000001</v>
      </c>
      <c r="AB31" s="8">
        <v>15465.150009000001</v>
      </c>
      <c r="AC31" s="76">
        <v>16003.753828000001</v>
      </c>
      <c r="AE31" s="94">
        <v>7.1307761498</v>
      </c>
      <c r="AF31" s="41">
        <v>-0.45084435699999997</v>
      </c>
      <c r="AG31" s="41">
        <v>4.3582240584000003</v>
      </c>
      <c r="AH31" s="41">
        <v>-6.6183553819999998</v>
      </c>
      <c r="AI31" s="41">
        <v>-2.9801428319999999</v>
      </c>
      <c r="AJ31" s="41">
        <v>3.3656209143</v>
      </c>
      <c r="AK31" s="41">
        <v>10.540436108</v>
      </c>
      <c r="AL31" s="41">
        <v>-2.6715117820000001</v>
      </c>
      <c r="AM31" s="95">
        <v>3.4826937934000002</v>
      </c>
    </row>
    <row r="32" spans="1:39" ht="12" customHeight="1" x14ac:dyDescent="0.2">
      <c r="A32" s="976" t="s">
        <v>39</v>
      </c>
      <c r="B32" s="48" t="s">
        <v>97</v>
      </c>
      <c r="C32" s="106">
        <v>97</v>
      </c>
      <c r="D32" s="98">
        <v>92</v>
      </c>
      <c r="E32" s="99">
        <v>91</v>
      </c>
      <c r="F32" s="106">
        <v>59</v>
      </c>
      <c r="G32" s="98">
        <v>62</v>
      </c>
      <c r="H32" s="99">
        <v>61</v>
      </c>
      <c r="I32" s="106">
        <v>101</v>
      </c>
      <c r="J32" s="98">
        <v>101</v>
      </c>
      <c r="K32" s="99">
        <v>103</v>
      </c>
      <c r="L32" s="98">
        <v>14</v>
      </c>
      <c r="M32" s="98">
        <v>18</v>
      </c>
      <c r="N32" s="98">
        <v>18</v>
      </c>
      <c r="O32" s="106">
        <v>34</v>
      </c>
      <c r="P32" s="98">
        <v>31</v>
      </c>
      <c r="Q32" s="99">
        <v>31</v>
      </c>
      <c r="R32" s="98">
        <v>4</v>
      </c>
      <c r="S32" s="98">
        <v>20</v>
      </c>
      <c r="T32" s="98">
        <v>22</v>
      </c>
      <c r="U32" s="106">
        <v>5</v>
      </c>
      <c r="V32" s="98">
        <v>5</v>
      </c>
      <c r="W32" s="99">
        <v>5</v>
      </c>
      <c r="X32" s="98">
        <v>2</v>
      </c>
      <c r="Y32" s="98">
        <v>2</v>
      </c>
      <c r="Z32" s="98">
        <v>2</v>
      </c>
      <c r="AA32" s="106">
        <v>316</v>
      </c>
      <c r="AB32" s="98">
        <v>331</v>
      </c>
      <c r="AC32" s="99">
        <v>333</v>
      </c>
      <c r="AE32" s="153">
        <v>-1.0869565219999999</v>
      </c>
      <c r="AF32" s="52">
        <v>-1.612903226</v>
      </c>
      <c r="AG32" s="52">
        <v>1.9801980198</v>
      </c>
      <c r="AH32" s="52">
        <v>0</v>
      </c>
      <c r="AI32" s="52">
        <v>0</v>
      </c>
      <c r="AJ32" s="52">
        <v>10</v>
      </c>
      <c r="AK32" s="52">
        <v>0</v>
      </c>
      <c r="AL32" s="52">
        <v>0</v>
      </c>
      <c r="AM32" s="154">
        <v>0.60422960729999997</v>
      </c>
    </row>
    <row r="33" spans="1:39" ht="12" customHeight="1" x14ac:dyDescent="0.2">
      <c r="A33" s="976"/>
      <c r="B33" s="48" t="s">
        <v>81</v>
      </c>
      <c r="C33" s="77">
        <v>80637</v>
      </c>
      <c r="D33" s="8">
        <v>81447</v>
      </c>
      <c r="E33" s="76">
        <v>82289</v>
      </c>
      <c r="F33" s="77">
        <v>38515</v>
      </c>
      <c r="G33" s="8">
        <v>44533</v>
      </c>
      <c r="H33" s="76">
        <v>53550</v>
      </c>
      <c r="I33" s="77">
        <v>42699</v>
      </c>
      <c r="J33" s="8">
        <v>42858</v>
      </c>
      <c r="K33" s="76">
        <v>48229</v>
      </c>
      <c r="L33" s="8">
        <v>16060</v>
      </c>
      <c r="M33" s="8">
        <v>10258</v>
      </c>
      <c r="N33" s="8">
        <v>12284</v>
      </c>
      <c r="O33" s="77">
        <v>11331</v>
      </c>
      <c r="P33" s="8">
        <v>11756</v>
      </c>
      <c r="Q33" s="76">
        <v>11919</v>
      </c>
      <c r="R33" s="8">
        <v>2681</v>
      </c>
      <c r="S33" s="8">
        <v>3044</v>
      </c>
      <c r="T33" s="8">
        <v>3226</v>
      </c>
      <c r="U33" s="77">
        <v>1008</v>
      </c>
      <c r="V33" s="8">
        <v>984</v>
      </c>
      <c r="W33" s="76">
        <v>1052</v>
      </c>
      <c r="X33" s="8">
        <v>4948</v>
      </c>
      <c r="Y33" s="8">
        <v>5031</v>
      </c>
      <c r="Z33" s="8">
        <v>5933</v>
      </c>
      <c r="AA33" s="77">
        <v>197879</v>
      </c>
      <c r="AB33" s="8">
        <v>199911</v>
      </c>
      <c r="AC33" s="76">
        <v>218482</v>
      </c>
      <c r="AE33" s="88">
        <v>1.0338011222000001</v>
      </c>
      <c r="AF33" s="9">
        <v>20.247906047000001</v>
      </c>
      <c r="AG33" s="9">
        <v>12.532082691999999</v>
      </c>
      <c r="AH33" s="9">
        <v>19.750438681999999</v>
      </c>
      <c r="AI33" s="9">
        <v>1.3865260292999999</v>
      </c>
      <c r="AJ33" s="9">
        <v>5.9789750329000002</v>
      </c>
      <c r="AK33" s="9">
        <v>6.9105691056999996</v>
      </c>
      <c r="AL33" s="9">
        <v>17.928841185</v>
      </c>
      <c r="AM33" s="89">
        <v>9.2896338871000008</v>
      </c>
    </row>
    <row r="34" spans="1:39" ht="12" customHeight="1" x14ac:dyDescent="0.2">
      <c r="A34" s="976"/>
      <c r="B34" s="48" t="s">
        <v>105</v>
      </c>
      <c r="C34" s="77">
        <v>846763823.64999998</v>
      </c>
      <c r="D34" s="8">
        <v>802471837.13999999</v>
      </c>
      <c r="E34" s="76">
        <v>835961068.25</v>
      </c>
      <c r="F34" s="77">
        <v>654234311.25</v>
      </c>
      <c r="G34" s="8">
        <v>739064260.89999998</v>
      </c>
      <c r="H34" s="76">
        <v>761618166.27999997</v>
      </c>
      <c r="I34" s="77">
        <v>631004515.22000003</v>
      </c>
      <c r="J34" s="8">
        <v>646145884.64999998</v>
      </c>
      <c r="K34" s="76">
        <v>679111702.82000005</v>
      </c>
      <c r="L34" s="8">
        <v>157297027.37</v>
      </c>
      <c r="M34" s="8">
        <v>136983303.53</v>
      </c>
      <c r="N34" s="8">
        <v>165460289.21000001</v>
      </c>
      <c r="O34" s="77">
        <v>271617956.61000001</v>
      </c>
      <c r="P34" s="8">
        <v>307888240.75</v>
      </c>
      <c r="Q34" s="76">
        <v>310676536.77999997</v>
      </c>
      <c r="R34" s="8">
        <v>50211631.971000001</v>
      </c>
      <c r="S34" s="8">
        <v>57603162.245999999</v>
      </c>
      <c r="T34" s="8">
        <v>64464753.188000001</v>
      </c>
      <c r="U34" s="77">
        <v>39503615.800999999</v>
      </c>
      <c r="V34" s="8">
        <v>40589257.090000004</v>
      </c>
      <c r="W34" s="76">
        <v>44437416.737999998</v>
      </c>
      <c r="X34" s="8">
        <v>78440678.598000005</v>
      </c>
      <c r="Y34" s="8">
        <v>65450498.316</v>
      </c>
      <c r="Z34" s="8">
        <v>65315556.473999999</v>
      </c>
      <c r="AA34" s="77">
        <v>2729073560.5</v>
      </c>
      <c r="AB34" s="8">
        <v>2796196444.5999999</v>
      </c>
      <c r="AC34" s="76">
        <v>2927045489.6999998</v>
      </c>
      <c r="AE34" s="88">
        <v>4.1732593660999999</v>
      </c>
      <c r="AF34" s="9">
        <v>3.0516839438000001</v>
      </c>
      <c r="AG34" s="9">
        <v>5.1019156737999998</v>
      </c>
      <c r="AH34" s="9">
        <v>20.788654490999999</v>
      </c>
      <c r="AI34" s="9">
        <v>0.90561952739999996</v>
      </c>
      <c r="AJ34" s="9">
        <v>11.911830312999999</v>
      </c>
      <c r="AK34" s="9">
        <v>9.4807343697000004</v>
      </c>
      <c r="AL34" s="9">
        <v>-0.206173896</v>
      </c>
      <c r="AM34" s="89">
        <v>4.6795369245999998</v>
      </c>
    </row>
    <row r="35" spans="1:39" ht="12" customHeight="1" x14ac:dyDescent="0.2">
      <c r="A35" s="976"/>
      <c r="B35" s="48" t="s">
        <v>84</v>
      </c>
      <c r="C35" s="77">
        <v>10.595681882999999</v>
      </c>
      <c r="D35" s="8">
        <v>9.6921924687000001</v>
      </c>
      <c r="E35" s="76">
        <v>9.4913414916000001</v>
      </c>
      <c r="F35" s="77">
        <v>19.565078540999998</v>
      </c>
      <c r="G35" s="8">
        <v>18.981766330999999</v>
      </c>
      <c r="H35" s="76">
        <v>15.546666667</v>
      </c>
      <c r="I35" s="77">
        <v>12.145928476</v>
      </c>
      <c r="J35" s="8">
        <v>11.892202156</v>
      </c>
      <c r="K35" s="76">
        <v>10.303302992000001</v>
      </c>
      <c r="L35" s="8">
        <v>8.1606475716000002</v>
      </c>
      <c r="M35" s="8">
        <v>11.799863521000001</v>
      </c>
      <c r="N35" s="8">
        <v>11.706773038</v>
      </c>
      <c r="O35" s="77">
        <v>17.518312594000001</v>
      </c>
      <c r="P35" s="8">
        <v>17.619683565999999</v>
      </c>
      <c r="Q35" s="76">
        <v>17.145062504999999</v>
      </c>
      <c r="R35" s="8">
        <v>15.019395748000001</v>
      </c>
      <c r="S35" s="8">
        <v>15.438567674</v>
      </c>
      <c r="T35" s="8">
        <v>16.732486050999999</v>
      </c>
      <c r="U35" s="77">
        <v>22.768849205999999</v>
      </c>
      <c r="V35" s="8">
        <v>23.37195122</v>
      </c>
      <c r="W35" s="76">
        <v>23.961977185999999</v>
      </c>
      <c r="X35" s="8">
        <v>12.236257073999999</v>
      </c>
      <c r="Y35" s="8">
        <v>10.896442059</v>
      </c>
      <c r="Z35" s="8">
        <v>9.0192145626000002</v>
      </c>
      <c r="AA35" s="77">
        <v>13.037740234999999</v>
      </c>
      <c r="AB35" s="8">
        <v>12.992701752</v>
      </c>
      <c r="AC35" s="76">
        <v>11.86061552</v>
      </c>
      <c r="AE35" s="88">
        <v>-2.0722966220000001</v>
      </c>
      <c r="AF35" s="9">
        <v>-18.096838850000001</v>
      </c>
      <c r="AG35" s="9">
        <v>-13.36084893</v>
      </c>
      <c r="AH35" s="9">
        <v>-0.788911523</v>
      </c>
      <c r="AI35" s="9">
        <v>-2.6936979820000002</v>
      </c>
      <c r="AJ35" s="9">
        <v>8.3810778566999993</v>
      </c>
      <c r="AK35" s="9">
        <v>2.5245045279</v>
      </c>
      <c r="AL35" s="9">
        <v>-17.227894079999999</v>
      </c>
      <c r="AM35" s="89">
        <v>-8.7132472829999994</v>
      </c>
    </row>
    <row r="36" spans="1:39" ht="12" customHeight="1" x14ac:dyDescent="0.2">
      <c r="A36" s="977"/>
      <c r="B36" s="46" t="s">
        <v>106</v>
      </c>
      <c r="C36" s="107">
        <v>10500.934107999999</v>
      </c>
      <c r="D36" s="51">
        <v>9852.6874795000003</v>
      </c>
      <c r="E36" s="100">
        <v>10158.843445</v>
      </c>
      <c r="F36" s="107">
        <v>16986.480884000001</v>
      </c>
      <c r="G36" s="51">
        <v>16595.878582000001</v>
      </c>
      <c r="H36" s="100">
        <v>14222.561462</v>
      </c>
      <c r="I36" s="107">
        <v>14777.969396</v>
      </c>
      <c r="J36" s="51">
        <v>15076.43578</v>
      </c>
      <c r="K36" s="100">
        <v>14080.982454999999</v>
      </c>
      <c r="L36" s="51">
        <v>9794.3354528</v>
      </c>
      <c r="M36" s="51">
        <v>13353.802255000001</v>
      </c>
      <c r="N36" s="51">
        <v>13469.577434999999</v>
      </c>
      <c r="O36" s="107">
        <v>23971.225541</v>
      </c>
      <c r="P36" s="51">
        <v>26189.880976</v>
      </c>
      <c r="Q36" s="100">
        <v>26065.654567000001</v>
      </c>
      <c r="R36" s="51">
        <v>18728.695252000001</v>
      </c>
      <c r="S36" s="51">
        <v>18923.509279000002</v>
      </c>
      <c r="T36" s="51">
        <v>19982.874516</v>
      </c>
      <c r="U36" s="107">
        <v>39190.09504</v>
      </c>
      <c r="V36" s="51">
        <v>41249.245010999999</v>
      </c>
      <c r="W36" s="100">
        <v>42240.890435000001</v>
      </c>
      <c r="X36" s="51">
        <v>15853.006992000001</v>
      </c>
      <c r="Y36" s="51">
        <v>13009.441128</v>
      </c>
      <c r="Z36" s="51">
        <v>11008.858329999999</v>
      </c>
      <c r="AA36" s="107">
        <v>13791.628017000001</v>
      </c>
      <c r="AB36" s="51">
        <v>13987.206529999999</v>
      </c>
      <c r="AC36" s="100">
        <v>13397.192857</v>
      </c>
      <c r="AE36" s="94">
        <v>3.1073345841000002</v>
      </c>
      <c r="AF36" s="41">
        <v>-14.30064162</v>
      </c>
      <c r="AG36" s="41">
        <v>-6.6027099470000001</v>
      </c>
      <c r="AH36" s="41">
        <v>0.86698288540000001</v>
      </c>
      <c r="AI36" s="41">
        <v>-0.47432979600000003</v>
      </c>
      <c r="AJ36" s="41">
        <v>5.5981436674999996</v>
      </c>
      <c r="AK36" s="41">
        <v>2.4040329085000001</v>
      </c>
      <c r="AL36" s="41">
        <v>-15.37793037</v>
      </c>
      <c r="AM36" s="95">
        <v>-4.2182380879999997</v>
      </c>
    </row>
    <row r="37" spans="1:39" ht="12" customHeight="1" x14ac:dyDescent="0.2">
      <c r="C37" s="8"/>
      <c r="AE37" s="9"/>
    </row>
  </sheetData>
  <mergeCells count="9">
    <mergeCell ref="A27:A31"/>
    <mergeCell ref="A32:A36"/>
    <mergeCell ref="AE4:AM4"/>
    <mergeCell ref="AE6:AM6"/>
    <mergeCell ref="A4:A6"/>
    <mergeCell ref="A7:A11"/>
    <mergeCell ref="A12:A16"/>
    <mergeCell ref="A17:A21"/>
    <mergeCell ref="A22:A26"/>
  </mergeCells>
  <conditionalFormatting sqref="C4:AC4">
    <cfRule type="expression" dxfId="130" priority="57">
      <formula>(C1+1)&lt;=(9*rounds_bucket)</formula>
    </cfRule>
  </conditionalFormatting>
  <conditionalFormatting sqref="C1:AC1">
    <cfRule type="expression" dxfId="129" priority="54">
      <formula>(C1+1)&gt;(9*rounds_bucket)</formula>
    </cfRule>
  </conditionalFormatting>
  <conditionalFormatting sqref="C11:E11 L11:N11">
    <cfRule type="expression" dxfId="128" priority="51">
      <formula>(C1+1)&lt;=(9*rounds_bucket)</formula>
    </cfRule>
  </conditionalFormatting>
  <conditionalFormatting sqref="C16:E16 L16:N16">
    <cfRule type="expression" dxfId="127" priority="50">
      <formula>(C1+1)&lt;=(9*rounds_bucket)</formula>
    </cfRule>
  </conditionalFormatting>
  <conditionalFormatting sqref="C21:E21 L21:N21">
    <cfRule type="expression" dxfId="126" priority="49">
      <formula>(C1+1)&lt;=(9*rounds_bucket)</formula>
    </cfRule>
  </conditionalFormatting>
  <conditionalFormatting sqref="C26:E26 L26:N26">
    <cfRule type="expression" dxfId="125" priority="48">
      <formula>(C1+1)&lt;=(9*rounds_bucket)</formula>
    </cfRule>
  </conditionalFormatting>
  <conditionalFormatting sqref="C31:E31 L31:N31">
    <cfRule type="expression" dxfId="124" priority="47">
      <formula>(C1+1)&lt;=(9*rounds_bucket)</formula>
    </cfRule>
  </conditionalFormatting>
  <conditionalFormatting sqref="C36:E36 L36:N36">
    <cfRule type="expression" dxfId="123" priority="46">
      <formula>(C1+1)&lt;=(9*rounds_bucket)</formula>
    </cfRule>
  </conditionalFormatting>
  <conditionalFormatting sqref="F11:H11">
    <cfRule type="expression" dxfId="122" priority="45">
      <formula>(F1+1)&lt;=(9*rounds_bucket)</formula>
    </cfRule>
  </conditionalFormatting>
  <conditionalFormatting sqref="F16:H16">
    <cfRule type="expression" dxfId="121" priority="44">
      <formula>(F1+1)&lt;=(9*rounds_bucket)</formula>
    </cfRule>
  </conditionalFormatting>
  <conditionalFormatting sqref="F21:H21">
    <cfRule type="expression" dxfId="120" priority="43">
      <formula>(F1+1)&lt;=(9*rounds_bucket)</formula>
    </cfRule>
  </conditionalFormatting>
  <conditionalFormatting sqref="F31:H31">
    <cfRule type="expression" dxfId="119" priority="41">
      <formula>(F1+1)&lt;=(9*rounds_bucket)</formula>
    </cfRule>
  </conditionalFormatting>
  <conditionalFormatting sqref="F36:H36">
    <cfRule type="expression" dxfId="118" priority="40">
      <formula>(F1+1)&lt;=(9*rounds_bucket)</formula>
    </cfRule>
  </conditionalFormatting>
  <conditionalFormatting sqref="I11:K11">
    <cfRule type="expression" dxfId="117" priority="39">
      <formula>(I1+1)&lt;=(9*rounds_bucket)</formula>
    </cfRule>
  </conditionalFormatting>
  <conditionalFormatting sqref="I16:K16">
    <cfRule type="expression" dxfId="116" priority="38">
      <formula>(I1+1)&lt;=(9*rounds_bucket)</formula>
    </cfRule>
  </conditionalFormatting>
  <conditionalFormatting sqref="I21:K21">
    <cfRule type="expression" dxfId="115" priority="37">
      <formula>(I1+1)&lt;=(9*rounds_bucket)</formula>
    </cfRule>
  </conditionalFormatting>
  <conditionalFormatting sqref="I26:K26">
    <cfRule type="expression" dxfId="114" priority="36">
      <formula>(I1+1)&lt;=(9*rounds_bucket)</formula>
    </cfRule>
  </conditionalFormatting>
  <conditionalFormatting sqref="I31:K31">
    <cfRule type="expression" dxfId="113" priority="35">
      <formula>(I1+1)&lt;=(9*rounds_bucket)</formula>
    </cfRule>
  </conditionalFormatting>
  <conditionalFormatting sqref="I36:K36">
    <cfRule type="expression" dxfId="112" priority="34">
      <formula>(I1+1)&lt;=(9*rounds_bucket)</formula>
    </cfRule>
  </conditionalFormatting>
  <conditionalFormatting sqref="AA36:AC36">
    <cfRule type="expression" dxfId="111" priority="4">
      <formula>(AA1+1)&lt;=(9*rounds_bucket)</formula>
    </cfRule>
  </conditionalFormatting>
  <conditionalFormatting sqref="O11:Q11">
    <cfRule type="expression" dxfId="110" priority="33">
      <formula>(O1+1)&lt;=(9*rounds_bucket)</formula>
    </cfRule>
  </conditionalFormatting>
  <conditionalFormatting sqref="O16:Q16">
    <cfRule type="expression" dxfId="109" priority="32">
      <formula>(O1+1)&lt;=(9*rounds_bucket)</formula>
    </cfRule>
  </conditionalFormatting>
  <conditionalFormatting sqref="O21:Q21">
    <cfRule type="expression" dxfId="108" priority="31">
      <formula>(O1+1)&lt;=(9*rounds_bucket)</formula>
    </cfRule>
  </conditionalFormatting>
  <conditionalFormatting sqref="O26:Q26">
    <cfRule type="expression" dxfId="107" priority="30">
      <formula>(O1+1)&lt;=(9*rounds_bucket)</formula>
    </cfRule>
  </conditionalFormatting>
  <conditionalFormatting sqref="O31:Q31">
    <cfRule type="expression" dxfId="106" priority="29">
      <formula>(O1+1)&lt;=(9*rounds_bucket)</formula>
    </cfRule>
  </conditionalFormatting>
  <conditionalFormatting sqref="O36:Q36">
    <cfRule type="expression" dxfId="105" priority="28">
      <formula>(O1+1)&lt;=(9*rounds_bucket)</formula>
    </cfRule>
  </conditionalFormatting>
  <conditionalFormatting sqref="R11:T11">
    <cfRule type="expression" dxfId="104" priority="27">
      <formula>(R1+1)&lt;=(9*rounds_bucket)</formula>
    </cfRule>
  </conditionalFormatting>
  <conditionalFormatting sqref="R16:T16">
    <cfRule type="expression" dxfId="103" priority="26">
      <formula>(R1+1)&lt;=(9*rounds_bucket)</formula>
    </cfRule>
  </conditionalFormatting>
  <conditionalFormatting sqref="R21:T21">
    <cfRule type="expression" dxfId="102" priority="25">
      <formula>(R1+1)&lt;=(9*rounds_bucket)</formula>
    </cfRule>
  </conditionalFormatting>
  <conditionalFormatting sqref="R31:T31">
    <cfRule type="expression" dxfId="101" priority="23">
      <formula>(R1+1)&lt;=(9*rounds_bucket)</formula>
    </cfRule>
  </conditionalFormatting>
  <conditionalFormatting sqref="R36:T36">
    <cfRule type="expression" dxfId="100" priority="22">
      <formula>(R1+1)&lt;=(9*rounds_bucket)</formula>
    </cfRule>
  </conditionalFormatting>
  <conditionalFormatting sqref="U11:W11">
    <cfRule type="expression" dxfId="99" priority="21">
      <formula>(U1+1)&lt;=(9*rounds_bucket)</formula>
    </cfRule>
  </conditionalFormatting>
  <conditionalFormatting sqref="U16:W16">
    <cfRule type="expression" dxfId="98" priority="20">
      <formula>(U1+1)&lt;=(9*rounds_bucket)</formula>
    </cfRule>
  </conditionalFormatting>
  <conditionalFormatting sqref="U21:W21">
    <cfRule type="expression" dxfId="97" priority="19">
      <formula>(U1+1)&lt;=(9*rounds_bucket)</formula>
    </cfRule>
  </conditionalFormatting>
  <conditionalFormatting sqref="U31:W31">
    <cfRule type="expression" dxfId="96" priority="17">
      <formula>(U1+1)&lt;=(9*rounds_bucket)</formula>
    </cfRule>
  </conditionalFormatting>
  <conditionalFormatting sqref="U36:W36">
    <cfRule type="expression" dxfId="95" priority="16">
      <formula>(U1+1)&lt;=(9*rounds_bucket)</formula>
    </cfRule>
  </conditionalFormatting>
  <conditionalFormatting sqref="X11:Z11">
    <cfRule type="expression" dxfId="94" priority="15">
      <formula>(X1+1)&lt;=(9*rounds_bucket)</formula>
    </cfRule>
  </conditionalFormatting>
  <conditionalFormatting sqref="X16:Z16">
    <cfRule type="expression" dxfId="93" priority="14">
      <formula>(X1+1)&lt;=(9*rounds_bucket)</formula>
    </cfRule>
  </conditionalFormatting>
  <conditionalFormatting sqref="X21:Z21">
    <cfRule type="expression" dxfId="92" priority="13">
      <formula>(X1+1)&lt;=(9*rounds_bucket)</formula>
    </cfRule>
  </conditionalFormatting>
  <conditionalFormatting sqref="X26:Z26">
    <cfRule type="expression" dxfId="91" priority="12">
      <formula>(X1+1)&lt;=(9*rounds_bucket)</formula>
    </cfRule>
  </conditionalFormatting>
  <conditionalFormatting sqref="X31:Z31">
    <cfRule type="expression" dxfId="90" priority="11">
      <formula>(X1+1)&lt;=(9*rounds_bucket)</formula>
    </cfRule>
  </conditionalFormatting>
  <conditionalFormatting sqref="X36:Z36">
    <cfRule type="expression" dxfId="89" priority="10">
      <formula>(X1+1)&lt;=(9*rounds_bucket)</formula>
    </cfRule>
  </conditionalFormatting>
  <conditionalFormatting sqref="AA11:AC11">
    <cfRule type="expression" dxfId="88" priority="9">
      <formula>(AA1+1)&lt;=(9*rounds_bucket)</formula>
    </cfRule>
  </conditionalFormatting>
  <conditionalFormatting sqref="AA16:AC16">
    <cfRule type="expression" dxfId="87" priority="8">
      <formula>(AA1+1)&lt;=(9*rounds_bucket)</formula>
    </cfRule>
  </conditionalFormatting>
  <conditionalFormatting sqref="AA21:AC21">
    <cfRule type="expression" dxfId="86" priority="7">
      <formula>(AA1+1)&lt;=(9*rounds_bucket)</formula>
    </cfRule>
  </conditionalFormatting>
  <conditionalFormatting sqref="AA26:AC26">
    <cfRule type="expression" dxfId="85" priority="6">
      <formula>(AA1+1)&lt;=(9*rounds_bucket)</formula>
    </cfRule>
  </conditionalFormatting>
  <conditionalFormatting sqref="AA31:AC31">
    <cfRule type="expression" dxfId="84" priority="5">
      <formula>(AA1+1)&lt;=(9*rounds_bucket)</formula>
    </cfRule>
  </conditionalFormatting>
  <conditionalFormatting sqref="R26:T26">
    <cfRule type="expression" dxfId="83" priority="3">
      <formula>(R6+1)&lt;=(9*rounds_bucket)</formula>
    </cfRule>
  </conditionalFormatting>
  <conditionalFormatting sqref="U26:W26">
    <cfRule type="expression" dxfId="82" priority="2">
      <formula>(U6+1)&lt;=(9*rounds_bucket)</formula>
    </cfRule>
  </conditionalFormatting>
  <conditionalFormatting sqref="F26:H26">
    <cfRule type="expression" dxfId="81" priority="1">
      <formula>(F6+1)&lt;=(9*rounds_bucket)</formula>
    </cfRule>
  </conditionalFormatting>
  <pageMargins left="0.39370078740157483" right="0.39370078740157483" top="0.51181102362204722" bottom="0.39370078740157483" header="0.31496062992125984" footer="0.31496062992125984"/>
  <pageSetup paperSize="9" scale="26" pageOrder="overThenDown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2:F110"/>
  <sheetViews>
    <sheetView topLeftCell="A2" zoomScale="80" zoomScaleNormal="80" workbookViewId="0">
      <pane xSplit="4" ySplit="5" topLeftCell="E7" activePane="bottomRight" state="frozen"/>
      <selection activeCell="A2" sqref="A2"/>
      <selection pane="topRight" activeCell="A2" sqref="A2"/>
      <selection pane="bottomLeft" activeCell="A2" sqref="A2"/>
      <selection pane="bottomRight" activeCell="E7" sqref="E7"/>
    </sheetView>
  </sheetViews>
  <sheetFormatPr defaultColWidth="8.88671875" defaultRowHeight="14.4" x14ac:dyDescent="0.3"/>
  <cols>
    <col min="1" max="1" width="6.109375" style="58" customWidth="1"/>
    <col min="2" max="2" width="9.6640625" style="58" customWidth="1"/>
    <col min="3" max="3" width="32.33203125" style="58" customWidth="1"/>
    <col min="4" max="4" width="69.44140625" style="58" bestFit="1" customWidth="1"/>
    <col min="5" max="5" width="10.88671875" style="58" bestFit="1" customWidth="1"/>
    <col min="6" max="6" width="14.33203125" style="58" bestFit="1" customWidth="1"/>
    <col min="7" max="16384" width="8.88671875" style="43"/>
  </cols>
  <sheetData>
    <row r="2" spans="1:6" x14ac:dyDescent="0.3">
      <c r="A2" s="293">
        <f>'22 Subacute by Jursidiction'!A2+1</f>
        <v>21</v>
      </c>
      <c r="B2" s="42" t="s">
        <v>2689</v>
      </c>
      <c r="C2" s="42"/>
    </row>
    <row r="3" spans="1:6" x14ac:dyDescent="0.3">
      <c r="A3" s="43"/>
      <c r="B3" s="42"/>
    </row>
    <row r="4" spans="1:6" x14ac:dyDescent="0.3">
      <c r="A4" s="43"/>
      <c r="B4" s="752" t="s">
        <v>757</v>
      </c>
      <c r="C4" s="753" t="s">
        <v>355</v>
      </c>
      <c r="D4" s="753" t="s">
        <v>356</v>
      </c>
      <c r="E4" s="980" t="s">
        <v>9</v>
      </c>
      <c r="F4" s="981"/>
    </row>
    <row r="5" spans="1:6" x14ac:dyDescent="0.3">
      <c r="A5" s="43"/>
      <c r="B5" s="754" t="s">
        <v>756</v>
      </c>
      <c r="C5" s="60"/>
      <c r="D5" s="60"/>
      <c r="E5" s="241" t="s">
        <v>357</v>
      </c>
      <c r="F5" s="292" t="s">
        <v>358</v>
      </c>
    </row>
    <row r="6" spans="1:6" hidden="1" x14ac:dyDescent="0.3">
      <c r="A6" s="43"/>
      <c r="B6" s="250" t="s">
        <v>756</v>
      </c>
      <c r="C6" s="59" t="s">
        <v>2400</v>
      </c>
      <c r="D6" s="59" t="s">
        <v>354</v>
      </c>
      <c r="E6" s="290" t="s">
        <v>594</v>
      </c>
      <c r="F6" s="284" t="s">
        <v>595</v>
      </c>
    </row>
    <row r="7" spans="1:6" x14ac:dyDescent="0.3">
      <c r="A7" s="43"/>
      <c r="B7" s="250" t="s">
        <v>374</v>
      </c>
      <c r="C7" s="44" t="s">
        <v>500</v>
      </c>
      <c r="D7" s="44" t="s">
        <v>536</v>
      </c>
      <c r="E7" s="252">
        <v>1780</v>
      </c>
      <c r="F7" s="285">
        <v>21919.305960999998</v>
      </c>
    </row>
    <row r="8" spans="1:6" x14ac:dyDescent="0.3">
      <c r="A8" s="43"/>
      <c r="B8" s="250" t="s">
        <v>375</v>
      </c>
      <c r="C8" s="44" t="s">
        <v>540</v>
      </c>
      <c r="D8" s="44" t="s">
        <v>551</v>
      </c>
      <c r="E8" s="252">
        <v>4280</v>
      </c>
      <c r="F8" s="285">
        <v>13033.550080000001</v>
      </c>
    </row>
    <row r="9" spans="1:6" x14ac:dyDescent="0.3">
      <c r="A9" s="43"/>
      <c r="B9" s="250" t="s">
        <v>376</v>
      </c>
      <c r="C9" s="44" t="s">
        <v>560</v>
      </c>
      <c r="D9" s="44" t="s">
        <v>568</v>
      </c>
      <c r="E9" s="252">
        <v>475</v>
      </c>
      <c r="F9" s="285">
        <v>16437.862753000001</v>
      </c>
    </row>
    <row r="10" spans="1:6" x14ac:dyDescent="0.3">
      <c r="A10" s="43"/>
      <c r="B10" s="250" t="s">
        <v>377</v>
      </c>
      <c r="C10" s="44" t="s">
        <v>569</v>
      </c>
      <c r="D10" s="44" t="s">
        <v>571</v>
      </c>
      <c r="E10" s="252">
        <v>130</v>
      </c>
      <c r="F10" s="285">
        <v>28188.277753999999</v>
      </c>
    </row>
    <row r="11" spans="1:6" x14ac:dyDescent="0.3">
      <c r="A11" s="43"/>
      <c r="B11" s="250" t="s">
        <v>378</v>
      </c>
      <c r="C11" s="44" t="s">
        <v>572</v>
      </c>
      <c r="D11" s="44" t="s">
        <v>573</v>
      </c>
      <c r="E11" s="252">
        <v>2575</v>
      </c>
      <c r="F11" s="285">
        <v>18303.709401</v>
      </c>
    </row>
    <row r="12" spans="1:6" x14ac:dyDescent="0.3">
      <c r="A12" s="43"/>
      <c r="B12" s="250" t="s">
        <v>379</v>
      </c>
      <c r="C12" s="44" t="s">
        <v>537</v>
      </c>
      <c r="D12" s="44" t="s">
        <v>539</v>
      </c>
      <c r="E12" s="252">
        <v>11</v>
      </c>
      <c r="F12" s="285">
        <v>147739.91693000001</v>
      </c>
    </row>
    <row r="13" spans="1:6" x14ac:dyDescent="0.3">
      <c r="A13" s="43"/>
      <c r="B13" s="250" t="s">
        <v>380</v>
      </c>
      <c r="C13" s="44" t="s">
        <v>553</v>
      </c>
      <c r="D13" s="44" t="s">
        <v>559</v>
      </c>
      <c r="E13" s="252">
        <v>248</v>
      </c>
      <c r="F13" s="285">
        <v>14338.119811</v>
      </c>
    </row>
    <row r="14" spans="1:6" x14ac:dyDescent="0.3">
      <c r="A14" s="43"/>
      <c r="B14" s="250" t="s">
        <v>381</v>
      </c>
      <c r="C14" s="44" t="s">
        <v>500</v>
      </c>
      <c r="D14" s="44" t="s">
        <v>518</v>
      </c>
      <c r="E14" s="252">
        <v>2209</v>
      </c>
      <c r="F14" s="285">
        <v>8879.3730228000004</v>
      </c>
    </row>
    <row r="15" spans="1:6" x14ac:dyDescent="0.3">
      <c r="A15" s="43"/>
      <c r="B15" s="250" t="s">
        <v>382</v>
      </c>
      <c r="C15" s="44" t="s">
        <v>500</v>
      </c>
      <c r="D15" s="44" t="s">
        <v>519</v>
      </c>
      <c r="E15" s="252">
        <v>3707</v>
      </c>
      <c r="F15" s="285">
        <v>11452.423532999999</v>
      </c>
    </row>
    <row r="16" spans="1:6" x14ac:dyDescent="0.3">
      <c r="A16" s="43"/>
      <c r="B16" s="250" t="s">
        <v>383</v>
      </c>
      <c r="C16" s="44" t="s">
        <v>500</v>
      </c>
      <c r="D16" s="44" t="s">
        <v>520</v>
      </c>
      <c r="E16" s="252">
        <v>2300</v>
      </c>
      <c r="F16" s="285">
        <v>17845.707877000001</v>
      </c>
    </row>
    <row r="17" spans="1:6" x14ac:dyDescent="0.3">
      <c r="A17" s="43"/>
      <c r="B17" s="250" t="s">
        <v>384</v>
      </c>
      <c r="C17" s="44" t="s">
        <v>500</v>
      </c>
      <c r="D17" s="44" t="s">
        <v>521</v>
      </c>
      <c r="E17" s="252">
        <v>910</v>
      </c>
      <c r="F17" s="285">
        <v>9826.5640139999996</v>
      </c>
    </row>
    <row r="18" spans="1:6" x14ac:dyDescent="0.3">
      <c r="A18" s="43"/>
      <c r="B18" s="250" t="s">
        <v>385</v>
      </c>
      <c r="C18" s="44" t="s">
        <v>500</v>
      </c>
      <c r="D18" s="44" t="s">
        <v>522</v>
      </c>
      <c r="E18" s="252">
        <v>1721</v>
      </c>
      <c r="F18" s="285">
        <v>12399.229814</v>
      </c>
    </row>
    <row r="19" spans="1:6" x14ac:dyDescent="0.3">
      <c r="A19" s="43"/>
      <c r="B19" s="250" t="s">
        <v>386</v>
      </c>
      <c r="C19" s="44" t="s">
        <v>500</v>
      </c>
      <c r="D19" s="44" t="s">
        <v>523</v>
      </c>
      <c r="E19" s="252">
        <v>1240</v>
      </c>
      <c r="F19" s="285">
        <v>16254.449972</v>
      </c>
    </row>
    <row r="20" spans="1:6" x14ac:dyDescent="0.3">
      <c r="A20" s="43"/>
      <c r="B20" s="250" t="s">
        <v>387</v>
      </c>
      <c r="C20" s="44" t="s">
        <v>500</v>
      </c>
      <c r="D20" s="44" t="s">
        <v>524</v>
      </c>
      <c r="E20" s="252">
        <v>383</v>
      </c>
      <c r="F20" s="285">
        <v>20443.565395000001</v>
      </c>
    </row>
    <row r="21" spans="1:6" x14ac:dyDescent="0.3">
      <c r="A21" s="43"/>
      <c r="B21" s="250" t="s">
        <v>388</v>
      </c>
      <c r="C21" s="44" t="s">
        <v>500</v>
      </c>
      <c r="D21" s="44" t="s">
        <v>532</v>
      </c>
      <c r="E21" s="252">
        <v>528</v>
      </c>
      <c r="F21" s="285">
        <v>13190.842495000001</v>
      </c>
    </row>
    <row r="22" spans="1:6" x14ac:dyDescent="0.3">
      <c r="A22" s="43"/>
      <c r="B22" s="250" t="s">
        <v>389</v>
      </c>
      <c r="C22" s="44" t="s">
        <v>500</v>
      </c>
      <c r="D22" s="44" t="s">
        <v>533</v>
      </c>
      <c r="E22" s="252">
        <v>414</v>
      </c>
      <c r="F22" s="285">
        <v>20172.515934999999</v>
      </c>
    </row>
    <row r="23" spans="1:6" x14ac:dyDescent="0.3">
      <c r="A23" s="43"/>
      <c r="B23" s="250" t="s">
        <v>390</v>
      </c>
      <c r="C23" s="44" t="s">
        <v>500</v>
      </c>
      <c r="D23" s="44" t="s">
        <v>534</v>
      </c>
      <c r="E23" s="252">
        <v>196</v>
      </c>
      <c r="F23" s="285">
        <v>21644.225162999999</v>
      </c>
    </row>
    <row r="24" spans="1:6" x14ac:dyDescent="0.3">
      <c r="A24" s="43"/>
      <c r="B24" s="250" t="s">
        <v>391</v>
      </c>
      <c r="C24" s="44" t="s">
        <v>500</v>
      </c>
      <c r="D24" s="44" t="s">
        <v>501</v>
      </c>
      <c r="E24" s="252">
        <v>2070</v>
      </c>
      <c r="F24" s="285">
        <v>13991.387866999999</v>
      </c>
    </row>
    <row r="25" spans="1:6" x14ac:dyDescent="0.3">
      <c r="A25" s="43"/>
      <c r="B25" s="250" t="s">
        <v>392</v>
      </c>
      <c r="C25" s="44" t="s">
        <v>500</v>
      </c>
      <c r="D25" s="44" t="s">
        <v>502</v>
      </c>
      <c r="E25" s="252">
        <v>1703</v>
      </c>
      <c r="F25" s="285">
        <v>18934.497513999999</v>
      </c>
    </row>
    <row r="26" spans="1:6" x14ac:dyDescent="0.3">
      <c r="A26" s="43"/>
      <c r="B26" s="250" t="s">
        <v>393</v>
      </c>
      <c r="C26" s="44" t="s">
        <v>500</v>
      </c>
      <c r="D26" s="44" t="s">
        <v>503</v>
      </c>
      <c r="E26" s="252">
        <v>564</v>
      </c>
      <c r="F26" s="285">
        <v>28338.780293</v>
      </c>
    </row>
    <row r="27" spans="1:6" x14ac:dyDescent="0.3">
      <c r="A27" s="43"/>
      <c r="B27" s="250" t="s">
        <v>394</v>
      </c>
      <c r="C27" s="44" t="s">
        <v>500</v>
      </c>
      <c r="D27" s="44" t="s">
        <v>2365</v>
      </c>
      <c r="E27" s="252">
        <v>1198</v>
      </c>
      <c r="F27" s="285">
        <v>26336.351438000002</v>
      </c>
    </row>
    <row r="28" spans="1:6" x14ac:dyDescent="0.3">
      <c r="A28" s="43"/>
      <c r="B28" s="250" t="s">
        <v>395</v>
      </c>
      <c r="C28" s="44" t="s">
        <v>500</v>
      </c>
      <c r="D28" s="44" t="s">
        <v>2366</v>
      </c>
      <c r="E28" s="252">
        <v>459</v>
      </c>
      <c r="F28" s="285">
        <v>36159.408370999998</v>
      </c>
    </row>
    <row r="29" spans="1:6" x14ac:dyDescent="0.3">
      <c r="A29" s="43"/>
      <c r="B29" s="250" t="s">
        <v>396</v>
      </c>
      <c r="C29" s="44" t="s">
        <v>500</v>
      </c>
      <c r="D29" s="44" t="s">
        <v>2367</v>
      </c>
      <c r="E29" s="252">
        <v>1558</v>
      </c>
      <c r="F29" s="285">
        <v>36526.257146999997</v>
      </c>
    </row>
    <row r="30" spans="1:6" x14ac:dyDescent="0.3">
      <c r="A30" s="43"/>
      <c r="B30" s="250" t="s">
        <v>397</v>
      </c>
      <c r="C30" s="44" t="s">
        <v>500</v>
      </c>
      <c r="D30" s="44" t="s">
        <v>2368</v>
      </c>
      <c r="E30" s="252">
        <v>607</v>
      </c>
      <c r="F30" s="285">
        <v>54633.269693000002</v>
      </c>
    </row>
    <row r="31" spans="1:6" x14ac:dyDescent="0.3">
      <c r="A31" s="43"/>
      <c r="B31" s="250" t="s">
        <v>398</v>
      </c>
      <c r="C31" s="44" t="s">
        <v>500</v>
      </c>
      <c r="D31" s="44" t="s">
        <v>504</v>
      </c>
      <c r="E31" s="252">
        <v>359</v>
      </c>
      <c r="F31" s="285">
        <v>13351.951295000001</v>
      </c>
    </row>
    <row r="32" spans="1:6" x14ac:dyDescent="0.3">
      <c r="A32" s="43"/>
      <c r="B32" s="250" t="s">
        <v>399</v>
      </c>
      <c r="C32" s="44" t="s">
        <v>500</v>
      </c>
      <c r="D32" s="44" t="s">
        <v>505</v>
      </c>
      <c r="E32" s="252">
        <v>390</v>
      </c>
      <c r="F32" s="285">
        <v>34939.524753999998</v>
      </c>
    </row>
    <row r="33" spans="1:6" x14ac:dyDescent="0.3">
      <c r="A33" s="43"/>
      <c r="B33" s="250" t="s">
        <v>400</v>
      </c>
      <c r="C33" s="44" t="s">
        <v>500</v>
      </c>
      <c r="D33" s="44" t="s">
        <v>506</v>
      </c>
      <c r="E33" s="252">
        <v>454</v>
      </c>
      <c r="F33" s="285">
        <v>20171.946369000001</v>
      </c>
    </row>
    <row r="34" spans="1:6" x14ac:dyDescent="0.3">
      <c r="A34" s="43"/>
      <c r="B34" s="250" t="s">
        <v>401</v>
      </c>
      <c r="C34" s="44" t="s">
        <v>500</v>
      </c>
      <c r="D34" s="44" t="s">
        <v>507</v>
      </c>
      <c r="E34" s="252">
        <v>445</v>
      </c>
      <c r="F34" s="285">
        <v>27347.380404</v>
      </c>
    </row>
    <row r="35" spans="1:6" x14ac:dyDescent="0.3">
      <c r="A35" s="43"/>
      <c r="B35" s="250" t="s">
        <v>402</v>
      </c>
      <c r="C35" s="44" t="s">
        <v>500</v>
      </c>
      <c r="D35" s="44" t="s">
        <v>508</v>
      </c>
      <c r="E35" s="252">
        <v>262</v>
      </c>
      <c r="F35" s="285">
        <v>47267.827792999997</v>
      </c>
    </row>
    <row r="36" spans="1:6" x14ac:dyDescent="0.3">
      <c r="A36" s="43"/>
      <c r="B36" s="250" t="s">
        <v>403</v>
      </c>
      <c r="C36" s="44" t="s">
        <v>500</v>
      </c>
      <c r="D36" s="44" t="s">
        <v>509</v>
      </c>
      <c r="E36" s="252">
        <v>305</v>
      </c>
      <c r="F36" s="285">
        <v>40917.273570999998</v>
      </c>
    </row>
    <row r="37" spans="1:6" x14ac:dyDescent="0.3">
      <c r="A37" s="43"/>
      <c r="B37" s="250" t="s">
        <v>404</v>
      </c>
      <c r="C37" s="44" t="s">
        <v>500</v>
      </c>
      <c r="D37" s="44" t="s">
        <v>510</v>
      </c>
      <c r="E37" s="252">
        <v>256</v>
      </c>
      <c r="F37" s="285">
        <v>50202.502308000003</v>
      </c>
    </row>
    <row r="38" spans="1:6" x14ac:dyDescent="0.3">
      <c r="A38" s="43"/>
      <c r="B38" s="250" t="s">
        <v>405</v>
      </c>
      <c r="C38" s="44" t="s">
        <v>500</v>
      </c>
      <c r="D38" s="44" t="s">
        <v>511</v>
      </c>
      <c r="E38" s="252">
        <v>977</v>
      </c>
      <c r="F38" s="285">
        <v>14157.289623999999</v>
      </c>
    </row>
    <row r="39" spans="1:6" x14ac:dyDescent="0.3">
      <c r="A39" s="43"/>
      <c r="B39" s="250" t="s">
        <v>406</v>
      </c>
      <c r="C39" s="44" t="s">
        <v>500</v>
      </c>
      <c r="D39" s="44" t="s">
        <v>512</v>
      </c>
      <c r="E39" s="252">
        <v>850</v>
      </c>
      <c r="F39" s="285">
        <v>20546.516929000001</v>
      </c>
    </row>
    <row r="40" spans="1:6" x14ac:dyDescent="0.3">
      <c r="A40" s="43"/>
      <c r="B40" s="250" t="s">
        <v>407</v>
      </c>
      <c r="C40" s="44" t="s">
        <v>500</v>
      </c>
      <c r="D40" s="44" t="s">
        <v>513</v>
      </c>
      <c r="E40" s="252">
        <v>773</v>
      </c>
      <c r="F40" s="285">
        <v>29061.429247</v>
      </c>
    </row>
    <row r="41" spans="1:6" x14ac:dyDescent="0.3">
      <c r="A41" s="43"/>
      <c r="B41" s="250" t="s">
        <v>408</v>
      </c>
      <c r="C41" s="44" t="s">
        <v>500</v>
      </c>
      <c r="D41" s="44" t="s">
        <v>2369</v>
      </c>
      <c r="E41" s="252">
        <v>296</v>
      </c>
      <c r="F41" s="285">
        <v>27864.804555999999</v>
      </c>
    </row>
    <row r="42" spans="1:6" x14ac:dyDescent="0.3">
      <c r="A42" s="43"/>
      <c r="B42" s="250" t="s">
        <v>409</v>
      </c>
      <c r="C42" s="44" t="s">
        <v>500</v>
      </c>
      <c r="D42" s="44" t="s">
        <v>2370</v>
      </c>
      <c r="E42" s="252">
        <v>446</v>
      </c>
      <c r="F42" s="285">
        <v>61818.572120999997</v>
      </c>
    </row>
    <row r="43" spans="1:6" x14ac:dyDescent="0.3">
      <c r="A43" s="43"/>
      <c r="B43" s="250" t="s">
        <v>410</v>
      </c>
      <c r="C43" s="44" t="s">
        <v>500</v>
      </c>
      <c r="D43" s="44" t="s">
        <v>2371</v>
      </c>
      <c r="E43" s="252">
        <v>174</v>
      </c>
      <c r="F43" s="285">
        <v>47325.662744000001</v>
      </c>
    </row>
    <row r="44" spans="1:6" x14ac:dyDescent="0.3">
      <c r="A44" s="43"/>
      <c r="B44" s="250" t="s">
        <v>411</v>
      </c>
      <c r="C44" s="44" t="s">
        <v>500</v>
      </c>
      <c r="D44" s="44" t="s">
        <v>2372</v>
      </c>
      <c r="E44" s="252">
        <v>157</v>
      </c>
      <c r="F44" s="285">
        <v>95378.082725999993</v>
      </c>
    </row>
    <row r="45" spans="1:6" x14ac:dyDescent="0.3">
      <c r="A45" s="43"/>
      <c r="B45" s="250" t="s">
        <v>412</v>
      </c>
      <c r="C45" s="44" t="s">
        <v>500</v>
      </c>
      <c r="D45" s="44" t="s">
        <v>2373</v>
      </c>
      <c r="E45" s="252">
        <v>123</v>
      </c>
      <c r="F45" s="285">
        <v>15980.436442</v>
      </c>
    </row>
    <row r="46" spans="1:6" x14ac:dyDescent="0.3">
      <c r="A46" s="43"/>
      <c r="B46" s="250" t="s">
        <v>413</v>
      </c>
      <c r="C46" s="44" t="s">
        <v>500</v>
      </c>
      <c r="D46" s="44" t="s">
        <v>2374</v>
      </c>
      <c r="E46" s="252">
        <v>1024</v>
      </c>
      <c r="F46" s="285">
        <v>26894.010352000001</v>
      </c>
    </row>
    <row r="47" spans="1:6" x14ac:dyDescent="0.3">
      <c r="A47" s="43"/>
      <c r="B47" s="250" t="s">
        <v>414</v>
      </c>
      <c r="C47" s="44" t="s">
        <v>500</v>
      </c>
      <c r="D47" s="44" t="s">
        <v>2375</v>
      </c>
      <c r="E47" s="252">
        <v>259</v>
      </c>
      <c r="F47" s="285">
        <v>28355.247014</v>
      </c>
    </row>
    <row r="48" spans="1:6" x14ac:dyDescent="0.3">
      <c r="A48" s="43"/>
      <c r="B48" s="250" t="s">
        <v>415</v>
      </c>
      <c r="C48" s="44" t="s">
        <v>500</v>
      </c>
      <c r="D48" s="44" t="s">
        <v>2376</v>
      </c>
      <c r="E48" s="252">
        <v>361</v>
      </c>
      <c r="F48" s="285">
        <v>28618.062908</v>
      </c>
    </row>
    <row r="49" spans="1:6" x14ac:dyDescent="0.3">
      <c r="A49" s="43"/>
      <c r="B49" s="250" t="s">
        <v>416</v>
      </c>
      <c r="C49" s="44" t="s">
        <v>500</v>
      </c>
      <c r="D49" s="44" t="s">
        <v>514</v>
      </c>
      <c r="E49" s="252">
        <v>3389</v>
      </c>
      <c r="F49" s="285">
        <v>13690.044661</v>
      </c>
    </row>
    <row r="50" spans="1:6" x14ac:dyDescent="0.3">
      <c r="A50" s="43"/>
      <c r="B50" s="250" t="s">
        <v>417</v>
      </c>
      <c r="C50" s="44" t="s">
        <v>500</v>
      </c>
      <c r="D50" s="44" t="s">
        <v>515</v>
      </c>
      <c r="E50" s="252">
        <v>3293</v>
      </c>
      <c r="F50" s="285">
        <v>16648.043881000001</v>
      </c>
    </row>
    <row r="51" spans="1:6" x14ac:dyDescent="0.3">
      <c r="A51" s="43"/>
      <c r="B51" s="250" t="s">
        <v>418</v>
      </c>
      <c r="C51" s="44" t="s">
        <v>500</v>
      </c>
      <c r="D51" s="44" t="s">
        <v>516</v>
      </c>
      <c r="E51" s="252">
        <v>2655</v>
      </c>
      <c r="F51" s="285">
        <v>20123.427584000001</v>
      </c>
    </row>
    <row r="52" spans="1:6" x14ac:dyDescent="0.3">
      <c r="A52" s="43"/>
      <c r="B52" s="250" t="s">
        <v>419</v>
      </c>
      <c r="C52" s="44" t="s">
        <v>500</v>
      </c>
      <c r="D52" s="44" t="s">
        <v>517</v>
      </c>
      <c r="E52" s="252">
        <v>3343</v>
      </c>
      <c r="F52" s="285">
        <v>23235.673715000001</v>
      </c>
    </row>
    <row r="53" spans="1:6" x14ac:dyDescent="0.3">
      <c r="A53" s="43"/>
      <c r="B53" s="250" t="s">
        <v>420</v>
      </c>
      <c r="C53" s="44" t="s">
        <v>500</v>
      </c>
      <c r="D53" s="44" t="s">
        <v>525</v>
      </c>
      <c r="E53" s="252">
        <v>572</v>
      </c>
      <c r="F53" s="285">
        <v>39625.733332999996</v>
      </c>
    </row>
    <row r="54" spans="1:6" x14ac:dyDescent="0.3">
      <c r="A54" s="43"/>
      <c r="B54" s="250" t="s">
        <v>421</v>
      </c>
      <c r="C54" s="44" t="s">
        <v>500</v>
      </c>
      <c r="D54" s="44" t="s">
        <v>526</v>
      </c>
      <c r="E54" s="252">
        <v>3447</v>
      </c>
      <c r="F54" s="285">
        <v>11995.164397</v>
      </c>
    </row>
    <row r="55" spans="1:6" x14ac:dyDescent="0.3">
      <c r="A55" s="43"/>
      <c r="B55" s="250" t="s">
        <v>422</v>
      </c>
      <c r="C55" s="44" t="s">
        <v>500</v>
      </c>
      <c r="D55" s="44" t="s">
        <v>527</v>
      </c>
      <c r="E55" s="252">
        <v>4132</v>
      </c>
      <c r="F55" s="285">
        <v>14992.026083000001</v>
      </c>
    </row>
    <row r="56" spans="1:6" x14ac:dyDescent="0.3">
      <c r="A56" s="43"/>
      <c r="B56" s="250" t="s">
        <v>423</v>
      </c>
      <c r="C56" s="44" t="s">
        <v>500</v>
      </c>
      <c r="D56" s="44" t="s">
        <v>528</v>
      </c>
      <c r="E56" s="252">
        <v>1808</v>
      </c>
      <c r="F56" s="285">
        <v>15753.879166000001</v>
      </c>
    </row>
    <row r="57" spans="1:6" x14ac:dyDescent="0.3">
      <c r="A57" s="43"/>
      <c r="B57" s="250" t="s">
        <v>424</v>
      </c>
      <c r="C57" s="44" t="s">
        <v>500</v>
      </c>
      <c r="D57" s="44" t="s">
        <v>529</v>
      </c>
      <c r="E57" s="252">
        <v>1048</v>
      </c>
      <c r="F57" s="285">
        <v>20159.998135999998</v>
      </c>
    </row>
    <row r="58" spans="1:6" x14ac:dyDescent="0.3">
      <c r="A58" s="43"/>
      <c r="B58" s="250" t="s">
        <v>425</v>
      </c>
      <c r="C58" s="44" t="s">
        <v>500</v>
      </c>
      <c r="D58" s="44" t="s">
        <v>530</v>
      </c>
      <c r="E58" s="252">
        <v>2881</v>
      </c>
      <c r="F58" s="285">
        <v>19157.314273</v>
      </c>
    </row>
    <row r="59" spans="1:6" x14ac:dyDescent="0.3">
      <c r="A59" s="43"/>
      <c r="B59" s="250" t="s">
        <v>426</v>
      </c>
      <c r="C59" s="44" t="s">
        <v>500</v>
      </c>
      <c r="D59" s="44" t="s">
        <v>531</v>
      </c>
      <c r="E59" s="252">
        <v>2371</v>
      </c>
      <c r="F59" s="285">
        <v>24104.193705000002</v>
      </c>
    </row>
    <row r="60" spans="1:6" x14ac:dyDescent="0.3">
      <c r="A60" s="43"/>
      <c r="B60" s="250" t="s">
        <v>427</v>
      </c>
      <c r="C60" s="44" t="s">
        <v>500</v>
      </c>
      <c r="D60" s="44" t="s">
        <v>2377</v>
      </c>
      <c r="E60" s="252">
        <v>458</v>
      </c>
      <c r="F60" s="285">
        <v>75720.624658999994</v>
      </c>
    </row>
    <row r="61" spans="1:6" x14ac:dyDescent="0.3">
      <c r="A61" s="43"/>
      <c r="B61" s="250" t="s">
        <v>428</v>
      </c>
      <c r="C61" s="44" t="s">
        <v>500</v>
      </c>
      <c r="D61" s="44" t="s">
        <v>2378</v>
      </c>
      <c r="E61" s="252">
        <v>269</v>
      </c>
      <c r="F61" s="285">
        <v>106965.91948</v>
      </c>
    </row>
    <row r="62" spans="1:6" x14ac:dyDescent="0.3">
      <c r="A62" s="43"/>
      <c r="B62" s="250" t="s">
        <v>429</v>
      </c>
      <c r="C62" s="44" t="s">
        <v>500</v>
      </c>
      <c r="D62" s="44" t="s">
        <v>2379</v>
      </c>
      <c r="E62" s="252">
        <v>2634</v>
      </c>
      <c r="F62" s="285">
        <v>31900.766153</v>
      </c>
    </row>
    <row r="63" spans="1:6" x14ac:dyDescent="0.3">
      <c r="A63" s="43"/>
      <c r="B63" s="250" t="s">
        <v>430</v>
      </c>
      <c r="C63" s="44" t="s">
        <v>500</v>
      </c>
      <c r="D63" s="44" t="s">
        <v>2380</v>
      </c>
      <c r="E63" s="252">
        <v>690</v>
      </c>
      <c r="F63" s="285">
        <v>55032.902782999998</v>
      </c>
    </row>
    <row r="64" spans="1:6" x14ac:dyDescent="0.3">
      <c r="A64" s="43"/>
      <c r="B64" s="250" t="s">
        <v>431</v>
      </c>
      <c r="C64" s="44" t="s">
        <v>540</v>
      </c>
      <c r="D64" s="44" t="s">
        <v>359</v>
      </c>
      <c r="E64" s="252">
        <v>8148</v>
      </c>
      <c r="F64" s="285">
        <v>7932.6341362000003</v>
      </c>
    </row>
    <row r="65" spans="1:6" x14ac:dyDescent="0.3">
      <c r="A65" s="43"/>
      <c r="B65" s="250" t="s">
        <v>432</v>
      </c>
      <c r="C65" s="44" t="s">
        <v>540</v>
      </c>
      <c r="D65" s="44" t="s">
        <v>2381</v>
      </c>
      <c r="E65" s="252">
        <v>6427</v>
      </c>
      <c r="F65" s="285">
        <v>5482.0964175999998</v>
      </c>
    </row>
    <row r="66" spans="1:6" x14ac:dyDescent="0.3">
      <c r="A66" s="43"/>
      <c r="B66" s="250" t="s">
        <v>433</v>
      </c>
      <c r="C66" s="44" t="s">
        <v>540</v>
      </c>
      <c r="D66" s="44" t="s">
        <v>548</v>
      </c>
      <c r="E66" s="252">
        <v>3697</v>
      </c>
      <c r="F66" s="285">
        <v>6143.4329156000003</v>
      </c>
    </row>
    <row r="67" spans="1:6" x14ac:dyDescent="0.3">
      <c r="A67" s="43"/>
      <c r="B67" s="250" t="s">
        <v>434</v>
      </c>
      <c r="C67" s="44" t="s">
        <v>540</v>
      </c>
      <c r="D67" s="44" t="s">
        <v>2382</v>
      </c>
      <c r="E67" s="252">
        <v>699</v>
      </c>
      <c r="F67" s="285">
        <v>8177.062105</v>
      </c>
    </row>
    <row r="68" spans="1:6" x14ac:dyDescent="0.3">
      <c r="A68" s="43"/>
      <c r="B68" s="250" t="s">
        <v>435</v>
      </c>
      <c r="C68" s="44" t="s">
        <v>540</v>
      </c>
      <c r="D68" s="44" t="s">
        <v>541</v>
      </c>
      <c r="E68" s="252">
        <v>3567</v>
      </c>
      <c r="F68" s="285">
        <v>8472.1449257999993</v>
      </c>
    </row>
    <row r="69" spans="1:6" x14ac:dyDescent="0.3">
      <c r="A69" s="43"/>
      <c r="B69" s="250" t="s">
        <v>436</v>
      </c>
      <c r="C69" s="44" t="s">
        <v>540</v>
      </c>
      <c r="D69" s="44" t="s">
        <v>542</v>
      </c>
      <c r="E69" s="252">
        <v>7678</v>
      </c>
      <c r="F69" s="285">
        <v>9424.8768318000002</v>
      </c>
    </row>
    <row r="70" spans="1:6" x14ac:dyDescent="0.3">
      <c r="A70" s="43"/>
      <c r="B70" s="250" t="s">
        <v>437</v>
      </c>
      <c r="C70" s="44" t="s">
        <v>540</v>
      </c>
      <c r="D70" s="44" t="s">
        <v>543</v>
      </c>
      <c r="E70" s="252">
        <v>2691</v>
      </c>
      <c r="F70" s="285">
        <v>9122.7885846000008</v>
      </c>
    </row>
    <row r="71" spans="1:6" x14ac:dyDescent="0.3">
      <c r="A71" s="43"/>
      <c r="B71" s="250" t="s">
        <v>438</v>
      </c>
      <c r="C71" s="44" t="s">
        <v>540</v>
      </c>
      <c r="D71" s="44" t="s">
        <v>549</v>
      </c>
      <c r="E71" s="252">
        <v>14997</v>
      </c>
      <c r="F71" s="285">
        <v>4005.0358615</v>
      </c>
    </row>
    <row r="72" spans="1:6" x14ac:dyDescent="0.3">
      <c r="A72" s="43"/>
      <c r="B72" s="250" t="s">
        <v>439</v>
      </c>
      <c r="C72" s="44" t="s">
        <v>540</v>
      </c>
      <c r="D72" s="44" t="s">
        <v>544</v>
      </c>
      <c r="E72" s="252">
        <v>6495</v>
      </c>
      <c r="F72" s="285">
        <v>4530.1720650999996</v>
      </c>
    </row>
    <row r="73" spans="1:6" x14ac:dyDescent="0.3">
      <c r="A73" s="43"/>
      <c r="B73" s="250" t="s">
        <v>440</v>
      </c>
      <c r="C73" s="44" t="s">
        <v>540</v>
      </c>
      <c r="D73" s="44" t="s">
        <v>545</v>
      </c>
      <c r="E73" s="252">
        <v>3839</v>
      </c>
      <c r="F73" s="285">
        <v>3699.5621193000002</v>
      </c>
    </row>
    <row r="74" spans="1:6" x14ac:dyDescent="0.3">
      <c r="A74" s="43"/>
      <c r="B74" s="250" t="s">
        <v>441</v>
      </c>
      <c r="C74" s="44" t="s">
        <v>540</v>
      </c>
      <c r="D74" s="44" t="s">
        <v>546</v>
      </c>
      <c r="E74" s="252">
        <v>632</v>
      </c>
      <c r="F74" s="285">
        <v>2909.1825806000002</v>
      </c>
    </row>
    <row r="75" spans="1:6" x14ac:dyDescent="0.3">
      <c r="A75" s="43"/>
      <c r="B75" s="250" t="s">
        <v>442</v>
      </c>
      <c r="C75" s="44" t="s">
        <v>540</v>
      </c>
      <c r="D75" s="44" t="s">
        <v>547</v>
      </c>
      <c r="E75" s="252">
        <v>2794</v>
      </c>
      <c r="F75" s="285">
        <v>2906.6061184999999</v>
      </c>
    </row>
    <row r="76" spans="1:6" x14ac:dyDescent="0.3">
      <c r="A76" s="43"/>
      <c r="B76" s="250" t="s">
        <v>443</v>
      </c>
      <c r="C76" s="44" t="s">
        <v>560</v>
      </c>
      <c r="D76" s="44" t="s">
        <v>561</v>
      </c>
      <c r="E76" s="252">
        <v>2506</v>
      </c>
      <c r="F76" s="285">
        <v>16603.250044</v>
      </c>
    </row>
    <row r="77" spans="1:6" x14ac:dyDescent="0.3">
      <c r="A77" s="43"/>
      <c r="B77" s="250" t="s">
        <v>444</v>
      </c>
      <c r="C77" s="44" t="s">
        <v>560</v>
      </c>
      <c r="D77" s="44" t="s">
        <v>562</v>
      </c>
      <c r="E77" s="252">
        <v>6757</v>
      </c>
      <c r="F77" s="285">
        <v>11723.27368</v>
      </c>
    </row>
    <row r="78" spans="1:6" x14ac:dyDescent="0.3">
      <c r="A78" s="43"/>
      <c r="B78" s="250" t="s">
        <v>445</v>
      </c>
      <c r="C78" s="44" t="s">
        <v>560</v>
      </c>
      <c r="D78" s="44" t="s">
        <v>565</v>
      </c>
      <c r="E78" s="252">
        <v>1772</v>
      </c>
      <c r="F78" s="285">
        <v>22402.680349999999</v>
      </c>
    </row>
    <row r="79" spans="1:6" x14ac:dyDescent="0.3">
      <c r="A79" s="43"/>
      <c r="B79" s="250" t="s">
        <v>446</v>
      </c>
      <c r="C79" s="44" t="s">
        <v>560</v>
      </c>
      <c r="D79" s="44" t="s">
        <v>566</v>
      </c>
      <c r="E79" s="252">
        <v>1405</v>
      </c>
      <c r="F79" s="285">
        <v>20134.161769999999</v>
      </c>
    </row>
    <row r="80" spans="1:6" x14ac:dyDescent="0.3">
      <c r="A80" s="43"/>
      <c r="B80" s="250" t="s">
        <v>447</v>
      </c>
      <c r="C80" s="44" t="s">
        <v>560</v>
      </c>
      <c r="D80" s="44" t="s">
        <v>563</v>
      </c>
      <c r="E80" s="252">
        <v>7494</v>
      </c>
      <c r="F80" s="285">
        <v>20229.946163000001</v>
      </c>
    </row>
    <row r="81" spans="1:6" x14ac:dyDescent="0.3">
      <c r="A81" s="43"/>
      <c r="B81" s="250" t="s">
        <v>448</v>
      </c>
      <c r="C81" s="44" t="s">
        <v>560</v>
      </c>
      <c r="D81" s="44" t="s">
        <v>564</v>
      </c>
      <c r="E81" s="252">
        <v>14233</v>
      </c>
      <c r="F81" s="285">
        <v>17139.264725000001</v>
      </c>
    </row>
    <row r="82" spans="1:6" x14ac:dyDescent="0.3">
      <c r="A82" s="43"/>
      <c r="B82" s="250" t="s">
        <v>449</v>
      </c>
      <c r="C82" s="44" t="s">
        <v>569</v>
      </c>
      <c r="D82" s="44" t="s">
        <v>360</v>
      </c>
      <c r="E82" s="252">
        <v>51</v>
      </c>
      <c r="F82" s="285">
        <v>204604.35216000001</v>
      </c>
    </row>
    <row r="83" spans="1:6" x14ac:dyDescent="0.3">
      <c r="A83" s="43"/>
      <c r="B83" s="250" t="s">
        <v>450</v>
      </c>
      <c r="C83" s="44" t="s">
        <v>569</v>
      </c>
      <c r="D83" s="44" t="s">
        <v>2383</v>
      </c>
      <c r="E83" s="252">
        <v>550</v>
      </c>
      <c r="F83" s="285">
        <v>29431.599730000002</v>
      </c>
    </row>
    <row r="84" spans="1:6" x14ac:dyDescent="0.3">
      <c r="A84" s="43"/>
      <c r="B84" s="250" t="s">
        <v>451</v>
      </c>
      <c r="C84" s="44" t="s">
        <v>569</v>
      </c>
      <c r="D84" s="44" t="s">
        <v>2384</v>
      </c>
      <c r="E84" s="252">
        <v>48</v>
      </c>
      <c r="F84" s="285">
        <v>28638.53486</v>
      </c>
    </row>
    <row r="85" spans="1:6" x14ac:dyDescent="0.3">
      <c r="A85" s="43"/>
      <c r="B85" s="250" t="s">
        <v>452</v>
      </c>
      <c r="C85" s="44" t="s">
        <v>569</v>
      </c>
      <c r="D85" s="44" t="s">
        <v>2385</v>
      </c>
      <c r="E85" s="252">
        <v>301</v>
      </c>
      <c r="F85" s="285">
        <v>39899.470460999997</v>
      </c>
    </row>
    <row r="86" spans="1:6" x14ac:dyDescent="0.3">
      <c r="A86" s="43"/>
      <c r="B86" s="250" t="s">
        <v>453</v>
      </c>
      <c r="C86" s="44" t="s">
        <v>569</v>
      </c>
      <c r="D86" s="44" t="s">
        <v>2386</v>
      </c>
      <c r="E86" s="252">
        <v>38</v>
      </c>
      <c r="F86" s="285">
        <v>32078.735914000001</v>
      </c>
    </row>
    <row r="87" spans="1:6" x14ac:dyDescent="0.3">
      <c r="A87" s="43"/>
      <c r="B87" s="250" t="s">
        <v>454</v>
      </c>
      <c r="C87" s="44" t="s">
        <v>569</v>
      </c>
      <c r="D87" s="44" t="s">
        <v>2387</v>
      </c>
      <c r="E87" s="252">
        <v>201</v>
      </c>
      <c r="F87" s="285">
        <v>35211.867787000003</v>
      </c>
    </row>
    <row r="88" spans="1:6" x14ac:dyDescent="0.3">
      <c r="A88" s="43"/>
      <c r="B88" s="250" t="s">
        <v>455</v>
      </c>
      <c r="C88" s="44" t="s">
        <v>572</v>
      </c>
      <c r="D88" s="44" t="s">
        <v>360</v>
      </c>
      <c r="E88" s="252">
        <v>408</v>
      </c>
      <c r="F88" s="285">
        <v>178437.40672</v>
      </c>
    </row>
    <row r="89" spans="1:6" x14ac:dyDescent="0.3">
      <c r="A89" s="43"/>
      <c r="B89" s="250" t="s">
        <v>456</v>
      </c>
      <c r="C89" s="44" t="s">
        <v>572</v>
      </c>
      <c r="D89" s="44" t="s">
        <v>2388</v>
      </c>
      <c r="E89" s="252">
        <v>13214</v>
      </c>
      <c r="F89" s="285">
        <v>12696.481178</v>
      </c>
    </row>
    <row r="90" spans="1:6" x14ac:dyDescent="0.3">
      <c r="A90" s="43"/>
      <c r="B90" s="250" t="s">
        <v>457</v>
      </c>
      <c r="C90" s="44" t="s">
        <v>572</v>
      </c>
      <c r="D90" s="44" t="s">
        <v>2389</v>
      </c>
      <c r="E90" s="252">
        <v>3360</v>
      </c>
      <c r="F90" s="285">
        <v>13789.142977</v>
      </c>
    </row>
    <row r="91" spans="1:6" x14ac:dyDescent="0.3">
      <c r="A91" s="43"/>
      <c r="B91" s="250" t="s">
        <v>458</v>
      </c>
      <c r="C91" s="44" t="s">
        <v>572</v>
      </c>
      <c r="D91" s="44" t="s">
        <v>2390</v>
      </c>
      <c r="E91" s="252">
        <v>3008</v>
      </c>
      <c r="F91" s="285">
        <v>15136.060465</v>
      </c>
    </row>
    <row r="92" spans="1:6" x14ac:dyDescent="0.3">
      <c r="A92" s="43"/>
      <c r="B92" s="250" t="s">
        <v>459</v>
      </c>
      <c r="C92" s="44" t="s">
        <v>572</v>
      </c>
      <c r="D92" s="44" t="s">
        <v>2391</v>
      </c>
      <c r="E92" s="252">
        <v>2000</v>
      </c>
      <c r="F92" s="285">
        <v>18574.917194000001</v>
      </c>
    </row>
    <row r="93" spans="1:6" x14ac:dyDescent="0.3">
      <c r="A93" s="43"/>
      <c r="B93" s="250" t="s">
        <v>460</v>
      </c>
      <c r="C93" s="44" t="s">
        <v>572</v>
      </c>
      <c r="D93" s="44" t="s">
        <v>2392</v>
      </c>
      <c r="E93" s="252">
        <v>52</v>
      </c>
      <c r="F93" s="285">
        <v>23066.470535</v>
      </c>
    </row>
    <row r="94" spans="1:6" x14ac:dyDescent="0.3">
      <c r="A94" s="43"/>
      <c r="B94" s="250" t="s">
        <v>461</v>
      </c>
      <c r="C94" s="44" t="s">
        <v>537</v>
      </c>
      <c r="D94" s="44" t="s">
        <v>2393</v>
      </c>
      <c r="E94" s="252">
        <v>57</v>
      </c>
      <c r="F94" s="285">
        <v>79646.628788999995</v>
      </c>
    </row>
    <row r="95" spans="1:6" x14ac:dyDescent="0.3">
      <c r="A95" s="43"/>
      <c r="B95" s="250" t="s">
        <v>462</v>
      </c>
      <c r="C95" s="44" t="s">
        <v>537</v>
      </c>
      <c r="D95" s="44" t="s">
        <v>2394</v>
      </c>
      <c r="E95" s="252">
        <v>69</v>
      </c>
      <c r="F95" s="285">
        <v>68690.885255999994</v>
      </c>
    </row>
    <row r="96" spans="1:6" x14ac:dyDescent="0.3">
      <c r="A96" s="43"/>
      <c r="B96" s="250" t="s">
        <v>463</v>
      </c>
      <c r="C96" s="44" t="s">
        <v>537</v>
      </c>
      <c r="D96" s="44" t="s">
        <v>2395</v>
      </c>
      <c r="E96" s="252">
        <v>173</v>
      </c>
      <c r="F96" s="285">
        <v>65255.851539000003</v>
      </c>
    </row>
    <row r="97" spans="1:6" x14ac:dyDescent="0.3">
      <c r="A97" s="43"/>
      <c r="B97" s="250" t="s">
        <v>464</v>
      </c>
      <c r="C97" s="44" t="s">
        <v>537</v>
      </c>
      <c r="D97" s="44" t="s">
        <v>2396</v>
      </c>
      <c r="E97" s="252">
        <v>102</v>
      </c>
      <c r="F97" s="285">
        <v>28672.512580999999</v>
      </c>
    </row>
    <row r="98" spans="1:6" x14ac:dyDescent="0.3">
      <c r="A98" s="43"/>
      <c r="B98" s="250" t="s">
        <v>465</v>
      </c>
      <c r="C98" s="44" t="s">
        <v>537</v>
      </c>
      <c r="D98" s="44" t="s">
        <v>2397</v>
      </c>
      <c r="E98" s="252">
        <v>131</v>
      </c>
      <c r="F98" s="285">
        <v>33693.855808</v>
      </c>
    </row>
    <row r="99" spans="1:6" x14ac:dyDescent="0.3">
      <c r="A99" s="43"/>
      <c r="B99" s="250" t="s">
        <v>552</v>
      </c>
      <c r="C99" s="44" t="s">
        <v>553</v>
      </c>
      <c r="D99" s="44" t="s">
        <v>554</v>
      </c>
      <c r="E99" s="252">
        <v>49</v>
      </c>
      <c r="F99" s="285">
        <v>27533.049469000001</v>
      </c>
    </row>
    <row r="100" spans="1:6" x14ac:dyDescent="0.3">
      <c r="A100" s="43"/>
      <c r="B100" s="250" t="s">
        <v>555</v>
      </c>
      <c r="C100" s="44" t="s">
        <v>553</v>
      </c>
      <c r="D100" s="44" t="s">
        <v>2398</v>
      </c>
      <c r="E100" s="252">
        <v>68</v>
      </c>
      <c r="F100" s="285">
        <v>10052.929871</v>
      </c>
    </row>
    <row r="101" spans="1:6" x14ac:dyDescent="0.3">
      <c r="B101" s="250" t="s">
        <v>556</v>
      </c>
      <c r="C101" s="44" t="s">
        <v>553</v>
      </c>
      <c r="D101" s="44" t="s">
        <v>2399</v>
      </c>
      <c r="E101" s="252">
        <v>174</v>
      </c>
      <c r="F101" s="285">
        <v>19731.409360000001</v>
      </c>
    </row>
    <row r="102" spans="1:6" x14ac:dyDescent="0.3">
      <c r="B102" s="250" t="s">
        <v>466</v>
      </c>
      <c r="C102" s="44" t="s">
        <v>553</v>
      </c>
      <c r="D102" s="44" t="s">
        <v>557</v>
      </c>
      <c r="E102" s="252">
        <v>29</v>
      </c>
      <c r="F102" s="285">
        <v>8478.3546685000001</v>
      </c>
    </row>
    <row r="103" spans="1:6" x14ac:dyDescent="0.3">
      <c r="B103" s="250" t="s">
        <v>467</v>
      </c>
      <c r="C103" s="44" t="s">
        <v>500</v>
      </c>
      <c r="D103" s="44" t="s">
        <v>535</v>
      </c>
      <c r="E103" s="252">
        <v>23119</v>
      </c>
      <c r="F103" s="285">
        <v>666.75790642000004</v>
      </c>
    </row>
    <row r="104" spans="1:6" x14ac:dyDescent="0.3">
      <c r="B104" s="250" t="s">
        <v>468</v>
      </c>
      <c r="C104" s="44" t="s">
        <v>540</v>
      </c>
      <c r="D104" s="44" t="s">
        <v>550</v>
      </c>
      <c r="E104" s="252">
        <v>1704</v>
      </c>
      <c r="F104" s="285">
        <v>987.76164535999999</v>
      </c>
    </row>
    <row r="105" spans="1:6" x14ac:dyDescent="0.3">
      <c r="B105" s="250" t="s">
        <v>469</v>
      </c>
      <c r="C105" s="44" t="s">
        <v>560</v>
      </c>
      <c r="D105" s="44" t="s">
        <v>567</v>
      </c>
      <c r="E105" s="252">
        <v>176</v>
      </c>
      <c r="F105" s="285">
        <v>706.91788571999996</v>
      </c>
    </row>
    <row r="106" spans="1:6" x14ac:dyDescent="0.3">
      <c r="B106" s="250" t="s">
        <v>470</v>
      </c>
      <c r="C106" s="44" t="s">
        <v>569</v>
      </c>
      <c r="D106" s="44" t="s">
        <v>570</v>
      </c>
      <c r="E106" s="252">
        <v>9</v>
      </c>
      <c r="F106" s="285">
        <v>1051.1262529999999</v>
      </c>
    </row>
    <row r="107" spans="1:6" x14ac:dyDescent="0.3">
      <c r="B107" s="250" t="s">
        <v>471</v>
      </c>
      <c r="C107" s="44" t="s">
        <v>537</v>
      </c>
      <c r="D107" s="44" t="s">
        <v>538</v>
      </c>
      <c r="E107" s="252">
        <v>1072</v>
      </c>
      <c r="F107" s="285">
        <v>3557.3113840999999</v>
      </c>
    </row>
    <row r="108" spans="1:6" x14ac:dyDescent="0.3">
      <c r="B108" s="250" t="s">
        <v>472</v>
      </c>
      <c r="C108" s="44" t="s">
        <v>553</v>
      </c>
      <c r="D108" s="44" t="s">
        <v>558</v>
      </c>
      <c r="E108" s="252">
        <v>18</v>
      </c>
      <c r="F108" s="285">
        <v>2248.1338959</v>
      </c>
    </row>
    <row r="109" spans="1:6" x14ac:dyDescent="0.3">
      <c r="B109" s="286"/>
      <c r="C109" s="59" t="s">
        <v>755</v>
      </c>
      <c r="D109" s="59"/>
      <c r="E109" s="290">
        <v>26008</v>
      </c>
      <c r="F109" s="284">
        <v>8449.6600296508168</v>
      </c>
    </row>
    <row r="110" spans="1:6" x14ac:dyDescent="0.3">
      <c r="B110" s="287"/>
      <c r="C110" s="288" t="s">
        <v>39</v>
      </c>
      <c r="D110" s="288"/>
      <c r="E110" s="291">
        <v>218482</v>
      </c>
      <c r="F110" s="289">
        <v>13397.192857</v>
      </c>
    </row>
  </sheetData>
  <mergeCells count="1">
    <mergeCell ref="E4:F4"/>
  </mergeCells>
  <pageMargins left="0.7" right="0.7" top="0.75" bottom="0.75" header="0.3" footer="0.3"/>
  <pageSetup paperSize="9" scale="46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L45"/>
  <sheetViews>
    <sheetView showGridLines="0" zoomScale="80" zoomScaleNormal="80" zoomScaleSheetLayoutView="80" workbookViewId="0">
      <pane xSplit="1" ySplit="6" topLeftCell="B7" activePane="bottomRight" state="frozen"/>
      <selection activeCell="A2" sqref="A2"/>
      <selection pane="topRight" activeCell="A2" sqref="A2"/>
      <selection pane="bottomLeft" activeCell="A2" sqref="A2"/>
      <selection pane="bottomRight" activeCell="B7" sqref="B7"/>
    </sheetView>
  </sheetViews>
  <sheetFormatPr defaultColWidth="9.109375" defaultRowHeight="12" customHeight="1" x14ac:dyDescent="0.2"/>
  <cols>
    <col min="1" max="1" width="20.109375" style="2" customWidth="1"/>
    <col min="2" max="2" width="11.109375" style="2" customWidth="1"/>
    <col min="3" max="3" width="10.5546875" style="2" bestFit="1" customWidth="1"/>
    <col min="4" max="4" width="11" style="2" bestFit="1" customWidth="1"/>
    <col min="5" max="5" width="11.33203125" style="2" bestFit="1" customWidth="1"/>
    <col min="6" max="6" width="11" style="2" bestFit="1" customWidth="1"/>
    <col min="7" max="7" width="11.33203125" style="2" bestFit="1" customWidth="1"/>
    <col min="8" max="8" width="10.88671875" style="2" bestFit="1" customWidth="1"/>
    <col min="9" max="10" width="11.33203125" style="2" bestFit="1" customWidth="1"/>
    <col min="11" max="12" width="10.33203125" style="2" bestFit="1" customWidth="1"/>
    <col min="13" max="13" width="10" style="2" bestFit="1" customWidth="1"/>
    <col min="14" max="14" width="11.33203125" style="2" bestFit="1" customWidth="1"/>
    <col min="15" max="15" width="11.5546875" style="2" bestFit="1" customWidth="1"/>
    <col min="16" max="18" width="11.33203125" style="2" bestFit="1" customWidth="1"/>
    <col min="19" max="19" width="11" style="2" bestFit="1" customWidth="1"/>
    <col min="20" max="20" width="11.5546875" style="2" bestFit="1" customWidth="1"/>
    <col min="21" max="21" width="11.33203125" style="2" bestFit="1" customWidth="1"/>
    <col min="22" max="23" width="11.5546875" style="2" bestFit="1" customWidth="1"/>
    <col min="24" max="25" width="11" style="2" bestFit="1" customWidth="1"/>
    <col min="26" max="26" width="11.5546875" style="2" bestFit="1" customWidth="1"/>
    <col min="27" max="27" width="11" style="2" bestFit="1" customWidth="1"/>
    <col min="28" max="28" width="10.88671875" style="2" bestFit="1" customWidth="1"/>
    <col min="29" max="29" width="3.33203125" style="3" customWidth="1"/>
    <col min="30" max="37" width="9.5546875" style="2" customWidth="1"/>
    <col min="38" max="38" width="12.88671875" style="2" bestFit="1" customWidth="1"/>
    <col min="39" max="16384" width="9.109375" style="2"/>
  </cols>
  <sheetData>
    <row r="1" spans="1:38" s="21" customFormat="1" ht="12" customHeight="1" x14ac:dyDescent="0.2">
      <c r="AC1" s="22"/>
    </row>
    <row r="2" spans="1:38" ht="12" customHeight="1" x14ac:dyDescent="0.25">
      <c r="A2" s="562">
        <f>'23 Subacute ANSNAP class'!A2+1</f>
        <v>22</v>
      </c>
      <c r="B2" s="1" t="s">
        <v>2690</v>
      </c>
      <c r="C2" s="1"/>
      <c r="E2" s="1"/>
      <c r="G2" s="1"/>
      <c r="I2" s="1"/>
      <c r="K2" s="1"/>
      <c r="M2" s="1"/>
      <c r="O2" s="1"/>
      <c r="Q2" s="1"/>
      <c r="S2" s="1"/>
      <c r="T2" s="1"/>
      <c r="U2" s="1"/>
      <c r="V2" s="1"/>
      <c r="W2" s="1"/>
      <c r="X2" s="1"/>
      <c r="Y2" s="1"/>
      <c r="Z2" s="1"/>
      <c r="AA2" s="1"/>
      <c r="AB2" s="1"/>
      <c r="AC2" s="6"/>
      <c r="AD2" s="1"/>
    </row>
    <row r="3" spans="1:38" ht="12" customHeight="1" x14ac:dyDescent="0.25">
      <c r="A3" s="1"/>
      <c r="B3" s="1"/>
      <c r="C3" s="1"/>
      <c r="E3" s="1"/>
      <c r="G3" s="1"/>
      <c r="I3" s="1"/>
      <c r="K3" s="1"/>
      <c r="M3" s="1"/>
      <c r="O3" s="1"/>
      <c r="Q3" s="1"/>
      <c r="S3" s="1"/>
      <c r="T3" s="1"/>
      <c r="U3" s="1"/>
      <c r="V3" s="1"/>
      <c r="W3" s="1"/>
      <c r="X3" s="1"/>
      <c r="Y3" s="1"/>
      <c r="Z3" s="1"/>
      <c r="AA3" s="1"/>
      <c r="AB3" s="1"/>
      <c r="AC3" s="6"/>
    </row>
    <row r="4" spans="1:38" s="4" customFormat="1" ht="15" customHeight="1" x14ac:dyDescent="0.2">
      <c r="A4" s="982" t="s">
        <v>0</v>
      </c>
      <c r="B4" s="938" t="s">
        <v>475</v>
      </c>
      <c r="C4" s="939"/>
      <c r="D4" s="939"/>
      <c r="E4" s="939"/>
      <c r="F4" s="939"/>
      <c r="G4" s="939"/>
      <c r="H4" s="939"/>
      <c r="I4" s="939"/>
      <c r="J4" s="939"/>
      <c r="K4" s="939"/>
      <c r="L4" s="939"/>
      <c r="M4" s="939"/>
      <c r="N4" s="939"/>
      <c r="O4" s="939"/>
      <c r="P4" s="939"/>
      <c r="Q4" s="939"/>
      <c r="R4" s="939"/>
      <c r="S4" s="939"/>
      <c r="T4" s="939"/>
      <c r="U4" s="939"/>
      <c r="V4" s="939"/>
      <c r="W4" s="939"/>
      <c r="X4" s="939"/>
      <c r="Y4" s="939"/>
      <c r="Z4" s="939"/>
      <c r="AA4" s="939"/>
      <c r="AB4" s="940"/>
      <c r="AC4" s="6"/>
      <c r="AD4" s="863" t="s">
        <v>1</v>
      </c>
      <c r="AE4" s="864"/>
      <c r="AF4" s="864"/>
      <c r="AG4" s="864"/>
      <c r="AH4" s="864"/>
      <c r="AI4" s="864"/>
      <c r="AJ4" s="864"/>
      <c r="AK4" s="864"/>
      <c r="AL4" s="865"/>
    </row>
    <row r="5" spans="1:38" s="5" customFormat="1" ht="12" customHeight="1" x14ac:dyDescent="0.25">
      <c r="A5" s="983"/>
      <c r="B5" s="169" t="s">
        <v>2</v>
      </c>
      <c r="C5" s="170" t="s">
        <v>749</v>
      </c>
      <c r="D5" s="171" t="s">
        <v>749</v>
      </c>
      <c r="E5" s="169" t="s">
        <v>3</v>
      </c>
      <c r="F5" s="170" t="s">
        <v>749</v>
      </c>
      <c r="G5" s="171" t="s">
        <v>749</v>
      </c>
      <c r="H5" s="169" t="s">
        <v>10</v>
      </c>
      <c r="I5" s="170" t="s">
        <v>749</v>
      </c>
      <c r="J5" s="171" t="s">
        <v>749</v>
      </c>
      <c r="K5" s="169" t="s">
        <v>4</v>
      </c>
      <c r="L5" s="170" t="s">
        <v>749</v>
      </c>
      <c r="M5" s="171" t="s">
        <v>749</v>
      </c>
      <c r="N5" s="169" t="s">
        <v>5</v>
      </c>
      <c r="O5" s="170" t="s">
        <v>749</v>
      </c>
      <c r="P5" s="171" t="s">
        <v>749</v>
      </c>
      <c r="Q5" s="169" t="s">
        <v>6</v>
      </c>
      <c r="R5" s="170" t="s">
        <v>749</v>
      </c>
      <c r="S5" s="171" t="s">
        <v>749</v>
      </c>
      <c r="T5" s="169" t="s">
        <v>7</v>
      </c>
      <c r="U5" s="170" t="s">
        <v>749</v>
      </c>
      <c r="V5" s="171" t="s">
        <v>749</v>
      </c>
      <c r="W5" s="169" t="s">
        <v>8</v>
      </c>
      <c r="X5" s="170" t="s">
        <v>749</v>
      </c>
      <c r="Y5" s="171" t="s">
        <v>749</v>
      </c>
      <c r="Z5" s="169" t="s">
        <v>9</v>
      </c>
      <c r="AA5" s="170" t="s">
        <v>749</v>
      </c>
      <c r="AB5" s="171" t="s">
        <v>749</v>
      </c>
      <c r="AC5" s="6"/>
      <c r="AD5" s="147" t="s">
        <v>2</v>
      </c>
      <c r="AE5" s="148" t="s">
        <v>3</v>
      </c>
      <c r="AF5" s="148" t="s">
        <v>10</v>
      </c>
      <c r="AG5" s="148" t="s">
        <v>4</v>
      </c>
      <c r="AH5" s="148" t="s">
        <v>5</v>
      </c>
      <c r="AI5" s="148" t="s">
        <v>6</v>
      </c>
      <c r="AJ5" s="148" t="s">
        <v>7</v>
      </c>
      <c r="AK5" s="148" t="s">
        <v>8</v>
      </c>
      <c r="AL5" s="149" t="s">
        <v>9</v>
      </c>
    </row>
    <row r="6" spans="1:38" ht="15" customHeight="1" x14ac:dyDescent="0.2">
      <c r="A6" s="983"/>
      <c r="B6" s="172" t="s">
        <v>29</v>
      </c>
      <c r="C6" s="37" t="s">
        <v>30</v>
      </c>
      <c r="D6" s="123" t="s">
        <v>31</v>
      </c>
      <c r="E6" s="172" t="s">
        <v>29</v>
      </c>
      <c r="F6" s="37" t="s">
        <v>30</v>
      </c>
      <c r="G6" s="123" t="s">
        <v>31</v>
      </c>
      <c r="H6" s="172" t="s">
        <v>29</v>
      </c>
      <c r="I6" s="37" t="s">
        <v>30</v>
      </c>
      <c r="J6" s="123" t="s">
        <v>31</v>
      </c>
      <c r="K6" s="172" t="s">
        <v>29</v>
      </c>
      <c r="L6" s="37" t="s">
        <v>30</v>
      </c>
      <c r="M6" s="123" t="s">
        <v>31</v>
      </c>
      <c r="N6" s="172" t="s">
        <v>29</v>
      </c>
      <c r="O6" s="37" t="s">
        <v>30</v>
      </c>
      <c r="P6" s="123" t="s">
        <v>31</v>
      </c>
      <c r="Q6" s="172" t="s">
        <v>29</v>
      </c>
      <c r="R6" s="37" t="s">
        <v>30</v>
      </c>
      <c r="S6" s="123" t="s">
        <v>31</v>
      </c>
      <c r="T6" s="172" t="s">
        <v>29</v>
      </c>
      <c r="U6" s="37" t="s">
        <v>30</v>
      </c>
      <c r="V6" s="123" t="s">
        <v>31</v>
      </c>
      <c r="W6" s="172" t="s">
        <v>29</v>
      </c>
      <c r="X6" s="37" t="s">
        <v>30</v>
      </c>
      <c r="Y6" s="123" t="s">
        <v>31</v>
      </c>
      <c r="Z6" s="172" t="s">
        <v>29</v>
      </c>
      <c r="AA6" s="37" t="s">
        <v>30</v>
      </c>
      <c r="AB6" s="123" t="s">
        <v>31</v>
      </c>
      <c r="AC6" s="6"/>
      <c r="AD6" s="931" t="s">
        <v>2661</v>
      </c>
      <c r="AE6" s="932"/>
      <c r="AF6" s="932"/>
      <c r="AG6" s="932"/>
      <c r="AH6" s="932"/>
      <c r="AI6" s="932"/>
      <c r="AJ6" s="932"/>
      <c r="AK6" s="932"/>
      <c r="AL6" s="933"/>
    </row>
    <row r="7" spans="1:38" ht="12" customHeight="1" x14ac:dyDescent="0.2">
      <c r="A7" s="7" t="s">
        <v>11</v>
      </c>
      <c r="B7" s="77">
        <v>1318.6738617999999</v>
      </c>
      <c r="C7" s="8">
        <v>1185.4217020999999</v>
      </c>
      <c r="D7" s="76">
        <v>1196.7298338999999</v>
      </c>
      <c r="E7" s="77">
        <v>2391.9129229999999</v>
      </c>
      <c r="F7" s="8">
        <v>1760.9703348</v>
      </c>
      <c r="G7" s="76">
        <v>1521.9486542</v>
      </c>
      <c r="H7" s="77">
        <v>2067.8735471</v>
      </c>
      <c r="I7" s="8">
        <v>2180.1522003999999</v>
      </c>
      <c r="J7" s="76">
        <v>1993.6793005</v>
      </c>
      <c r="K7" s="77">
        <v>1116.0309394999999</v>
      </c>
      <c r="L7" s="8">
        <v>1736.9399377</v>
      </c>
      <c r="M7" s="76">
        <v>1856.8474968</v>
      </c>
      <c r="N7" s="77">
        <v>2142.6946975000001</v>
      </c>
      <c r="O7" s="8">
        <v>2322.7710894000002</v>
      </c>
      <c r="P7" s="76">
        <v>2406.3516955999999</v>
      </c>
      <c r="Q7" s="77">
        <v>3035.221231</v>
      </c>
      <c r="R7" s="8">
        <v>2064.5317442</v>
      </c>
      <c r="S7" s="76">
        <v>2561.0812992000001</v>
      </c>
      <c r="T7" s="77">
        <v>4540.1337124000001</v>
      </c>
      <c r="U7" s="8">
        <v>5340.4075818000001</v>
      </c>
      <c r="V7" s="76">
        <v>5420.1208103999998</v>
      </c>
      <c r="W7" s="77">
        <v>1823.4923197000001</v>
      </c>
      <c r="X7" s="8">
        <v>1628.6692485000001</v>
      </c>
      <c r="Y7" s="76">
        <v>1286.5083899000001</v>
      </c>
      <c r="Z7" s="77">
        <v>1772.2619196999999</v>
      </c>
      <c r="AA7" s="8">
        <v>1667.0646125999999</v>
      </c>
      <c r="AB7" s="76">
        <v>1598.3875141999999</v>
      </c>
      <c r="AC7" s="8"/>
      <c r="AD7" s="88">
        <v>11.308131799999956</v>
      </c>
      <c r="AE7" s="9">
        <v>-239.02168060000008</v>
      </c>
      <c r="AF7" s="9">
        <v>-186.4728998999999</v>
      </c>
      <c r="AG7" s="9">
        <v>119.90755910000007</v>
      </c>
      <c r="AH7" s="9">
        <v>83.580606199999693</v>
      </c>
      <c r="AI7" s="9">
        <v>496.54955500000005</v>
      </c>
      <c r="AJ7" s="9">
        <v>79.713228599999638</v>
      </c>
      <c r="AK7" s="9">
        <v>-342.16085859999998</v>
      </c>
      <c r="AL7" s="89">
        <v>-68.677098399999977</v>
      </c>
    </row>
    <row r="8" spans="1:38" ht="12" customHeight="1" x14ac:dyDescent="0.2">
      <c r="A8" s="10" t="s">
        <v>12</v>
      </c>
      <c r="B8" s="77">
        <v>3460.5644212000002</v>
      </c>
      <c r="C8" s="8">
        <v>3171.3418879999999</v>
      </c>
      <c r="D8" s="76">
        <v>3236.6837722999999</v>
      </c>
      <c r="E8" s="77">
        <v>5462.5281842000004</v>
      </c>
      <c r="F8" s="8">
        <v>5455.5110111000004</v>
      </c>
      <c r="G8" s="76">
        <v>4576.4585874000004</v>
      </c>
      <c r="H8" s="77">
        <v>4997.8726187000002</v>
      </c>
      <c r="I8" s="8">
        <v>5119.4426862999999</v>
      </c>
      <c r="J8" s="76">
        <v>4775.5726591000002</v>
      </c>
      <c r="K8" s="77">
        <v>2723.1230578</v>
      </c>
      <c r="L8" s="8">
        <v>4289.4289490000001</v>
      </c>
      <c r="M8" s="76">
        <v>4084.6703855000001</v>
      </c>
      <c r="N8" s="77">
        <v>7241.2329650000001</v>
      </c>
      <c r="O8" s="8">
        <v>7497.3358147999998</v>
      </c>
      <c r="P8" s="76">
        <v>7746.7728516999996</v>
      </c>
      <c r="Q8" s="77">
        <v>5759.3319865000003</v>
      </c>
      <c r="R8" s="8">
        <v>5792.1603818000003</v>
      </c>
      <c r="S8" s="76">
        <v>5803.0133814999999</v>
      </c>
      <c r="T8" s="77">
        <v>10868.178825000001</v>
      </c>
      <c r="U8" s="8">
        <v>11573.945271000001</v>
      </c>
      <c r="V8" s="76">
        <v>11868.014338000001</v>
      </c>
      <c r="W8" s="77">
        <v>5029.8208430000004</v>
      </c>
      <c r="X8" s="8">
        <v>4667.4646617999997</v>
      </c>
      <c r="Y8" s="76">
        <v>3885.3189041000001</v>
      </c>
      <c r="Z8" s="77">
        <v>4446.7082564000002</v>
      </c>
      <c r="AA8" s="8">
        <v>4528.5021051000003</v>
      </c>
      <c r="AB8" s="76">
        <v>4295.5532629999998</v>
      </c>
      <c r="AC8" s="8"/>
      <c r="AD8" s="88">
        <v>65.341884299999947</v>
      </c>
      <c r="AE8" s="9">
        <v>-879.05242369999996</v>
      </c>
      <c r="AF8" s="9">
        <v>-343.87002719999964</v>
      </c>
      <c r="AG8" s="9">
        <v>-204.75856350000004</v>
      </c>
      <c r="AH8" s="9">
        <v>249.43703689999984</v>
      </c>
      <c r="AI8" s="9">
        <v>10.8529996999996</v>
      </c>
      <c r="AJ8" s="9">
        <v>294.06906700000036</v>
      </c>
      <c r="AK8" s="9">
        <v>-782.14575769999965</v>
      </c>
      <c r="AL8" s="89">
        <v>-232.94884210000055</v>
      </c>
    </row>
    <row r="9" spans="1:38" ht="12" customHeight="1" x14ac:dyDescent="0.2">
      <c r="A9" s="10" t="s">
        <v>13</v>
      </c>
      <c r="B9" s="77">
        <v>1196.0810649</v>
      </c>
      <c r="C9" s="8">
        <v>1190.3487101000001</v>
      </c>
      <c r="D9" s="76">
        <v>1250.2516727</v>
      </c>
      <c r="E9" s="77">
        <v>2082.3056615</v>
      </c>
      <c r="F9" s="8">
        <v>2100.0670183000002</v>
      </c>
      <c r="G9" s="76">
        <v>1673.5425783999999</v>
      </c>
      <c r="H9" s="77">
        <v>1761.7437884000001</v>
      </c>
      <c r="I9" s="8">
        <v>1719.6689031000001</v>
      </c>
      <c r="J9" s="76">
        <v>1666.1937957</v>
      </c>
      <c r="K9" s="77">
        <v>1074.9313781999999</v>
      </c>
      <c r="L9" s="8">
        <v>1377.4143498999999</v>
      </c>
      <c r="M9" s="76">
        <v>1459.9407612</v>
      </c>
      <c r="N9" s="77">
        <v>2952.3932823999999</v>
      </c>
      <c r="O9" s="8">
        <v>3115.6208848000001</v>
      </c>
      <c r="P9" s="76">
        <v>3273.1442984999999</v>
      </c>
      <c r="Q9" s="77">
        <v>1892.9236215999999</v>
      </c>
      <c r="R9" s="8">
        <v>1835.3586111</v>
      </c>
      <c r="S9" s="76">
        <v>1903.9387377</v>
      </c>
      <c r="T9" s="77">
        <v>1983.4332959999999</v>
      </c>
      <c r="U9" s="8">
        <v>1912.1924297999999</v>
      </c>
      <c r="V9" s="76">
        <v>2294.8974776</v>
      </c>
      <c r="W9" s="77">
        <v>1401.6541127</v>
      </c>
      <c r="X9" s="8">
        <v>1156.3602914999999</v>
      </c>
      <c r="Y9" s="76">
        <v>1043.1534039999999</v>
      </c>
      <c r="Z9" s="77">
        <v>1599.9659850999999</v>
      </c>
      <c r="AA9" s="8">
        <v>1641.8157024</v>
      </c>
      <c r="AB9" s="76">
        <v>1577.0219625</v>
      </c>
      <c r="AC9" s="8"/>
      <c r="AD9" s="88">
        <v>59.90296259999991</v>
      </c>
      <c r="AE9" s="9">
        <v>-426.52443990000029</v>
      </c>
      <c r="AF9" s="9">
        <v>-53.47510740000007</v>
      </c>
      <c r="AG9" s="9">
        <v>82.526411300000063</v>
      </c>
      <c r="AH9" s="9">
        <v>157.52341369999976</v>
      </c>
      <c r="AI9" s="9">
        <v>68.580126600000085</v>
      </c>
      <c r="AJ9" s="9">
        <v>382.7050478000001</v>
      </c>
      <c r="AK9" s="9">
        <v>-113.20688749999999</v>
      </c>
      <c r="AL9" s="89">
        <v>-64.793739899999991</v>
      </c>
    </row>
    <row r="10" spans="1:38" ht="12" customHeight="1" x14ac:dyDescent="0.2">
      <c r="A10" s="10" t="s">
        <v>14</v>
      </c>
      <c r="B10" s="77">
        <v>1092.8707131000001</v>
      </c>
      <c r="C10" s="8">
        <v>1045.5902644</v>
      </c>
      <c r="D10" s="76">
        <v>1077.0397969999999</v>
      </c>
      <c r="E10" s="77">
        <v>1394.6780785000001</v>
      </c>
      <c r="F10" s="8">
        <v>1809.4682817</v>
      </c>
      <c r="G10" s="76">
        <v>1721.6371457</v>
      </c>
      <c r="H10" s="77">
        <v>1862.4998879</v>
      </c>
      <c r="I10" s="8">
        <v>1902.1389710999999</v>
      </c>
      <c r="J10" s="76">
        <v>1849.350551</v>
      </c>
      <c r="K10" s="77">
        <v>753.73311249000005</v>
      </c>
      <c r="L10" s="8">
        <v>1097.5971599</v>
      </c>
      <c r="M10" s="76">
        <v>970.60441523999998</v>
      </c>
      <c r="N10" s="77">
        <v>2172.3717846999998</v>
      </c>
      <c r="O10" s="8">
        <v>2243.5543812000001</v>
      </c>
      <c r="P10" s="76">
        <v>2090.3650926</v>
      </c>
      <c r="Q10" s="77">
        <v>2402.2427253999999</v>
      </c>
      <c r="R10" s="8">
        <v>2660.9717116000002</v>
      </c>
      <c r="S10" s="76">
        <v>2147.4134269000001</v>
      </c>
      <c r="T10" s="77">
        <v>8025.1295442999999</v>
      </c>
      <c r="U10" s="8">
        <v>8276.5480434000001</v>
      </c>
      <c r="V10" s="76">
        <v>8134.3662796999997</v>
      </c>
      <c r="W10" s="77">
        <v>1747.7400772000001</v>
      </c>
      <c r="X10" s="8">
        <v>1391.7121715999999</v>
      </c>
      <c r="Y10" s="76">
        <v>1311.198136</v>
      </c>
      <c r="Z10" s="77">
        <v>1421.4059314000001</v>
      </c>
      <c r="AA10" s="8">
        <v>1541.4025008999999</v>
      </c>
      <c r="AB10" s="76">
        <v>1510.9562275000001</v>
      </c>
      <c r="AC10" s="8"/>
      <c r="AD10" s="88">
        <v>31.449532599999884</v>
      </c>
      <c r="AE10" s="9">
        <v>-87.831136000000015</v>
      </c>
      <c r="AF10" s="9">
        <v>-52.788420099999939</v>
      </c>
      <c r="AG10" s="9">
        <v>-126.99274465999997</v>
      </c>
      <c r="AH10" s="9">
        <v>-153.18928860000005</v>
      </c>
      <c r="AI10" s="9">
        <v>-513.55828470000006</v>
      </c>
      <c r="AJ10" s="9">
        <v>-142.18176370000037</v>
      </c>
      <c r="AK10" s="9">
        <v>-80.514035599999943</v>
      </c>
      <c r="AL10" s="89">
        <v>-30.446273399999882</v>
      </c>
    </row>
    <row r="11" spans="1:38" ht="12" customHeight="1" x14ac:dyDescent="0.2">
      <c r="A11" s="10" t="s">
        <v>15</v>
      </c>
      <c r="B11" s="77">
        <v>733.26066388000004</v>
      </c>
      <c r="C11" s="8">
        <v>682.82345796000004</v>
      </c>
      <c r="D11" s="76">
        <v>710.00146270000005</v>
      </c>
      <c r="E11" s="77">
        <v>2565.5814291000002</v>
      </c>
      <c r="F11" s="8">
        <v>2549.3309398000001</v>
      </c>
      <c r="G11" s="76">
        <v>2196.9990386999998</v>
      </c>
      <c r="H11" s="77">
        <v>991.02956772000005</v>
      </c>
      <c r="I11" s="8">
        <v>1154.7633094</v>
      </c>
      <c r="J11" s="76">
        <v>972.24577722000004</v>
      </c>
      <c r="K11" s="77">
        <v>1033.0727789</v>
      </c>
      <c r="L11" s="8">
        <v>1199.9688407000001</v>
      </c>
      <c r="M11" s="76">
        <v>1426.0468201000001</v>
      </c>
      <c r="N11" s="77">
        <v>1821.6028888999999</v>
      </c>
      <c r="O11" s="8">
        <v>2002.9991015999999</v>
      </c>
      <c r="P11" s="76">
        <v>2003.6479213</v>
      </c>
      <c r="Q11" s="77">
        <v>1832.8566191</v>
      </c>
      <c r="R11" s="8">
        <v>1809.9457669000001</v>
      </c>
      <c r="S11" s="76">
        <v>1653.5824115999999</v>
      </c>
      <c r="T11" s="77">
        <v>2774.2256427000002</v>
      </c>
      <c r="U11" s="8">
        <v>2749.7426811</v>
      </c>
      <c r="V11" s="76">
        <v>2618.1953020000001</v>
      </c>
      <c r="W11" s="77">
        <v>2303.1554074000001</v>
      </c>
      <c r="X11" s="8">
        <v>1681.8999619000001</v>
      </c>
      <c r="Y11" s="76">
        <v>1464.7319021000001</v>
      </c>
      <c r="Z11" s="77">
        <v>1296.7284683</v>
      </c>
      <c r="AA11" s="8">
        <v>1356.4412216999999</v>
      </c>
      <c r="AB11" s="76">
        <v>1286.8023080999999</v>
      </c>
      <c r="AC11" s="8"/>
      <c r="AD11" s="88">
        <v>27.178004740000006</v>
      </c>
      <c r="AE11" s="9">
        <v>-352.33190110000032</v>
      </c>
      <c r="AF11" s="9">
        <v>-182.51753217999999</v>
      </c>
      <c r="AG11" s="9">
        <v>226.0779794</v>
      </c>
      <c r="AH11" s="9">
        <v>0.64881970000010369</v>
      </c>
      <c r="AI11" s="9">
        <v>-156.36335530000019</v>
      </c>
      <c r="AJ11" s="9">
        <v>-131.54737909999994</v>
      </c>
      <c r="AK11" s="9">
        <v>-217.16805980000004</v>
      </c>
      <c r="AL11" s="89">
        <v>-69.638913600000024</v>
      </c>
    </row>
    <row r="12" spans="1:38" ht="12" customHeight="1" x14ac:dyDescent="0.2">
      <c r="A12" s="10" t="s">
        <v>16</v>
      </c>
      <c r="B12" s="77">
        <v>136.34864636</v>
      </c>
      <c r="C12" s="8">
        <v>126.40621138</v>
      </c>
      <c r="D12" s="76">
        <v>127.74633077</v>
      </c>
      <c r="E12" s="77">
        <v>178.33272633999999</v>
      </c>
      <c r="F12" s="8">
        <v>147.46843147000001</v>
      </c>
      <c r="G12" s="76">
        <v>133.95203225</v>
      </c>
      <c r="H12" s="77">
        <v>146.89340390000001</v>
      </c>
      <c r="I12" s="8">
        <v>138.46458317</v>
      </c>
      <c r="J12" s="76">
        <v>130.92224711</v>
      </c>
      <c r="K12" s="77">
        <v>114.08303348</v>
      </c>
      <c r="L12" s="8">
        <v>167.15162968000001</v>
      </c>
      <c r="M12" s="76">
        <v>136.27492207</v>
      </c>
      <c r="N12" s="77">
        <v>210.77909381000001</v>
      </c>
      <c r="O12" s="8">
        <v>415.97957423999998</v>
      </c>
      <c r="P12" s="76">
        <v>394.81022431999997</v>
      </c>
      <c r="Q12" s="77">
        <v>143.82994826999999</v>
      </c>
      <c r="R12" s="8">
        <v>121.35517595</v>
      </c>
      <c r="S12" s="76">
        <v>118.05423841</v>
      </c>
      <c r="T12" s="77">
        <v>415.38436754999998</v>
      </c>
      <c r="U12" s="8">
        <v>540.49530375999996</v>
      </c>
      <c r="V12" s="76">
        <v>489.34613208000002</v>
      </c>
      <c r="W12" s="77">
        <v>190.10817775999999</v>
      </c>
      <c r="X12" s="8">
        <v>230.37553421000001</v>
      </c>
      <c r="Y12" s="76">
        <v>191.31961203</v>
      </c>
      <c r="Z12" s="77">
        <v>152.11778122000001</v>
      </c>
      <c r="AA12" s="8">
        <v>157.38054735</v>
      </c>
      <c r="AB12" s="76">
        <v>148.34163347</v>
      </c>
      <c r="AC12" s="8"/>
      <c r="AD12" s="88">
        <v>1.3401193899999981</v>
      </c>
      <c r="AE12" s="9">
        <v>-13.516399220000011</v>
      </c>
      <c r="AF12" s="9">
        <v>-7.5423360599999967</v>
      </c>
      <c r="AG12" s="9">
        <v>-30.876707610000011</v>
      </c>
      <c r="AH12" s="9">
        <v>-21.169349920000002</v>
      </c>
      <c r="AI12" s="9">
        <v>-3.3009375400000067</v>
      </c>
      <c r="AJ12" s="9">
        <v>-51.149171679999938</v>
      </c>
      <c r="AK12" s="9">
        <v>-39.05592218000001</v>
      </c>
      <c r="AL12" s="89">
        <v>-9.0389138799999955</v>
      </c>
    </row>
    <row r="13" spans="1:38" ht="12" customHeight="1" x14ac:dyDescent="0.2">
      <c r="A13" s="10" t="s">
        <v>17</v>
      </c>
      <c r="B13" s="77">
        <v>72.446928516</v>
      </c>
      <c r="C13" s="8">
        <v>78.126883628000002</v>
      </c>
      <c r="D13" s="76">
        <v>82.732929909999996</v>
      </c>
      <c r="E13" s="77">
        <v>130.18673977</v>
      </c>
      <c r="F13" s="8">
        <v>125.13770748</v>
      </c>
      <c r="G13" s="76">
        <v>109.03148166</v>
      </c>
      <c r="H13" s="77">
        <v>100.93703751</v>
      </c>
      <c r="I13" s="8">
        <v>107.8907135</v>
      </c>
      <c r="J13" s="76">
        <v>102.76518582999999</v>
      </c>
      <c r="K13" s="77">
        <v>89.297262391000004</v>
      </c>
      <c r="L13" s="8">
        <v>151.11198261999999</v>
      </c>
      <c r="M13" s="76">
        <v>146.84297305999999</v>
      </c>
      <c r="N13" s="77">
        <v>240.53455312</v>
      </c>
      <c r="O13" s="8">
        <v>232.11059800999999</v>
      </c>
      <c r="P13" s="76">
        <v>199.49808813000001</v>
      </c>
      <c r="Q13" s="77">
        <v>118.34032683</v>
      </c>
      <c r="R13" s="8">
        <v>113.02420221</v>
      </c>
      <c r="S13" s="76">
        <v>100.59831638999999</v>
      </c>
      <c r="T13" s="77">
        <v>197.72750446000001</v>
      </c>
      <c r="U13" s="8">
        <v>234.63373974999999</v>
      </c>
      <c r="V13" s="76">
        <v>170.60027502</v>
      </c>
      <c r="W13" s="77">
        <v>136.45861048</v>
      </c>
      <c r="X13" s="8">
        <v>126.47402833</v>
      </c>
      <c r="Y13" s="76">
        <v>113.70659571</v>
      </c>
      <c r="Z13" s="77">
        <v>103.68631246</v>
      </c>
      <c r="AA13" s="8">
        <v>110.29884815</v>
      </c>
      <c r="AB13" s="76">
        <v>105.1032476</v>
      </c>
      <c r="AC13" s="8"/>
      <c r="AD13" s="88">
        <v>4.6060462819999941</v>
      </c>
      <c r="AE13" s="9">
        <v>-16.106225820000006</v>
      </c>
      <c r="AF13" s="9">
        <v>-5.125527670000011</v>
      </c>
      <c r="AG13" s="9">
        <v>-4.2690095600000006</v>
      </c>
      <c r="AH13" s="9">
        <v>-32.612509879999976</v>
      </c>
      <c r="AI13" s="9">
        <v>-12.425885820000005</v>
      </c>
      <c r="AJ13" s="9">
        <v>-64.033464729999992</v>
      </c>
      <c r="AK13" s="9">
        <v>-12.767432619999994</v>
      </c>
      <c r="AL13" s="89">
        <v>-5.1956005499999947</v>
      </c>
    </row>
    <row r="14" spans="1:38" ht="12" customHeight="1" x14ac:dyDescent="0.2">
      <c r="A14" s="10" t="s">
        <v>18</v>
      </c>
      <c r="B14" s="77">
        <v>11.091592031999999</v>
      </c>
      <c r="C14" s="8">
        <v>8.1887706134999991</v>
      </c>
      <c r="D14" s="76">
        <v>4.9740545742000002</v>
      </c>
      <c r="E14" s="77">
        <v>5.4615446500999996</v>
      </c>
      <c r="F14" s="8">
        <v>6.8894826285999997</v>
      </c>
      <c r="G14" s="76">
        <v>7.6403127749999999</v>
      </c>
      <c r="H14" s="77">
        <v>11.705925077</v>
      </c>
      <c r="I14" s="8">
        <v>14.191113818</v>
      </c>
      <c r="J14" s="76">
        <v>11.453059060999999</v>
      </c>
      <c r="K14" s="77">
        <v>4.9314080760000003</v>
      </c>
      <c r="L14" s="8">
        <v>10.627207418999999</v>
      </c>
      <c r="M14" s="76">
        <v>7.4167616900000004</v>
      </c>
      <c r="N14" s="77">
        <v>11.570456553</v>
      </c>
      <c r="O14" s="8">
        <v>6.1058798910999998</v>
      </c>
      <c r="P14" s="76">
        <v>1.3781086166000001</v>
      </c>
      <c r="Q14" s="77">
        <v>0.71986965790000002</v>
      </c>
      <c r="R14" s="8">
        <v>3.0454543708999999</v>
      </c>
      <c r="S14" s="76">
        <v>0.1323236968</v>
      </c>
      <c r="T14" s="77">
        <v>10.138883757</v>
      </c>
      <c r="U14" s="8">
        <v>16.987912950999998</v>
      </c>
      <c r="V14" s="76">
        <v>4.9605871597000002</v>
      </c>
      <c r="W14" s="77">
        <v>13.073557337</v>
      </c>
      <c r="X14" s="8">
        <v>55.408955161999998</v>
      </c>
      <c r="Y14" s="76">
        <v>38.382291494</v>
      </c>
      <c r="Z14" s="77">
        <v>9.5599663318000001</v>
      </c>
      <c r="AA14" s="8">
        <v>10.342134382999999</v>
      </c>
      <c r="AB14" s="76">
        <v>7.8345998205000003</v>
      </c>
      <c r="AC14" s="8"/>
      <c r="AD14" s="88">
        <v>-3.2147160392999989</v>
      </c>
      <c r="AE14" s="9">
        <v>0.75083014640000023</v>
      </c>
      <c r="AF14" s="9">
        <v>-2.7380547570000004</v>
      </c>
      <c r="AG14" s="9">
        <v>-3.210445728999999</v>
      </c>
      <c r="AH14" s="9">
        <v>-4.7277712745000002</v>
      </c>
      <c r="AI14" s="9">
        <v>-2.9131306741</v>
      </c>
      <c r="AJ14" s="9">
        <v>-12.027325791299997</v>
      </c>
      <c r="AK14" s="9">
        <v>-17.026663667999998</v>
      </c>
      <c r="AL14" s="89">
        <v>-2.5075345624999992</v>
      </c>
    </row>
    <row r="15" spans="1:38" ht="12" customHeight="1" x14ac:dyDescent="0.2">
      <c r="A15" s="10" t="s">
        <v>19</v>
      </c>
      <c r="B15" s="77">
        <v>1185.7920303999999</v>
      </c>
      <c r="C15" s="8">
        <v>1133.2799855999999</v>
      </c>
      <c r="D15" s="76">
        <v>1101.4298149000001</v>
      </c>
      <c r="E15" s="77">
        <v>1440.6439803999999</v>
      </c>
      <c r="F15" s="8">
        <v>1351.7783449000001</v>
      </c>
      <c r="G15" s="76">
        <v>1097.3518395000001</v>
      </c>
      <c r="H15" s="77">
        <v>1567.3894157</v>
      </c>
      <c r="I15" s="8">
        <v>1505.2750292000001</v>
      </c>
      <c r="J15" s="76">
        <v>1243.7062261999999</v>
      </c>
      <c r="K15" s="77">
        <v>998.50853431999997</v>
      </c>
      <c r="L15" s="8">
        <v>1708.0573079999999</v>
      </c>
      <c r="M15" s="76">
        <v>1754.9507695</v>
      </c>
      <c r="N15" s="77">
        <v>2930.1600708999999</v>
      </c>
      <c r="O15" s="8">
        <v>3995.8502475999999</v>
      </c>
      <c r="P15" s="76">
        <v>3714.4695941</v>
      </c>
      <c r="Q15" s="77">
        <v>2566.9944083</v>
      </c>
      <c r="R15" s="8">
        <v>3241.0002724000001</v>
      </c>
      <c r="S15" s="76">
        <v>4164.2401760000002</v>
      </c>
      <c r="T15" s="77">
        <v>6781.0581739999998</v>
      </c>
      <c r="U15" s="8">
        <v>6768.7692601999997</v>
      </c>
      <c r="V15" s="76">
        <v>7525.5244924999997</v>
      </c>
      <c r="W15" s="77">
        <v>1828.3227294999999</v>
      </c>
      <c r="X15" s="8">
        <v>1136.7125249000001</v>
      </c>
      <c r="Y15" s="76">
        <v>920.79370881</v>
      </c>
      <c r="Z15" s="77">
        <v>1465.7074568999999</v>
      </c>
      <c r="AA15" s="8">
        <v>1519.4532522</v>
      </c>
      <c r="AB15" s="76">
        <v>1382.3829635</v>
      </c>
      <c r="AC15" s="8"/>
      <c r="AD15" s="88">
        <v>-31.850170699999808</v>
      </c>
      <c r="AE15" s="9">
        <v>-254.4265054</v>
      </c>
      <c r="AF15" s="9">
        <v>-261.56880300000012</v>
      </c>
      <c r="AG15" s="9">
        <v>46.893461500000058</v>
      </c>
      <c r="AH15" s="9">
        <v>-281.38065349999988</v>
      </c>
      <c r="AI15" s="9">
        <v>923.23990360000016</v>
      </c>
      <c r="AJ15" s="9">
        <v>756.75523229999999</v>
      </c>
      <c r="AK15" s="9">
        <v>-215.91881609000006</v>
      </c>
      <c r="AL15" s="89">
        <v>-137.07028869999999</v>
      </c>
    </row>
    <row r="16" spans="1:38" ht="12" customHeight="1" x14ac:dyDescent="0.2">
      <c r="A16" s="10" t="s">
        <v>20</v>
      </c>
      <c r="B16" s="77">
        <v>278.00616029999998</v>
      </c>
      <c r="C16" s="8">
        <v>264.1570782</v>
      </c>
      <c r="D16" s="76">
        <v>268.85374917000001</v>
      </c>
      <c r="E16" s="77">
        <v>501.00725519999997</v>
      </c>
      <c r="F16" s="8">
        <v>470.84179695</v>
      </c>
      <c r="G16" s="76">
        <v>402.81088126999998</v>
      </c>
      <c r="H16" s="77">
        <v>440.73395527999998</v>
      </c>
      <c r="I16" s="8">
        <v>468.26316194999998</v>
      </c>
      <c r="J16" s="76">
        <v>459.48072640999999</v>
      </c>
      <c r="K16" s="77">
        <v>164.71272882</v>
      </c>
      <c r="L16" s="8">
        <v>236.11698405999999</v>
      </c>
      <c r="M16" s="76">
        <v>199.1949639</v>
      </c>
      <c r="N16" s="77">
        <v>382.98199554000001</v>
      </c>
      <c r="O16" s="8">
        <v>341.74581262999999</v>
      </c>
      <c r="P16" s="76">
        <v>323.11338995</v>
      </c>
      <c r="Q16" s="77">
        <v>234.65385914000001</v>
      </c>
      <c r="R16" s="8">
        <v>232.73500473999999</v>
      </c>
      <c r="S16" s="76">
        <v>293.24503697</v>
      </c>
      <c r="T16" s="77">
        <v>1277.2710683</v>
      </c>
      <c r="U16" s="8">
        <v>1134.7796125</v>
      </c>
      <c r="V16" s="76">
        <v>917.51456495000002</v>
      </c>
      <c r="W16" s="77">
        <v>173.08686236</v>
      </c>
      <c r="X16" s="8">
        <v>154.62325734999999</v>
      </c>
      <c r="Y16" s="76">
        <v>179.14041112000001</v>
      </c>
      <c r="Z16" s="77">
        <v>355.22042148999998</v>
      </c>
      <c r="AA16" s="8">
        <v>358.13062704999999</v>
      </c>
      <c r="AB16" s="76">
        <v>343.85760893000003</v>
      </c>
      <c r="AC16" s="8"/>
      <c r="AD16" s="88">
        <v>4.6966709700000138</v>
      </c>
      <c r="AE16" s="9">
        <v>-68.030915680000021</v>
      </c>
      <c r="AF16" s="9">
        <v>-8.7824355399999945</v>
      </c>
      <c r="AG16" s="9">
        <v>-36.922020159999988</v>
      </c>
      <c r="AH16" s="9">
        <v>-18.632422679999991</v>
      </c>
      <c r="AI16" s="9">
        <v>60.510032230000007</v>
      </c>
      <c r="AJ16" s="9">
        <v>-217.26504754999996</v>
      </c>
      <c r="AK16" s="9">
        <v>24.517153770000021</v>
      </c>
      <c r="AL16" s="89">
        <v>-14.273018119999961</v>
      </c>
    </row>
    <row r="17" spans="1:38" ht="12" customHeight="1" x14ac:dyDescent="0.2">
      <c r="A17" s="10" t="s">
        <v>21</v>
      </c>
      <c r="B17" s="77">
        <v>13.063795232</v>
      </c>
      <c r="C17" s="8">
        <v>7.0792222725</v>
      </c>
      <c r="D17" s="76">
        <v>9.9138640081999991</v>
      </c>
      <c r="E17" s="77">
        <v>11.741256329</v>
      </c>
      <c r="F17" s="8">
        <v>6.3758623784999999</v>
      </c>
      <c r="G17" s="76">
        <v>5.7415033483000002</v>
      </c>
      <c r="H17" s="77">
        <v>15.449771529</v>
      </c>
      <c r="I17" s="8">
        <v>11.047365014</v>
      </c>
      <c r="J17" s="76">
        <v>14.461219894999999</v>
      </c>
      <c r="K17" s="77">
        <v>10.046412503000001</v>
      </c>
      <c r="L17" s="8">
        <v>8.9906195651999994</v>
      </c>
      <c r="M17" s="76">
        <v>16.404999552</v>
      </c>
      <c r="N17" s="77">
        <v>2.3359084193999999</v>
      </c>
      <c r="O17" s="8">
        <v>6.1465183990999996</v>
      </c>
      <c r="P17" s="76">
        <v>5.0174614750000002</v>
      </c>
      <c r="Q17" s="77">
        <v>7.5635067507000002</v>
      </c>
      <c r="R17" s="8">
        <v>11.387284997</v>
      </c>
      <c r="S17" s="76">
        <v>8.3356425910999992</v>
      </c>
      <c r="T17" s="77">
        <v>213.38642917000001</v>
      </c>
      <c r="U17" s="8">
        <v>41.341686654</v>
      </c>
      <c r="V17" s="76">
        <v>0</v>
      </c>
      <c r="W17" s="77">
        <v>0.44876464469999999</v>
      </c>
      <c r="X17" s="8">
        <v>4.3082509984000001</v>
      </c>
      <c r="Y17" s="76">
        <v>5.8987071832</v>
      </c>
      <c r="Z17" s="77">
        <v>13.092520535</v>
      </c>
      <c r="AA17" s="8">
        <v>7.9809907272</v>
      </c>
      <c r="AB17" s="76">
        <v>9.8127973220999998</v>
      </c>
      <c r="AC17" s="8"/>
      <c r="AD17" s="88">
        <v>2.8346417356999991</v>
      </c>
      <c r="AE17" s="9">
        <v>-0.63435903019999973</v>
      </c>
      <c r="AF17" s="9">
        <v>3.4138548809999989</v>
      </c>
      <c r="AG17" s="9">
        <v>7.4143799868000002</v>
      </c>
      <c r="AH17" s="9">
        <v>-1.1290569240999995</v>
      </c>
      <c r="AI17" s="9">
        <v>-3.0516424059000009</v>
      </c>
      <c r="AJ17" s="9">
        <v>-41.341686654</v>
      </c>
      <c r="AK17" s="9">
        <v>1.5904561847999998</v>
      </c>
      <c r="AL17" s="89">
        <v>1.8318065948999998</v>
      </c>
    </row>
    <row r="18" spans="1:38" ht="12" customHeight="1" x14ac:dyDescent="0.2">
      <c r="A18" s="10" t="s">
        <v>22</v>
      </c>
      <c r="B18" s="77">
        <v>16.708663594000001</v>
      </c>
      <c r="C18" s="8">
        <v>15.16869417</v>
      </c>
      <c r="D18" s="76">
        <v>15.191734415999999</v>
      </c>
      <c r="E18" s="77">
        <v>18.743560002999999</v>
      </c>
      <c r="F18" s="8">
        <v>26.976581403000001</v>
      </c>
      <c r="G18" s="76">
        <v>19.182208216999999</v>
      </c>
      <c r="H18" s="77">
        <v>46.868490463999997</v>
      </c>
      <c r="I18" s="8">
        <v>46.429586129</v>
      </c>
      <c r="J18" s="76">
        <v>36.353876172</v>
      </c>
      <c r="K18" s="77">
        <v>16.826478300000002</v>
      </c>
      <c r="L18" s="8">
        <v>15.767838086999999</v>
      </c>
      <c r="M18" s="76">
        <v>36.324082734000001</v>
      </c>
      <c r="N18" s="77">
        <v>36.366984334999998</v>
      </c>
      <c r="O18" s="8">
        <v>36.583925790999999</v>
      </c>
      <c r="P18" s="76">
        <v>27.337772696999998</v>
      </c>
      <c r="Q18" s="77">
        <v>16.190355750999998</v>
      </c>
      <c r="R18" s="8">
        <v>17.073795888999999</v>
      </c>
      <c r="S18" s="76">
        <v>15.864194866</v>
      </c>
      <c r="T18" s="77">
        <v>92.051143210000006</v>
      </c>
      <c r="U18" s="8">
        <v>143.62344945999999</v>
      </c>
      <c r="V18" s="76">
        <v>92.354456134000003</v>
      </c>
      <c r="W18" s="77">
        <v>4.3546030987000002</v>
      </c>
      <c r="X18" s="8">
        <v>7.0884641823000001</v>
      </c>
      <c r="Y18" s="76">
        <v>6.8230001451</v>
      </c>
      <c r="Z18" s="77">
        <v>24.815823849000001</v>
      </c>
      <c r="AA18" s="8">
        <v>26.248976909</v>
      </c>
      <c r="AB18" s="76">
        <v>22.846232471</v>
      </c>
      <c r="AC18" s="8"/>
      <c r="AD18" s="88">
        <v>2.3040245999998987E-2</v>
      </c>
      <c r="AE18" s="9">
        <v>-7.7943731860000014</v>
      </c>
      <c r="AF18" s="9">
        <v>-10.075709957000001</v>
      </c>
      <c r="AG18" s="9">
        <v>20.556244647</v>
      </c>
      <c r="AH18" s="9">
        <v>-9.2461530940000003</v>
      </c>
      <c r="AI18" s="9">
        <v>-1.2096010229999994</v>
      </c>
      <c r="AJ18" s="9">
        <v>-51.268993325999986</v>
      </c>
      <c r="AK18" s="9">
        <v>-0.26546403720000011</v>
      </c>
      <c r="AL18" s="89">
        <v>-3.4027444379999991</v>
      </c>
    </row>
    <row r="19" spans="1:38" ht="12" customHeight="1" x14ac:dyDescent="0.2">
      <c r="A19" s="10" t="s">
        <v>2039</v>
      </c>
      <c r="B19" s="77" t="s">
        <v>361</v>
      </c>
      <c r="C19" s="8" t="s">
        <v>361</v>
      </c>
      <c r="D19" s="76">
        <v>83.154706472000001</v>
      </c>
      <c r="E19" s="77" t="s">
        <v>361</v>
      </c>
      <c r="F19" s="8" t="s">
        <v>361</v>
      </c>
      <c r="G19" s="76">
        <v>103.74469351</v>
      </c>
      <c r="H19" s="77" t="s">
        <v>361</v>
      </c>
      <c r="I19" s="8" t="s">
        <v>361</v>
      </c>
      <c r="J19" s="76">
        <v>95.956341287000001</v>
      </c>
      <c r="K19" s="77" t="s">
        <v>361</v>
      </c>
      <c r="L19" s="8" t="s">
        <v>361</v>
      </c>
      <c r="M19" s="76">
        <v>0</v>
      </c>
      <c r="N19" s="77" t="s">
        <v>361</v>
      </c>
      <c r="O19" s="8" t="s">
        <v>361</v>
      </c>
      <c r="P19" s="76">
        <v>41.251049238999997</v>
      </c>
      <c r="Q19" s="77" t="s">
        <v>361</v>
      </c>
      <c r="R19" s="8" t="s">
        <v>361</v>
      </c>
      <c r="S19" s="76">
        <v>46.86241279</v>
      </c>
      <c r="T19" s="77" t="s">
        <v>361</v>
      </c>
      <c r="U19" s="8" t="s">
        <v>361</v>
      </c>
      <c r="V19" s="76">
        <v>137.72540085</v>
      </c>
      <c r="W19" s="77" t="s">
        <v>361</v>
      </c>
      <c r="X19" s="8" t="s">
        <v>361</v>
      </c>
      <c r="Y19" s="76">
        <v>0</v>
      </c>
      <c r="Z19" s="77" t="s">
        <v>361</v>
      </c>
      <c r="AA19" s="8" t="s">
        <v>361</v>
      </c>
      <c r="AB19" s="76">
        <v>81.534684244999994</v>
      </c>
      <c r="AC19" s="8"/>
      <c r="AD19" s="88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89">
        <v>0</v>
      </c>
    </row>
    <row r="20" spans="1:38" ht="12" customHeight="1" x14ac:dyDescent="0.2">
      <c r="A20" s="10" t="s">
        <v>23</v>
      </c>
      <c r="B20" s="77">
        <v>3.2228799190999999</v>
      </c>
      <c r="C20" s="8">
        <v>3.9289327583999998</v>
      </c>
      <c r="D20" s="76">
        <v>1.6397717261</v>
      </c>
      <c r="E20" s="77">
        <v>1.0939990705</v>
      </c>
      <c r="F20" s="8">
        <v>3.4689405316999999</v>
      </c>
      <c r="G20" s="76">
        <v>8.2778819645000006</v>
      </c>
      <c r="H20" s="77">
        <v>4.1486226583999999</v>
      </c>
      <c r="I20" s="8">
        <v>6.5145850098000002</v>
      </c>
      <c r="J20" s="76">
        <v>6.9827025970000003</v>
      </c>
      <c r="K20" s="77">
        <v>3.1061814196999999</v>
      </c>
      <c r="L20" s="8">
        <v>2.0841837882999998</v>
      </c>
      <c r="M20" s="76">
        <v>12.319066037000001</v>
      </c>
      <c r="N20" s="77">
        <v>6.0252865412999999</v>
      </c>
      <c r="O20" s="8">
        <v>3.9994876744000001</v>
      </c>
      <c r="P20" s="76">
        <v>2.5781677189000001</v>
      </c>
      <c r="Q20" s="77">
        <v>10.575824419</v>
      </c>
      <c r="R20" s="8">
        <v>5.5150610239000004</v>
      </c>
      <c r="S20" s="76">
        <v>8.9165998111999993</v>
      </c>
      <c r="T20" s="77">
        <v>2.0303582262000002</v>
      </c>
      <c r="U20" s="8">
        <v>23.932571715000002</v>
      </c>
      <c r="V20" s="76">
        <v>29.540495414999999</v>
      </c>
      <c r="W20" s="77">
        <v>0</v>
      </c>
      <c r="X20" s="8">
        <v>49.631719263999997</v>
      </c>
      <c r="Y20" s="76">
        <v>39.350233256999999</v>
      </c>
      <c r="Z20" s="77">
        <v>3.1722363812999999</v>
      </c>
      <c r="AA20" s="8">
        <v>5.5630576095000004</v>
      </c>
      <c r="AB20" s="76">
        <v>6.3636711153999999</v>
      </c>
      <c r="AC20" s="8"/>
      <c r="AD20" s="88">
        <v>-2.2891610323</v>
      </c>
      <c r="AE20" s="9">
        <v>4.8089414328000011</v>
      </c>
      <c r="AF20" s="9">
        <v>0.46811758720000007</v>
      </c>
      <c r="AG20" s="9">
        <v>10.2348822487</v>
      </c>
      <c r="AH20" s="9">
        <v>-1.4213199555</v>
      </c>
      <c r="AI20" s="9">
        <v>3.4015387872999989</v>
      </c>
      <c r="AJ20" s="9">
        <v>5.6079236999999971</v>
      </c>
      <c r="AK20" s="9">
        <v>-10.281486006999998</v>
      </c>
      <c r="AL20" s="89">
        <v>0.80061350589999947</v>
      </c>
    </row>
    <row r="21" spans="1:38" ht="12" customHeight="1" x14ac:dyDescent="0.2">
      <c r="A21" s="10" t="s">
        <v>24</v>
      </c>
      <c r="B21" s="77">
        <v>0.20934259999999999</v>
      </c>
      <c r="C21" s="8">
        <v>0.17011134589999999</v>
      </c>
      <c r="D21" s="76">
        <v>9.8783603799999994E-2</v>
      </c>
      <c r="E21" s="77">
        <v>0.18433097749999999</v>
      </c>
      <c r="F21" s="8">
        <v>0.33999146479999998</v>
      </c>
      <c r="G21" s="76">
        <v>0.3305336881</v>
      </c>
      <c r="H21" s="77">
        <v>0</v>
      </c>
      <c r="I21" s="8">
        <v>0</v>
      </c>
      <c r="J21" s="76">
        <v>0</v>
      </c>
      <c r="K21" s="77">
        <v>19.781881568999999</v>
      </c>
      <c r="L21" s="8">
        <v>36.908897475000003</v>
      </c>
      <c r="M21" s="76">
        <v>21.606316549999999</v>
      </c>
      <c r="N21" s="77">
        <v>0.99135758539999996</v>
      </c>
      <c r="O21" s="8">
        <v>0.29610318140000003</v>
      </c>
      <c r="P21" s="76">
        <v>1.0355516146999999</v>
      </c>
      <c r="Q21" s="77">
        <v>0</v>
      </c>
      <c r="R21" s="8">
        <v>0</v>
      </c>
      <c r="S21" s="76">
        <v>0</v>
      </c>
      <c r="T21" s="77">
        <v>9.8742740317000006</v>
      </c>
      <c r="U21" s="8">
        <v>8.2665799399999997</v>
      </c>
      <c r="V21" s="76">
        <v>15.950997136</v>
      </c>
      <c r="W21" s="77">
        <v>4.9504205899000002</v>
      </c>
      <c r="X21" s="8">
        <v>6.7159475151999999</v>
      </c>
      <c r="Y21" s="76">
        <v>7.7036701001000001</v>
      </c>
      <c r="Z21" s="77">
        <v>1.9575513669</v>
      </c>
      <c r="AA21" s="8">
        <v>2.2660614202999998</v>
      </c>
      <c r="AB21" s="76">
        <v>1.6755153233</v>
      </c>
      <c r="AC21" s="8"/>
      <c r="AD21" s="88">
        <v>-7.1327742099999994E-2</v>
      </c>
      <c r="AE21" s="9">
        <v>-9.4577766999999757E-3</v>
      </c>
      <c r="AF21" s="9">
        <v>0</v>
      </c>
      <c r="AG21" s="9">
        <v>-15.302580925000004</v>
      </c>
      <c r="AH21" s="9">
        <v>0.73944843329999987</v>
      </c>
      <c r="AI21" s="9">
        <v>0</v>
      </c>
      <c r="AJ21" s="9">
        <v>7.6844171960000001</v>
      </c>
      <c r="AK21" s="9">
        <v>0.9877225849000002</v>
      </c>
      <c r="AL21" s="89">
        <v>-0.59054609699999983</v>
      </c>
    </row>
    <row r="22" spans="1:38" ht="12" customHeight="1" x14ac:dyDescent="0.2">
      <c r="A22" s="10" t="s">
        <v>25</v>
      </c>
      <c r="B22" s="77">
        <v>598.65576057999999</v>
      </c>
      <c r="C22" s="8">
        <v>593.56660505000002</v>
      </c>
      <c r="D22" s="76">
        <v>629.83979899999997</v>
      </c>
      <c r="E22" s="77">
        <v>633.41795477999995</v>
      </c>
      <c r="F22" s="8">
        <v>623.90007677000006</v>
      </c>
      <c r="G22" s="76">
        <v>510.50391166999998</v>
      </c>
      <c r="H22" s="77">
        <v>304.33660426</v>
      </c>
      <c r="I22" s="8">
        <v>311.74762707000002</v>
      </c>
      <c r="J22" s="76">
        <v>282.76087696000002</v>
      </c>
      <c r="K22" s="77">
        <v>354.93353638999997</v>
      </c>
      <c r="L22" s="8">
        <v>723.62842281999997</v>
      </c>
      <c r="M22" s="76">
        <v>746.93746555999996</v>
      </c>
      <c r="N22" s="77">
        <v>2414.3679744000001</v>
      </c>
      <c r="O22" s="8">
        <v>2554.2528335000002</v>
      </c>
      <c r="P22" s="76">
        <v>2368.2512634999998</v>
      </c>
      <c r="Q22" s="77">
        <v>395.24611585999997</v>
      </c>
      <c r="R22" s="8">
        <v>362.89028938000001</v>
      </c>
      <c r="S22" s="76">
        <v>454.10362812</v>
      </c>
      <c r="T22" s="77">
        <v>476.4616317</v>
      </c>
      <c r="U22" s="8">
        <v>490.38665204</v>
      </c>
      <c r="V22" s="76">
        <v>469.39371082000002</v>
      </c>
      <c r="W22" s="77">
        <v>687.03837941999996</v>
      </c>
      <c r="X22" s="8">
        <v>684.27519712000003</v>
      </c>
      <c r="Y22" s="76">
        <v>525.10509778999995</v>
      </c>
      <c r="Z22" s="77">
        <v>624.93541979999998</v>
      </c>
      <c r="AA22" s="8">
        <v>660.14268798000001</v>
      </c>
      <c r="AB22" s="76">
        <v>619.18328142999997</v>
      </c>
      <c r="AC22" s="8"/>
      <c r="AD22" s="88">
        <v>36.27319394999995</v>
      </c>
      <c r="AE22" s="9">
        <v>-113.39616510000008</v>
      </c>
      <c r="AF22" s="9">
        <v>-28.986750110000003</v>
      </c>
      <c r="AG22" s="9">
        <v>23.309042739999995</v>
      </c>
      <c r="AH22" s="9">
        <v>-186.00157000000036</v>
      </c>
      <c r="AI22" s="9">
        <v>91.213338739999983</v>
      </c>
      <c r="AJ22" s="9">
        <v>-20.992941219999977</v>
      </c>
      <c r="AK22" s="9">
        <v>-159.17009933000008</v>
      </c>
      <c r="AL22" s="89">
        <v>-40.95940655000004</v>
      </c>
    </row>
    <row r="23" spans="1:38" ht="12" customHeight="1" x14ac:dyDescent="0.2">
      <c r="A23" s="10" t="s">
        <v>26</v>
      </c>
      <c r="B23" s="77">
        <v>383.93758342000001</v>
      </c>
      <c r="C23" s="8">
        <v>347.08896184999998</v>
      </c>
      <c r="D23" s="76">
        <v>362.56136781999999</v>
      </c>
      <c r="E23" s="77">
        <v>168.66126022</v>
      </c>
      <c r="F23" s="8">
        <v>157.35378044999999</v>
      </c>
      <c r="G23" s="76">
        <v>133.40817762</v>
      </c>
      <c r="H23" s="77">
        <v>458.48675939999998</v>
      </c>
      <c r="I23" s="8">
        <v>390.44594465</v>
      </c>
      <c r="J23" s="76">
        <v>439.09790981999998</v>
      </c>
      <c r="K23" s="77">
        <v>1317.2167285999999</v>
      </c>
      <c r="L23" s="8">
        <v>592.00794396000003</v>
      </c>
      <c r="M23" s="76">
        <v>593.19523534999996</v>
      </c>
      <c r="N23" s="77">
        <v>1404.8162414000001</v>
      </c>
      <c r="O23" s="8">
        <v>1414.5287229999999</v>
      </c>
      <c r="P23" s="76">
        <v>1466.6320357</v>
      </c>
      <c r="Q23" s="77">
        <v>312.0048534</v>
      </c>
      <c r="R23" s="8">
        <v>652.51452273999996</v>
      </c>
      <c r="S23" s="76">
        <v>703.49268924</v>
      </c>
      <c r="T23" s="77">
        <v>1523.6101858</v>
      </c>
      <c r="U23" s="8">
        <v>1993.1922341</v>
      </c>
      <c r="V23" s="76">
        <v>2052.3851155000002</v>
      </c>
      <c r="W23" s="77">
        <v>509.30212698999998</v>
      </c>
      <c r="X23" s="8">
        <v>27.720913992</v>
      </c>
      <c r="Y23" s="76">
        <v>-10.275733410000001</v>
      </c>
      <c r="Z23" s="77">
        <v>500.29196624000002</v>
      </c>
      <c r="AA23" s="8">
        <v>394.17320366000001</v>
      </c>
      <c r="AB23" s="76">
        <v>399.53534632999998</v>
      </c>
      <c r="AC23" s="8"/>
      <c r="AD23" s="88">
        <v>15.472405970000011</v>
      </c>
      <c r="AE23" s="9">
        <v>-23.945602829999984</v>
      </c>
      <c r="AF23" s="9">
        <v>48.651965169999983</v>
      </c>
      <c r="AG23" s="9">
        <v>1.1872913899999276</v>
      </c>
      <c r="AH23" s="9">
        <v>52.10331270000006</v>
      </c>
      <c r="AI23" s="9">
        <v>50.978166500000043</v>
      </c>
      <c r="AJ23" s="9">
        <v>59.19288140000026</v>
      </c>
      <c r="AK23" s="9">
        <v>-37.996647402000001</v>
      </c>
      <c r="AL23" s="89">
        <v>5.3621426699999688</v>
      </c>
    </row>
    <row r="24" spans="1:38" ht="12" customHeight="1" x14ac:dyDescent="0.25">
      <c r="A24" s="11" t="s">
        <v>27</v>
      </c>
      <c r="B24" s="225">
        <v>10500.934107999999</v>
      </c>
      <c r="C24" s="226">
        <v>9852.6874795000003</v>
      </c>
      <c r="D24" s="227">
        <v>10158.843445</v>
      </c>
      <c r="E24" s="225">
        <v>16986.480884000001</v>
      </c>
      <c r="F24" s="226">
        <v>16595.878582000001</v>
      </c>
      <c r="G24" s="227">
        <v>14222.561462</v>
      </c>
      <c r="H24" s="225">
        <v>14777.969396</v>
      </c>
      <c r="I24" s="226">
        <v>15076.43578</v>
      </c>
      <c r="J24" s="227">
        <v>14080.982454999999</v>
      </c>
      <c r="K24" s="225">
        <v>9794.3354528</v>
      </c>
      <c r="L24" s="226">
        <v>13353.802255000001</v>
      </c>
      <c r="M24" s="227">
        <v>13469.577434999999</v>
      </c>
      <c r="N24" s="225">
        <v>23971.225541</v>
      </c>
      <c r="O24" s="226">
        <v>26189.880976</v>
      </c>
      <c r="P24" s="227">
        <v>26065.654567000001</v>
      </c>
      <c r="Q24" s="225">
        <v>18728.695252000001</v>
      </c>
      <c r="R24" s="226">
        <v>18923.509279000002</v>
      </c>
      <c r="S24" s="227">
        <v>19982.874516</v>
      </c>
      <c r="T24" s="225">
        <v>39190.09504</v>
      </c>
      <c r="U24" s="226">
        <v>41249.245010999999</v>
      </c>
      <c r="V24" s="227">
        <v>42240.890435000001</v>
      </c>
      <c r="W24" s="225">
        <v>15853.006992000001</v>
      </c>
      <c r="X24" s="226">
        <v>13009.441128</v>
      </c>
      <c r="Y24" s="227">
        <v>11008.858329999999</v>
      </c>
      <c r="Z24" s="225">
        <v>13791.628017000001</v>
      </c>
      <c r="AA24" s="226">
        <v>13987.206529999999</v>
      </c>
      <c r="AB24" s="227">
        <v>13397.192857</v>
      </c>
      <c r="AC24" s="12"/>
      <c r="AD24" s="222">
        <v>306.15596550000009</v>
      </c>
      <c r="AE24" s="13">
        <v>-2373.3171200000015</v>
      </c>
      <c r="AF24" s="13">
        <v>-995.4533250000004</v>
      </c>
      <c r="AG24" s="13">
        <v>115.77517999999873</v>
      </c>
      <c r="AH24" s="13">
        <v>-124.22640899999897</v>
      </c>
      <c r="AI24" s="13">
        <v>1059.3652369999982</v>
      </c>
      <c r="AJ24" s="13">
        <v>991.64542400000209</v>
      </c>
      <c r="AK24" s="13">
        <v>-2000.5827980000013</v>
      </c>
      <c r="AL24" s="91">
        <v>-590.01367299999947</v>
      </c>
    </row>
    <row r="25" spans="1:38" s="14" customFormat="1" ht="12" customHeight="1" x14ac:dyDescent="0.25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15"/>
      <c r="AE25" s="15"/>
      <c r="AG25" s="15"/>
      <c r="AI25" s="15"/>
      <c r="AK25" s="15"/>
    </row>
    <row r="26" spans="1:38" s="14" customFormat="1" ht="13.8" x14ac:dyDescent="0.25">
      <c r="B26" s="941" t="s">
        <v>474</v>
      </c>
      <c r="C26" s="942"/>
      <c r="D26" s="942"/>
      <c r="E26" s="942"/>
      <c r="F26" s="942"/>
      <c r="G26" s="942"/>
      <c r="H26" s="942"/>
      <c r="I26" s="942"/>
      <c r="J26" s="942"/>
      <c r="K26" s="942"/>
      <c r="L26" s="942"/>
      <c r="M26" s="942"/>
      <c r="N26" s="942"/>
      <c r="O26" s="942"/>
      <c r="P26" s="942"/>
      <c r="Q26" s="942"/>
      <c r="R26" s="942"/>
      <c r="S26" s="942"/>
      <c r="T26" s="942"/>
      <c r="U26" s="942"/>
      <c r="V26" s="942"/>
      <c r="W26" s="942"/>
      <c r="X26" s="942"/>
      <c r="Y26" s="942"/>
      <c r="Z26" s="942"/>
      <c r="AA26" s="942"/>
      <c r="AB26" s="943"/>
      <c r="AC26" s="15"/>
      <c r="AD26" s="880" t="s">
        <v>2662</v>
      </c>
      <c r="AE26" s="984"/>
      <c r="AF26" s="984"/>
      <c r="AG26" s="984"/>
      <c r="AH26" s="984"/>
      <c r="AI26" s="984"/>
      <c r="AJ26" s="984"/>
      <c r="AK26" s="984"/>
      <c r="AL26" s="985"/>
    </row>
    <row r="27" spans="1:38" s="14" customFormat="1" ht="12" customHeight="1" x14ac:dyDescent="0.3">
      <c r="B27" s="169" t="s">
        <v>2</v>
      </c>
      <c r="C27" s="170" t="s">
        <v>749</v>
      </c>
      <c r="D27" s="171" t="s">
        <v>749</v>
      </c>
      <c r="E27" s="169" t="s">
        <v>3</v>
      </c>
      <c r="F27" s="170" t="s">
        <v>749</v>
      </c>
      <c r="G27" s="171" t="s">
        <v>749</v>
      </c>
      <c r="H27" s="169" t="s">
        <v>10</v>
      </c>
      <c r="I27" s="170" t="s">
        <v>749</v>
      </c>
      <c r="J27" s="171" t="s">
        <v>749</v>
      </c>
      <c r="K27" s="169" t="s">
        <v>4</v>
      </c>
      <c r="L27" s="170" t="s">
        <v>749</v>
      </c>
      <c r="M27" s="171" t="s">
        <v>749</v>
      </c>
      <c r="N27" s="169" t="s">
        <v>5</v>
      </c>
      <c r="O27" s="170" t="s">
        <v>749</v>
      </c>
      <c r="P27" s="171" t="s">
        <v>749</v>
      </c>
      <c r="Q27" s="169" t="s">
        <v>6</v>
      </c>
      <c r="R27" s="170" t="s">
        <v>749</v>
      </c>
      <c r="S27" s="171" t="s">
        <v>749</v>
      </c>
      <c r="T27" s="169" t="s">
        <v>7</v>
      </c>
      <c r="U27" s="170" t="s">
        <v>749</v>
      </c>
      <c r="V27" s="171" t="s">
        <v>749</v>
      </c>
      <c r="W27" s="169" t="s">
        <v>8</v>
      </c>
      <c r="X27" s="170" t="s">
        <v>749</v>
      </c>
      <c r="Y27" s="171" t="s">
        <v>749</v>
      </c>
      <c r="Z27" s="169" t="s">
        <v>9</v>
      </c>
      <c r="AA27" s="170" t="s">
        <v>749</v>
      </c>
      <c r="AB27" s="171" t="s">
        <v>749</v>
      </c>
      <c r="AC27" s="15"/>
      <c r="AD27" s="173" t="s">
        <v>2</v>
      </c>
      <c r="AE27" s="174" t="s">
        <v>3</v>
      </c>
      <c r="AF27" s="175" t="s">
        <v>10</v>
      </c>
      <c r="AG27" s="175" t="s">
        <v>4</v>
      </c>
      <c r="AH27" s="175" t="s">
        <v>5</v>
      </c>
      <c r="AI27" s="175" t="s">
        <v>6</v>
      </c>
      <c r="AJ27" s="175" t="s">
        <v>7</v>
      </c>
      <c r="AK27" s="175" t="s">
        <v>8</v>
      </c>
      <c r="AL27" s="176" t="s">
        <v>9</v>
      </c>
    </row>
    <row r="28" spans="1:38" s="14" customFormat="1" ht="12" customHeight="1" x14ac:dyDescent="0.3">
      <c r="A28" s="16"/>
      <c r="B28" s="172" t="s">
        <v>29</v>
      </c>
      <c r="C28" s="16" t="s">
        <v>30</v>
      </c>
      <c r="D28" s="104" t="s">
        <v>31</v>
      </c>
      <c r="E28" s="172" t="s">
        <v>29</v>
      </c>
      <c r="F28" s="16" t="s">
        <v>30</v>
      </c>
      <c r="G28" s="104" t="s">
        <v>31</v>
      </c>
      <c r="H28" s="172" t="s">
        <v>29</v>
      </c>
      <c r="I28" s="16" t="s">
        <v>30</v>
      </c>
      <c r="J28" s="104" t="s">
        <v>31</v>
      </c>
      <c r="K28" s="172" t="s">
        <v>29</v>
      </c>
      <c r="L28" s="16" t="s">
        <v>30</v>
      </c>
      <c r="M28" s="104" t="s">
        <v>31</v>
      </c>
      <c r="N28" s="172" t="s">
        <v>29</v>
      </c>
      <c r="O28" s="16" t="s">
        <v>30</v>
      </c>
      <c r="P28" s="104" t="s">
        <v>31</v>
      </c>
      <c r="Q28" s="172" t="s">
        <v>29</v>
      </c>
      <c r="R28" s="16" t="s">
        <v>30</v>
      </c>
      <c r="S28" s="104" t="s">
        <v>31</v>
      </c>
      <c r="T28" s="172" t="s">
        <v>29</v>
      </c>
      <c r="U28" s="16" t="s">
        <v>30</v>
      </c>
      <c r="V28" s="104" t="s">
        <v>31</v>
      </c>
      <c r="W28" s="172" t="s">
        <v>29</v>
      </c>
      <c r="X28" s="16" t="s">
        <v>30</v>
      </c>
      <c r="Y28" s="104" t="s">
        <v>31</v>
      </c>
      <c r="Z28" s="172" t="s">
        <v>29</v>
      </c>
      <c r="AA28" s="16" t="s">
        <v>30</v>
      </c>
      <c r="AB28" s="104" t="s">
        <v>31</v>
      </c>
      <c r="AC28" s="15"/>
      <c r="AD28" s="874" t="s">
        <v>28</v>
      </c>
      <c r="AE28" s="932"/>
      <c r="AF28" s="936"/>
      <c r="AG28" s="936"/>
      <c r="AH28" s="936"/>
      <c r="AI28" s="936"/>
      <c r="AJ28" s="936"/>
      <c r="AK28" s="936"/>
      <c r="AL28" s="937"/>
    </row>
    <row r="29" spans="1:38" s="3" customFormat="1" ht="12" customHeight="1" x14ac:dyDescent="0.2">
      <c r="A29" s="7" t="s">
        <v>11</v>
      </c>
      <c r="B29" s="483">
        <v>12.557681519174038</v>
      </c>
      <c r="C29" s="484">
        <v>12.031455423457558</v>
      </c>
      <c r="D29" s="484">
        <v>11.780177934452839</v>
      </c>
      <c r="E29" s="485">
        <v>14.081274039800419</v>
      </c>
      <c r="F29" s="486">
        <v>10.610889481298848</v>
      </c>
      <c r="G29" s="487">
        <v>10.700946227442648</v>
      </c>
      <c r="H29" s="484">
        <v>13.992947824860929</v>
      </c>
      <c r="I29" s="484">
        <v>14.46066054497769</v>
      </c>
      <c r="J29" s="484">
        <v>14.158666178946953</v>
      </c>
      <c r="K29" s="485">
        <v>11.394657094225373</v>
      </c>
      <c r="L29" s="486">
        <v>13.007081463198874</v>
      </c>
      <c r="M29" s="487">
        <v>13.785491829882659</v>
      </c>
      <c r="N29" s="484">
        <v>8.9386113940059673</v>
      </c>
      <c r="O29" s="484">
        <v>8.8689639008044789</v>
      </c>
      <c r="P29" s="484">
        <v>9.2318866937973194</v>
      </c>
      <c r="Q29" s="485">
        <v>16.206260981684469</v>
      </c>
      <c r="R29" s="486">
        <v>10.909877833591139</v>
      </c>
      <c r="S29" s="487">
        <v>12.816380832381853</v>
      </c>
      <c r="T29" s="484">
        <v>11.584901000357265</v>
      </c>
      <c r="U29" s="484">
        <v>12.946679582822238</v>
      </c>
      <c r="V29" s="484">
        <v>12.831454911459502</v>
      </c>
      <c r="W29" s="485">
        <v>11.502501201188274</v>
      </c>
      <c r="X29" s="486">
        <v>12.519133085233719</v>
      </c>
      <c r="Y29" s="487">
        <v>11.686119952653675</v>
      </c>
      <c r="Z29" s="484">
        <v>12.850273495301229</v>
      </c>
      <c r="AA29" s="484">
        <v>11.918495726847846</v>
      </c>
      <c r="AB29" s="488">
        <v>11.930764386823556</v>
      </c>
      <c r="AC29" s="8"/>
      <c r="AD29" s="88">
        <v>-0.25127748900471936</v>
      </c>
      <c r="AE29" s="9">
        <v>9.0056746143799771E-2</v>
      </c>
      <c r="AF29" s="9">
        <v>-0.30199436603073693</v>
      </c>
      <c r="AG29" s="9">
        <v>0.77841036668378472</v>
      </c>
      <c r="AH29" s="9">
        <v>0.36292279299284047</v>
      </c>
      <c r="AI29" s="9">
        <v>1.9065029987907138</v>
      </c>
      <c r="AJ29" s="9">
        <v>-0.11522467136273562</v>
      </c>
      <c r="AK29" s="9">
        <v>-0.83301313258004406</v>
      </c>
      <c r="AL29" s="89">
        <v>1.226865997571025E-2</v>
      </c>
    </row>
    <row r="30" spans="1:38" ht="12" customHeight="1" x14ac:dyDescent="0.2">
      <c r="A30" s="10" t="s">
        <v>12</v>
      </c>
      <c r="B30" s="101">
        <v>32.954824643824935</v>
      </c>
      <c r="C30" s="17">
        <v>32.18758226749334</v>
      </c>
      <c r="D30" s="17">
        <v>31.860750584777442</v>
      </c>
      <c r="E30" s="101">
        <v>32.158092199852881</v>
      </c>
      <c r="F30" s="17">
        <v>32.872685734007874</v>
      </c>
      <c r="G30" s="84">
        <v>32.177456920599937</v>
      </c>
      <c r="H30" s="17">
        <v>33.81975212500177</v>
      </c>
      <c r="I30" s="17">
        <v>33.956584706549563</v>
      </c>
      <c r="J30" s="17">
        <v>33.915052975945237</v>
      </c>
      <c r="K30" s="101">
        <v>27.803040552720681</v>
      </c>
      <c r="L30" s="17">
        <v>32.121405328572138</v>
      </c>
      <c r="M30" s="84">
        <v>30.325156117621074</v>
      </c>
      <c r="N30" s="17">
        <v>30.208021498872739</v>
      </c>
      <c r="O30" s="17">
        <v>28.62684187740852</v>
      </c>
      <c r="P30" s="17">
        <v>29.720231394375382</v>
      </c>
      <c r="Q30" s="101">
        <v>30.751378614543651</v>
      </c>
      <c r="R30" s="17">
        <v>30.608278286605486</v>
      </c>
      <c r="S30" s="84">
        <v>29.039933053255254</v>
      </c>
      <c r="T30" s="17">
        <v>27.731953223740511</v>
      </c>
      <c r="U30" s="17">
        <v>28.058562691623674</v>
      </c>
      <c r="V30" s="17">
        <v>28.096032578167478</v>
      </c>
      <c r="W30" s="101">
        <v>31.727866173786619</v>
      </c>
      <c r="X30" s="17">
        <v>35.877518609451158</v>
      </c>
      <c r="Y30" s="84">
        <v>35.292659670221646</v>
      </c>
      <c r="Z30" s="17">
        <v>32.242083753752773</v>
      </c>
      <c r="AA30" s="17">
        <v>32.376029447639802</v>
      </c>
      <c r="AB30" s="84">
        <v>32.063084475202864</v>
      </c>
      <c r="AD30" s="88">
        <v>-0.32683168271589835</v>
      </c>
      <c r="AE30" s="9">
        <v>-0.69522881340793674</v>
      </c>
      <c r="AF30" s="9">
        <v>-4.1531730604326356E-2</v>
      </c>
      <c r="AG30" s="9">
        <v>-1.7962492109510642</v>
      </c>
      <c r="AH30" s="9">
        <v>1.0933895169668624</v>
      </c>
      <c r="AI30" s="9">
        <v>-1.5683452333502323</v>
      </c>
      <c r="AJ30" s="9">
        <v>3.7469886543803455E-2</v>
      </c>
      <c r="AK30" s="9">
        <v>-0.58485893922951249</v>
      </c>
      <c r="AL30" s="89">
        <v>-0.31294497243693797</v>
      </c>
    </row>
    <row r="31" spans="1:38" ht="12" customHeight="1" x14ac:dyDescent="0.2">
      <c r="A31" s="10" t="s">
        <v>13</v>
      </c>
      <c r="B31" s="101">
        <v>11.390234931650431</v>
      </c>
      <c r="C31" s="17">
        <v>12.081462165377337</v>
      </c>
      <c r="D31" s="17">
        <v>12.307027659915425</v>
      </c>
      <c r="E31" s="101">
        <v>12.258605391635067</v>
      </c>
      <c r="F31" s="17">
        <v>12.654147883208344</v>
      </c>
      <c r="G31" s="84">
        <v>11.76681558301819</v>
      </c>
      <c r="H31" s="17">
        <v>11.921419927454536</v>
      </c>
      <c r="I31" s="17">
        <v>11.406335875504794</v>
      </c>
      <c r="J31" s="17">
        <v>11.832937091152209</v>
      </c>
      <c r="K31" s="101">
        <v>10.97503126562029</v>
      </c>
      <c r="L31" s="17">
        <v>10.314772703915366</v>
      </c>
      <c r="M31" s="84">
        <v>10.838801501103045</v>
      </c>
      <c r="N31" s="17">
        <v>12.316405255698971</v>
      </c>
      <c r="O31" s="17">
        <v>11.896277374031497</v>
      </c>
      <c r="P31" s="17">
        <v>12.557307126573754</v>
      </c>
      <c r="Q31" s="101">
        <v>10.107076847224693</v>
      </c>
      <c r="R31" s="17">
        <v>9.6988279711289067</v>
      </c>
      <c r="S31" s="84">
        <v>9.5278521425734759</v>
      </c>
      <c r="T31" s="17">
        <v>5.0610576318964329</v>
      </c>
      <c r="U31" s="17">
        <v>4.6357028579033353</v>
      </c>
      <c r="V31" s="17">
        <v>5.4328813951424442</v>
      </c>
      <c r="W31" s="101">
        <v>8.8415662302513596</v>
      </c>
      <c r="X31" s="17">
        <v>8.8886238854826374</v>
      </c>
      <c r="Y31" s="84">
        <v>9.475582051284217</v>
      </c>
      <c r="Z31" s="17">
        <v>11.600994335642188</v>
      </c>
      <c r="AA31" s="17">
        <v>11.737981410814873</v>
      </c>
      <c r="AB31" s="84">
        <v>11.771286562414513</v>
      </c>
      <c r="AD31" s="88">
        <v>0.22556549453808827</v>
      </c>
      <c r="AE31" s="9">
        <v>-0.8873323001901543</v>
      </c>
      <c r="AF31" s="9">
        <v>0.42660121564741438</v>
      </c>
      <c r="AG31" s="9">
        <v>0.52402879718767892</v>
      </c>
      <c r="AH31" s="9">
        <v>0.66102975254225704</v>
      </c>
      <c r="AI31" s="9">
        <v>-0.17097582855543081</v>
      </c>
      <c r="AJ31" s="9">
        <v>0.79717853723910892</v>
      </c>
      <c r="AK31" s="9">
        <v>0.58695816580157967</v>
      </c>
      <c r="AL31" s="89">
        <v>3.3305151599639871E-2</v>
      </c>
    </row>
    <row r="32" spans="1:38" ht="12" customHeight="1" x14ac:dyDescent="0.2">
      <c r="A32" s="10" t="s">
        <v>14</v>
      </c>
      <c r="B32" s="101">
        <v>10.407366638790553</v>
      </c>
      <c r="C32" s="17">
        <v>10.612234140006136</v>
      </c>
      <c r="D32" s="17">
        <v>10.601992272390499</v>
      </c>
      <c r="E32" s="101">
        <v>8.2105180467979704</v>
      </c>
      <c r="F32" s="17">
        <v>10.903118341976528</v>
      </c>
      <c r="G32" s="84">
        <v>12.104972443362437</v>
      </c>
      <c r="H32" s="17">
        <v>12.603219278927073</v>
      </c>
      <c r="I32" s="17">
        <v>12.61663564837518</v>
      </c>
      <c r="J32" s="17">
        <v>13.133675557996602</v>
      </c>
      <c r="K32" s="101">
        <v>7.69560238288246</v>
      </c>
      <c r="L32" s="17">
        <v>8.2193605908443494</v>
      </c>
      <c r="M32" s="84">
        <v>7.2059010012388942</v>
      </c>
      <c r="N32" s="17">
        <v>9.0624143558074479</v>
      </c>
      <c r="O32" s="17">
        <v>8.5664932317951425</v>
      </c>
      <c r="P32" s="17">
        <v>8.0196148047846236</v>
      </c>
      <c r="Q32" s="101">
        <v>12.826535394376785</v>
      </c>
      <c r="R32" s="17">
        <v>14.061724346819039</v>
      </c>
      <c r="S32" s="84">
        <v>10.74626888741002</v>
      </c>
      <c r="T32" s="17">
        <v>20.477443435605743</v>
      </c>
      <c r="U32" s="17">
        <v>20.064726133434483</v>
      </c>
      <c r="V32" s="17">
        <v>19.257089980539437</v>
      </c>
      <c r="W32" s="101">
        <v>11.024659725830535</v>
      </c>
      <c r="X32" s="17">
        <v>10.697709131947196</v>
      </c>
      <c r="Y32" s="84">
        <v>11.910391583363824</v>
      </c>
      <c r="Z32" s="17">
        <v>10.306295454018032</v>
      </c>
      <c r="AA32" s="17">
        <v>11.020088232619253</v>
      </c>
      <c r="AB32" s="84">
        <v>11.2781553840708</v>
      </c>
      <c r="AD32" s="88">
        <v>-1.0241867615636835E-2</v>
      </c>
      <c r="AE32" s="9">
        <v>1.2018541013859085</v>
      </c>
      <c r="AF32" s="9">
        <v>0.51703990962142221</v>
      </c>
      <c r="AG32" s="9">
        <v>-1.0134595896054552</v>
      </c>
      <c r="AH32" s="9">
        <v>-0.54687842701051892</v>
      </c>
      <c r="AI32" s="9">
        <v>-3.3154554594090193</v>
      </c>
      <c r="AJ32" s="9">
        <v>-0.80763615289504642</v>
      </c>
      <c r="AK32" s="9">
        <v>1.2126824514166277</v>
      </c>
      <c r="AL32" s="89">
        <v>0.25806715145154691</v>
      </c>
    </row>
    <row r="33" spans="1:38" ht="12" customHeight="1" x14ac:dyDescent="0.2">
      <c r="A33" s="10" t="s">
        <v>15</v>
      </c>
      <c r="B33" s="101">
        <v>6.9828136844800257</v>
      </c>
      <c r="C33" s="17">
        <v>6.9303269730790324</v>
      </c>
      <c r="D33" s="17">
        <v>6.9889989598326343</v>
      </c>
      <c r="E33" s="101">
        <v>15.103666537019626</v>
      </c>
      <c r="F33" s="17">
        <v>15.361229158096959</v>
      </c>
      <c r="G33" s="84">
        <v>15.447281030140742</v>
      </c>
      <c r="H33" s="17">
        <v>6.7061281640979518</v>
      </c>
      <c r="I33" s="17">
        <v>7.6593919561967692</v>
      </c>
      <c r="J33" s="17">
        <v>6.9046728829940065</v>
      </c>
      <c r="K33" s="101">
        <v>10.547655671820204</v>
      </c>
      <c r="L33" s="17">
        <v>8.9859713197411697</v>
      </c>
      <c r="M33" s="84">
        <v>10.587168209235081</v>
      </c>
      <c r="N33" s="17">
        <v>7.5991228974774296</v>
      </c>
      <c r="O33" s="17">
        <v>7.6479885626710615</v>
      </c>
      <c r="P33" s="17">
        <v>7.686927317202473</v>
      </c>
      <c r="Q33" s="101">
        <v>9.7863550794141236</v>
      </c>
      <c r="R33" s="17">
        <v>9.5645355213252277</v>
      </c>
      <c r="S33" s="84">
        <v>8.2749977251460134</v>
      </c>
      <c r="T33" s="17">
        <v>7.0788949090978779</v>
      </c>
      <c r="U33" s="17">
        <v>6.6661648726468838</v>
      </c>
      <c r="V33" s="17">
        <v>6.1982483679231493</v>
      </c>
      <c r="W33" s="101">
        <v>14.528192717861421</v>
      </c>
      <c r="X33" s="17">
        <v>12.92830295559892</v>
      </c>
      <c r="Y33" s="84">
        <v>13.305029987211883</v>
      </c>
      <c r="Z33" s="17">
        <v>9.4022871459195709</v>
      </c>
      <c r="AA33" s="17">
        <v>9.6977278399171531</v>
      </c>
      <c r="AB33" s="84">
        <v>9.6050144373442787</v>
      </c>
      <c r="AD33" s="88">
        <v>5.8671986753601857E-2</v>
      </c>
      <c r="AE33" s="9">
        <v>8.6051872043782396E-2</v>
      </c>
      <c r="AF33" s="9">
        <v>-0.75471907320276266</v>
      </c>
      <c r="AG33" s="9">
        <v>1.6011968894939113</v>
      </c>
      <c r="AH33" s="9">
        <v>3.893875453141149E-2</v>
      </c>
      <c r="AI33" s="9">
        <v>-1.2895377961792143</v>
      </c>
      <c r="AJ33" s="9">
        <v>-0.46791650472373458</v>
      </c>
      <c r="AK33" s="9">
        <v>0.37672703161296361</v>
      </c>
      <c r="AL33" s="89">
        <v>-9.2713402572874415E-2</v>
      </c>
    </row>
    <row r="34" spans="1:38" ht="12" customHeight="1" x14ac:dyDescent="0.2">
      <c r="A34" s="10" t="s">
        <v>16</v>
      </c>
      <c r="B34" s="101">
        <v>1.2984430238286295</v>
      </c>
      <c r="C34" s="17">
        <v>1.2829617466699015</v>
      </c>
      <c r="D34" s="17">
        <v>1.2574889204858051</v>
      </c>
      <c r="E34" s="101">
        <v>1.0498509229628319</v>
      </c>
      <c r="F34" s="17">
        <v>0.88858466118702673</v>
      </c>
      <c r="G34" s="84">
        <v>0.9418277615399423</v>
      </c>
      <c r="H34" s="17">
        <v>0.99400262625900448</v>
      </c>
      <c r="I34" s="17">
        <v>0.91841722534593417</v>
      </c>
      <c r="J34" s="17">
        <v>0.92978062808958406</v>
      </c>
      <c r="K34" s="101">
        <v>1.1647858502525259</v>
      </c>
      <c r="L34" s="17">
        <v>1.2517156274460226</v>
      </c>
      <c r="M34" s="84">
        <v>1.0117238104106003</v>
      </c>
      <c r="N34" s="17">
        <v>0.87930044898443527</v>
      </c>
      <c r="O34" s="17">
        <v>1.5883217439044197</v>
      </c>
      <c r="P34" s="17">
        <v>1.5146760397241674</v>
      </c>
      <c r="Q34" s="101">
        <v>0.76796566090104434</v>
      </c>
      <c r="R34" s="17">
        <v>0.64129318805969349</v>
      </c>
      <c r="S34" s="84">
        <v>0.59077705921010126</v>
      </c>
      <c r="T34" s="17">
        <v>1.0599218172847495</v>
      </c>
      <c r="U34" s="17">
        <v>1.3103156279023793</v>
      </c>
      <c r="V34" s="17">
        <v>1.1584654751299244</v>
      </c>
      <c r="W34" s="101">
        <v>1.1991931742272828</v>
      </c>
      <c r="X34" s="17">
        <v>1.7708334427097789</v>
      </c>
      <c r="Y34" s="84">
        <v>1.737869689020473</v>
      </c>
      <c r="Z34" s="17">
        <v>1.1029718973515432</v>
      </c>
      <c r="AA34" s="17">
        <v>1.1251749733650067</v>
      </c>
      <c r="AB34" s="84">
        <v>1.1072590732622911</v>
      </c>
      <c r="AD34" s="88">
        <v>-2.5472826184096409E-2</v>
      </c>
      <c r="AE34" s="9">
        <v>5.3243100352915573E-2</v>
      </c>
      <c r="AF34" s="9">
        <v>1.1363402743649886E-2</v>
      </c>
      <c r="AG34" s="9">
        <v>-0.23999181703542227</v>
      </c>
      <c r="AH34" s="9">
        <v>-7.3645704180252292E-2</v>
      </c>
      <c r="AI34" s="9">
        <v>-5.0516128849592223E-2</v>
      </c>
      <c r="AJ34" s="9">
        <v>-0.15185015277245495</v>
      </c>
      <c r="AK34" s="9">
        <v>-3.296375368930593E-2</v>
      </c>
      <c r="AL34" s="89">
        <v>-1.7915900102715598E-2</v>
      </c>
    </row>
    <row r="35" spans="1:38" ht="12" customHeight="1" x14ac:dyDescent="0.2">
      <c r="A35" s="10" t="s">
        <v>17</v>
      </c>
      <c r="B35" s="101">
        <v>0.6899093716049387</v>
      </c>
      <c r="C35" s="17">
        <v>0.79294998233855785</v>
      </c>
      <c r="D35" s="17">
        <v>0.81439319700277035</v>
      </c>
      <c r="E35" s="101">
        <v>0.76641383614848013</v>
      </c>
      <c r="F35" s="17">
        <v>0.75402882023233508</v>
      </c>
      <c r="G35" s="84">
        <v>0.76660931965234191</v>
      </c>
      <c r="H35" s="17">
        <v>0.68302372814538359</v>
      </c>
      <c r="I35" s="17">
        <v>0.71562480068716861</v>
      </c>
      <c r="J35" s="17">
        <v>0.72981545257530234</v>
      </c>
      <c r="K35" s="101">
        <v>0.91172354491746843</v>
      </c>
      <c r="L35" s="17">
        <v>1.1316026681996376</v>
      </c>
      <c r="M35" s="84">
        <v>1.0901824780348914</v>
      </c>
      <c r="N35" s="17">
        <v>1.0034303532272428</v>
      </c>
      <c r="O35" s="17">
        <v>0.88626060662593587</v>
      </c>
      <c r="P35" s="17">
        <v>0.76536765120949268</v>
      </c>
      <c r="Q35" s="101">
        <v>0.63186636996241297</v>
      </c>
      <c r="R35" s="17">
        <v>0.5972687229510325</v>
      </c>
      <c r="S35" s="84">
        <v>0.50342264978211326</v>
      </c>
      <c r="T35" s="17">
        <v>0.50453438363733061</v>
      </c>
      <c r="U35" s="17">
        <v>0.56881947704049141</v>
      </c>
      <c r="V35" s="17">
        <v>0.4038747130140391</v>
      </c>
      <c r="W35" s="101">
        <v>0.86077430324297455</v>
      </c>
      <c r="X35" s="17">
        <v>0.97217111082998975</v>
      </c>
      <c r="Y35" s="84">
        <v>1.0328645559616147</v>
      </c>
      <c r="Z35" s="17">
        <v>0.75180618509018204</v>
      </c>
      <c r="AA35" s="17">
        <v>0.78856952538974112</v>
      </c>
      <c r="AB35" s="84">
        <v>0.78451694114564696</v>
      </c>
      <c r="AD35" s="88">
        <v>2.1443214664212507E-2</v>
      </c>
      <c r="AE35" s="9">
        <v>1.258049942000683E-2</v>
      </c>
      <c r="AF35" s="9">
        <v>1.4190651888133732E-2</v>
      </c>
      <c r="AG35" s="9">
        <v>-4.1420190164746185E-2</v>
      </c>
      <c r="AH35" s="9">
        <v>-0.12089295541644318</v>
      </c>
      <c r="AI35" s="9">
        <v>-9.3846073168919242E-2</v>
      </c>
      <c r="AJ35" s="9">
        <v>-0.16494476402645231</v>
      </c>
      <c r="AK35" s="9">
        <v>6.0693445131625001E-2</v>
      </c>
      <c r="AL35" s="89">
        <v>-4.0525842440941595E-3</v>
      </c>
    </row>
    <row r="36" spans="1:38" ht="12" customHeight="1" x14ac:dyDescent="0.2">
      <c r="A36" s="10" t="s">
        <v>18</v>
      </c>
      <c r="B36" s="101">
        <v>0.10562481316520503</v>
      </c>
      <c r="C36" s="17">
        <v>8.3112050702892612E-2</v>
      </c>
      <c r="D36" s="17">
        <v>4.8962803700481103E-2</v>
      </c>
      <c r="E36" s="101">
        <v>3.2152302100616224E-2</v>
      </c>
      <c r="F36" s="17">
        <v>4.1513214226692532E-2</v>
      </c>
      <c r="G36" s="84">
        <v>5.3719667835373769E-2</v>
      </c>
      <c r="H36" s="17">
        <v>7.9211999724986548E-2</v>
      </c>
      <c r="I36" s="17">
        <v>9.4127776785303888E-2</v>
      </c>
      <c r="J36" s="17">
        <v>8.133707358640585E-2</v>
      </c>
      <c r="K36" s="101">
        <v>5.0349593392893299E-2</v>
      </c>
      <c r="L36" s="17">
        <v>7.9581883993227062E-2</v>
      </c>
      <c r="M36" s="84">
        <v>5.5063061375736834E-2</v>
      </c>
      <c r="N36" s="17">
        <v>4.8268105997166591E-2</v>
      </c>
      <c r="O36" s="17">
        <v>2.3313889424550316E-2</v>
      </c>
      <c r="P36" s="17">
        <v>5.2870669833757333E-3</v>
      </c>
      <c r="Q36" s="101">
        <v>3.8436722271080201E-3</v>
      </c>
      <c r="R36" s="17">
        <v>1.609349685595169E-2</v>
      </c>
      <c r="S36" s="84">
        <v>6.6218549636326508E-4</v>
      </c>
      <c r="T36" s="17">
        <v>2.5871036409825215E-2</v>
      </c>
      <c r="U36" s="17">
        <v>4.1183573049183395E-2</v>
      </c>
      <c r="V36" s="17">
        <v>1.1743566739679016E-2</v>
      </c>
      <c r="W36" s="101">
        <v>8.2467366244452556E-2</v>
      </c>
      <c r="X36" s="17">
        <v>0.42591341638315822</v>
      </c>
      <c r="Y36" s="84">
        <v>0.34864915454726858</v>
      </c>
      <c r="Z36" s="17">
        <v>6.9317170675481654E-2</v>
      </c>
      <c r="AA36" s="17">
        <v>7.3939956207232913E-2</v>
      </c>
      <c r="AB36" s="84">
        <v>5.8479413592153313E-2</v>
      </c>
      <c r="AD36" s="88">
        <v>-3.4149247002411509E-2</v>
      </c>
      <c r="AE36" s="9">
        <v>1.2206453608681236E-2</v>
      </c>
      <c r="AF36" s="9">
        <v>-1.2790703198898037E-2</v>
      </c>
      <c r="AG36" s="9">
        <v>-2.4518822617490228E-2</v>
      </c>
      <c r="AH36" s="9">
        <v>-1.8026822441174581E-2</v>
      </c>
      <c r="AI36" s="9">
        <v>-1.5431311359588425E-2</v>
      </c>
      <c r="AJ36" s="9">
        <v>-2.9440006309504378E-2</v>
      </c>
      <c r="AK36" s="9">
        <v>-7.7264261835889636E-2</v>
      </c>
      <c r="AL36" s="89">
        <v>-1.5460542615079599E-2</v>
      </c>
    </row>
    <row r="37" spans="1:38" ht="12" customHeight="1" x14ac:dyDescent="0.2">
      <c r="A37" s="10" t="s">
        <v>19</v>
      </c>
      <c r="B37" s="101">
        <v>11.292252843634802</v>
      </c>
      <c r="C37" s="17">
        <v>11.502242286342755</v>
      </c>
      <c r="D37" s="17">
        <v>10.842078833740903</v>
      </c>
      <c r="E37" s="101">
        <v>8.481120899818503</v>
      </c>
      <c r="F37" s="17">
        <v>8.1452653332607277</v>
      </c>
      <c r="G37" s="84">
        <v>7.7155710836034963</v>
      </c>
      <c r="H37" s="17">
        <v>10.606257015032424</v>
      </c>
      <c r="I37" s="17">
        <v>9.9842897299091629</v>
      </c>
      <c r="J37" s="17">
        <v>8.8325245073404872</v>
      </c>
      <c r="K37" s="101">
        <v>10.194755316847528</v>
      </c>
      <c r="L37" s="17">
        <v>12.790793778619079</v>
      </c>
      <c r="M37" s="84">
        <v>13.028996477352782</v>
      </c>
      <c r="N37" s="17">
        <v>12.223655673655799</v>
      </c>
      <c r="O37" s="17">
        <v>15.257229505185281</v>
      </c>
      <c r="P37" s="17">
        <v>14.250436660189136</v>
      </c>
      <c r="Q37" s="101">
        <v>13.706210570268148</v>
      </c>
      <c r="R37" s="17">
        <v>17.126845896099837</v>
      </c>
      <c r="S37" s="84">
        <v>20.839044816653054</v>
      </c>
      <c r="T37" s="17">
        <v>17.302989867654411</v>
      </c>
      <c r="U37" s="17">
        <v>16.409437938879027</v>
      </c>
      <c r="V37" s="17">
        <v>17.815733558062817</v>
      </c>
      <c r="W37" s="101">
        <v>11.53297119216464</v>
      </c>
      <c r="X37" s="17">
        <v>8.7375969012625152</v>
      </c>
      <c r="Y37" s="84">
        <v>8.3641162523929822</v>
      </c>
      <c r="Z37" s="17">
        <v>10.627515874434458</v>
      </c>
      <c r="AA37" s="17">
        <v>10.86316448481654</v>
      </c>
      <c r="AB37" s="84">
        <v>10.318452367373608</v>
      </c>
      <c r="AD37" s="88">
        <v>-0.66016345260185183</v>
      </c>
      <c r="AE37" s="9">
        <v>-0.42969424965723135</v>
      </c>
      <c r="AF37" s="9">
        <v>-1.1517652225686756</v>
      </c>
      <c r="AG37" s="9">
        <v>0.23820269873370314</v>
      </c>
      <c r="AH37" s="9">
        <v>-1.006792844996145</v>
      </c>
      <c r="AI37" s="9">
        <v>3.7121989205532167</v>
      </c>
      <c r="AJ37" s="9">
        <v>1.4062956191837905</v>
      </c>
      <c r="AK37" s="9">
        <v>-0.37348064886953303</v>
      </c>
      <c r="AL37" s="89">
        <v>-0.54471211744293235</v>
      </c>
    </row>
    <row r="38" spans="1:38" ht="12" customHeight="1" x14ac:dyDescent="0.2">
      <c r="A38" s="10" t="s">
        <v>20</v>
      </c>
      <c r="B38" s="101">
        <v>2.6474421936675445</v>
      </c>
      <c r="C38" s="17">
        <v>2.6810662446316389</v>
      </c>
      <c r="D38" s="17">
        <v>2.6464995806497145</v>
      </c>
      <c r="E38" s="101">
        <v>2.9494470256680931</v>
      </c>
      <c r="F38" s="17">
        <v>2.8371007573957927</v>
      </c>
      <c r="G38" s="84">
        <v>2.832196453148291</v>
      </c>
      <c r="H38" s="17">
        <v>2.9823715524222978</v>
      </c>
      <c r="I38" s="17">
        <v>3.105927480399989</v>
      </c>
      <c r="J38" s="17">
        <v>3.2631297417130631</v>
      </c>
      <c r="K38" s="101">
        <v>1.681714186883466</v>
      </c>
      <c r="L38" s="17">
        <v>1.7681629513223267</v>
      </c>
      <c r="M38" s="84">
        <v>1.4788508760840855</v>
      </c>
      <c r="N38" s="17">
        <v>1.5976738230729608</v>
      </c>
      <c r="O38" s="17">
        <v>1.3048773033633234</v>
      </c>
      <c r="P38" s="17">
        <v>1.2396135655155684</v>
      </c>
      <c r="Q38" s="101">
        <v>1.2529108727700073</v>
      </c>
      <c r="R38" s="17">
        <v>1.2298723313152797</v>
      </c>
      <c r="S38" s="84">
        <v>1.4674817516286582</v>
      </c>
      <c r="T38" s="17">
        <v>3.2591680805484602</v>
      </c>
      <c r="U38" s="17">
        <v>2.7510312303175972</v>
      </c>
      <c r="V38" s="17">
        <v>2.1721004351366973</v>
      </c>
      <c r="W38" s="101">
        <v>1.0918235413973978</v>
      </c>
      <c r="X38" s="17">
        <v>1.1885465011510548</v>
      </c>
      <c r="Y38" s="84">
        <v>1.6272387721301516</v>
      </c>
      <c r="Z38" s="17">
        <v>2.5756235669924936</v>
      </c>
      <c r="AA38" s="17">
        <v>2.5604156646884153</v>
      </c>
      <c r="AB38" s="84">
        <v>2.5666392400554114</v>
      </c>
      <c r="AD38" s="88">
        <v>-3.4566663981924428E-2</v>
      </c>
      <c r="AE38" s="9">
        <v>-4.9043042475016563E-3</v>
      </c>
      <c r="AF38" s="9">
        <v>0.15720226131307413</v>
      </c>
      <c r="AG38" s="9">
        <v>-0.28931207523824121</v>
      </c>
      <c r="AH38" s="9">
        <v>-6.5263737847754966E-2</v>
      </c>
      <c r="AI38" s="9">
        <v>0.23760942031337851</v>
      </c>
      <c r="AJ38" s="9">
        <v>-0.57893079518089996</v>
      </c>
      <c r="AK38" s="9">
        <v>0.4386922709790968</v>
      </c>
      <c r="AL38" s="89">
        <v>6.2235753669961369E-3</v>
      </c>
    </row>
    <row r="39" spans="1:38" ht="12" customHeight="1" x14ac:dyDescent="0.2">
      <c r="A39" s="10" t="s">
        <v>21</v>
      </c>
      <c r="B39" s="101">
        <v>0.1244060299574221</v>
      </c>
      <c r="C39" s="17">
        <v>7.185067310092709E-2</v>
      </c>
      <c r="D39" s="17">
        <v>9.7588510561292377E-2</v>
      </c>
      <c r="E39" s="101">
        <v>6.9121181774805807E-2</v>
      </c>
      <c r="F39" s="17">
        <v>3.8418347946740608E-2</v>
      </c>
      <c r="G39" s="84">
        <v>4.0368982504955409E-2</v>
      </c>
      <c r="H39" s="17">
        <v>0.10454597052827634</v>
      </c>
      <c r="I39" s="17">
        <v>7.327570770270371E-2</v>
      </c>
      <c r="J39" s="17">
        <v>0.10270036157886633</v>
      </c>
      <c r="K39" s="101">
        <v>0.10257370243705816</v>
      </c>
      <c r="L39" s="17">
        <v>6.732628949970286E-2</v>
      </c>
      <c r="M39" s="84">
        <v>0.12179297852034816</v>
      </c>
      <c r="N39" s="17">
        <v>9.7446349390628989E-3</v>
      </c>
      <c r="O39" s="17">
        <v>2.3469058163337938E-2</v>
      </c>
      <c r="P39" s="17">
        <v>1.9249320833854083E-2</v>
      </c>
      <c r="Q39" s="101">
        <v>4.0384589790903612E-2</v>
      </c>
      <c r="R39" s="17">
        <v>6.0175334442094282E-2</v>
      </c>
      <c r="S39" s="84">
        <v>4.171393151928874E-2</v>
      </c>
      <c r="T39" s="17">
        <v>0.54449071621007827</v>
      </c>
      <c r="U39" s="17">
        <v>0.1002241050564858</v>
      </c>
      <c r="V39" s="17">
        <v>0</v>
      </c>
      <c r="W39" s="101">
        <v>2.8307856353142276E-3</v>
      </c>
      <c r="X39" s="17">
        <v>3.3116341862066322E-2</v>
      </c>
      <c r="Y39" s="84">
        <v>5.3581461457715959E-2</v>
      </c>
      <c r="Z39" s="17">
        <v>9.4930928519909114E-2</v>
      </c>
      <c r="AA39" s="17">
        <v>5.7059218436525699E-2</v>
      </c>
      <c r="AB39" s="84">
        <v>7.3245174768663268E-2</v>
      </c>
      <c r="AD39" s="88">
        <v>2.5737837460365287E-2</v>
      </c>
      <c r="AE39" s="9">
        <v>1.9506345582148005E-3</v>
      </c>
      <c r="AF39" s="9">
        <v>2.9424653876162624E-2</v>
      </c>
      <c r="AG39" s="9">
        <v>5.4466689020645304E-2</v>
      </c>
      <c r="AH39" s="9">
        <v>-4.2197373294838546E-3</v>
      </c>
      <c r="AI39" s="9">
        <v>-1.8461402922805542E-2</v>
      </c>
      <c r="AJ39" s="9">
        <v>-0.1002241050564858</v>
      </c>
      <c r="AK39" s="9">
        <v>2.0465119595649638E-2</v>
      </c>
      <c r="AL39" s="89">
        <v>1.6185956332137569E-2</v>
      </c>
    </row>
    <row r="40" spans="1:38" ht="12" customHeight="1" x14ac:dyDescent="0.2">
      <c r="A40" s="10" t="s">
        <v>22</v>
      </c>
      <c r="B40" s="101">
        <v>0.15911597408783176</v>
      </c>
      <c r="C40" s="17">
        <v>0.15395488998987475</v>
      </c>
      <c r="D40" s="17">
        <v>0.14954196802315634</v>
      </c>
      <c r="E40" s="101">
        <v>0.11034398549620002</v>
      </c>
      <c r="F40" s="17">
        <v>0.16254988411431973</v>
      </c>
      <c r="G40" s="84">
        <v>0.13487168446009296</v>
      </c>
      <c r="H40" s="17">
        <v>0.31715108625113086</v>
      </c>
      <c r="I40" s="17">
        <v>0.30796129010263101</v>
      </c>
      <c r="J40" s="17">
        <v>0.25817712853869396</v>
      </c>
      <c r="K40" s="101">
        <v>0.1717980600231597</v>
      </c>
      <c r="L40" s="17">
        <v>0.11807751669739208</v>
      </c>
      <c r="M40" s="84">
        <v>0.2696749984155935</v>
      </c>
      <c r="N40" s="17">
        <v>0.15171099313483391</v>
      </c>
      <c r="O40" s="17">
        <v>0.13968725487878414</v>
      </c>
      <c r="P40" s="17">
        <v>0.10488043807601521</v>
      </c>
      <c r="Q40" s="101">
        <v>8.6446789448878236E-2</v>
      </c>
      <c r="R40" s="17">
        <v>9.0225315172783108E-2</v>
      </c>
      <c r="S40" s="84">
        <v>7.9388953043108848E-2</v>
      </c>
      <c r="T40" s="17">
        <v>0.23488369475661061</v>
      </c>
      <c r="U40" s="17">
        <v>0.34818443204133709</v>
      </c>
      <c r="V40" s="17">
        <v>0.21863756938442314</v>
      </c>
      <c r="W40" s="101">
        <v>2.7468625358255151E-2</v>
      </c>
      <c r="X40" s="17">
        <v>5.4487076826591235E-2</v>
      </c>
      <c r="Y40" s="84">
        <v>6.1977363504648227E-2</v>
      </c>
      <c r="Z40" s="17">
        <v>0.17993397021409177</v>
      </c>
      <c r="AA40" s="17">
        <v>0.18766418335526747</v>
      </c>
      <c r="AB40" s="84">
        <v>0.17052999620966303</v>
      </c>
      <c r="AD40" s="88">
        <v>-4.4129219667184139E-3</v>
      </c>
      <c r="AE40" s="9">
        <v>-2.7678199654226771E-2</v>
      </c>
      <c r="AF40" s="9">
        <v>-4.9784161563937057E-2</v>
      </c>
      <c r="AG40" s="9">
        <v>0.15159748171820142</v>
      </c>
      <c r="AH40" s="9">
        <v>-3.4806816802768925E-2</v>
      </c>
      <c r="AI40" s="9">
        <v>-1.083636212967426E-2</v>
      </c>
      <c r="AJ40" s="9">
        <v>-0.12954686265691395</v>
      </c>
      <c r="AK40" s="9">
        <v>7.4902866780569913E-3</v>
      </c>
      <c r="AL40" s="89">
        <v>-1.713418714560444E-2</v>
      </c>
    </row>
    <row r="41" spans="1:38" ht="12" customHeight="1" x14ac:dyDescent="0.2">
      <c r="A41" s="10" t="s">
        <v>2039</v>
      </c>
      <c r="B41" s="101">
        <v>0</v>
      </c>
      <c r="C41" s="17">
        <v>0</v>
      </c>
      <c r="D41" s="84">
        <v>0.81854501373549915</v>
      </c>
      <c r="E41" s="17">
        <v>0</v>
      </c>
      <c r="F41" s="17">
        <v>0</v>
      </c>
      <c r="G41" s="84">
        <v>0.7294374771247315</v>
      </c>
      <c r="H41" s="17">
        <v>0</v>
      </c>
      <c r="I41" s="17">
        <v>0</v>
      </c>
      <c r="J41" s="84">
        <v>0.68146055571475705</v>
      </c>
      <c r="K41" s="17">
        <v>0</v>
      </c>
      <c r="L41" s="17">
        <v>0</v>
      </c>
      <c r="M41" s="84">
        <v>0</v>
      </c>
      <c r="N41" s="17">
        <v>0</v>
      </c>
      <c r="O41" s="17">
        <v>0</v>
      </c>
      <c r="P41" s="84">
        <v>0.15825825180543579</v>
      </c>
      <c r="Q41" s="17">
        <v>0</v>
      </c>
      <c r="R41" s="17">
        <v>0</v>
      </c>
      <c r="S41" s="84">
        <v>0.23451287127375942</v>
      </c>
      <c r="T41" s="17">
        <v>0</v>
      </c>
      <c r="U41" s="17">
        <v>0</v>
      </c>
      <c r="V41" s="84">
        <v>0.32604757956290692</v>
      </c>
      <c r="W41" s="17">
        <v>0</v>
      </c>
      <c r="X41" s="17">
        <v>0</v>
      </c>
      <c r="Y41" s="84">
        <v>0</v>
      </c>
      <c r="Z41" s="17">
        <v>0</v>
      </c>
      <c r="AA41" s="17">
        <v>0</v>
      </c>
      <c r="AB41" s="84">
        <v>0.60859528646157235</v>
      </c>
      <c r="AD41" s="88">
        <v>0.81854501373549915</v>
      </c>
      <c r="AE41" s="9">
        <v>0.7294374771247315</v>
      </c>
      <c r="AF41" s="9">
        <v>0.68146055571475705</v>
      </c>
      <c r="AG41" s="9">
        <v>0</v>
      </c>
      <c r="AH41" s="9">
        <v>0.15825825180543579</v>
      </c>
      <c r="AI41" s="9">
        <v>0.23451287127375942</v>
      </c>
      <c r="AJ41" s="9">
        <v>0.32604757956290692</v>
      </c>
      <c r="AK41" s="9">
        <v>0</v>
      </c>
      <c r="AL41" s="89">
        <v>0.60859528646157235</v>
      </c>
    </row>
    <row r="42" spans="1:38" ht="12" customHeight="1" x14ac:dyDescent="0.2">
      <c r="A42" s="10" t="s">
        <v>23</v>
      </c>
      <c r="B42" s="101">
        <v>3.0691364082514484E-2</v>
      </c>
      <c r="C42" s="17">
        <v>3.987676221947898E-2</v>
      </c>
      <c r="D42" s="17">
        <v>1.6141322926989884E-2</v>
      </c>
      <c r="E42" s="101">
        <v>6.4404103355385567E-3</v>
      </c>
      <c r="F42" s="17">
        <v>2.0902421734007942E-2</v>
      </c>
      <c r="G42" s="84">
        <v>5.8202469271733621E-2</v>
      </c>
      <c r="H42" s="17">
        <v>2.8073022398027583E-2</v>
      </c>
      <c r="I42" s="17">
        <v>4.3210378798706726E-2</v>
      </c>
      <c r="J42" s="17">
        <v>4.9589598022607831E-2</v>
      </c>
      <c r="K42" s="101">
        <v>3.1714059975606661E-2</v>
      </c>
      <c r="L42" s="17">
        <v>1.5607418385804175E-2</v>
      </c>
      <c r="M42" s="84">
        <v>9.1458444755164583E-2</v>
      </c>
      <c r="N42" s="17">
        <v>2.513549643495815E-2</v>
      </c>
      <c r="O42" s="17">
        <v>1.5271118177697281E-2</v>
      </c>
      <c r="P42" s="17">
        <v>9.8910530418356273E-3</v>
      </c>
      <c r="Q42" s="101">
        <v>5.6468559484317053E-2</v>
      </c>
      <c r="R42" s="17">
        <v>2.9143965543074871E-2</v>
      </c>
      <c r="S42" s="84">
        <v>4.4621207044844798E-2</v>
      </c>
      <c r="T42" s="17">
        <v>5.1807943412649129E-3</v>
      </c>
      <c r="U42" s="17">
        <v>5.8019417589581165E-2</v>
      </c>
      <c r="V42" s="17">
        <v>6.9933410755797398E-2</v>
      </c>
      <c r="W42" s="101">
        <v>0</v>
      </c>
      <c r="X42" s="17">
        <v>0.38150539115737103</v>
      </c>
      <c r="Y42" s="84">
        <v>0.35744154458405669</v>
      </c>
      <c r="Z42" s="17">
        <v>2.3001174170886676E-2</v>
      </c>
      <c r="AA42" s="17">
        <v>3.9772470632452414E-2</v>
      </c>
      <c r="AB42" s="84">
        <v>4.7500033651771918E-2</v>
      </c>
      <c r="AD42" s="88">
        <v>-2.3735439292489096E-2</v>
      </c>
      <c r="AE42" s="9">
        <v>3.7300047537725679E-2</v>
      </c>
      <c r="AF42" s="9">
        <v>6.3792192239011045E-3</v>
      </c>
      <c r="AG42" s="9">
        <v>7.5851026369360405E-2</v>
      </c>
      <c r="AH42" s="9">
        <v>-5.3800651358616534E-3</v>
      </c>
      <c r="AI42" s="9">
        <v>1.5477241501769927E-2</v>
      </c>
      <c r="AJ42" s="9">
        <v>1.1913993166216233E-2</v>
      </c>
      <c r="AK42" s="9">
        <v>-2.406384657331434E-2</v>
      </c>
      <c r="AL42" s="89">
        <v>7.7275630193195041E-3</v>
      </c>
    </row>
    <row r="43" spans="1:38" ht="12" customHeight="1" x14ac:dyDescent="0.2">
      <c r="A43" s="10" t="s">
        <v>24</v>
      </c>
      <c r="B43" s="101">
        <v>1.9935616950861766E-3</v>
      </c>
      <c r="C43" s="17">
        <v>1.7265476678843229E-3</v>
      </c>
      <c r="D43" s="17">
        <v>9.7239025618519909E-4</v>
      </c>
      <c r="E43" s="101">
        <v>1.0851628348352651E-3</v>
      </c>
      <c r="F43" s="17">
        <v>2.0486499893182116E-3</v>
      </c>
      <c r="G43" s="84">
        <v>2.3240095603459161E-3</v>
      </c>
      <c r="H43" s="17">
        <v>0</v>
      </c>
      <c r="I43" s="17">
        <v>0</v>
      </c>
      <c r="J43" s="17">
        <v>0</v>
      </c>
      <c r="K43" s="101">
        <v>0.20197267761977847</v>
      </c>
      <c r="L43" s="17">
        <v>0.27639242195667563</v>
      </c>
      <c r="M43" s="84">
        <v>0.16040827304729652</v>
      </c>
      <c r="N43" s="17">
        <v>4.1356149425906177E-3</v>
      </c>
      <c r="O43" s="17">
        <v>1.1306014780080294E-3</v>
      </c>
      <c r="P43" s="17">
        <v>3.972858659841717E-3</v>
      </c>
      <c r="Q43" s="101">
        <v>0</v>
      </c>
      <c r="R43" s="17">
        <v>0</v>
      </c>
      <c r="S43" s="84">
        <v>0</v>
      </c>
      <c r="T43" s="17">
        <v>2.5195840993672645E-2</v>
      </c>
      <c r="U43" s="17">
        <v>2.0040560591986285E-2</v>
      </c>
      <c r="V43" s="17">
        <v>3.776198127367919E-2</v>
      </c>
      <c r="W43" s="101">
        <v>3.1227013224316747E-2</v>
      </c>
      <c r="X43" s="17">
        <v>5.1623643544365425E-2</v>
      </c>
      <c r="Y43" s="84">
        <v>6.9977011865766256E-2</v>
      </c>
      <c r="Z43" s="17">
        <v>1.4193765699160255E-2</v>
      </c>
      <c r="AA43" s="17">
        <v>1.6200957749620649E-2</v>
      </c>
      <c r="AB43" s="84">
        <v>1.2506465654425465E-2</v>
      </c>
      <c r="AD43" s="88">
        <v>-7.5415741169912378E-4</v>
      </c>
      <c r="AE43" s="9">
        <v>2.7535957102770448E-4</v>
      </c>
      <c r="AF43" s="9">
        <v>0</v>
      </c>
      <c r="AG43" s="9">
        <v>-0.11598414890937911</v>
      </c>
      <c r="AH43" s="9">
        <v>2.8422571818336878E-3</v>
      </c>
      <c r="AI43" s="9">
        <v>0</v>
      </c>
      <c r="AJ43" s="9">
        <v>1.7721420681692905E-2</v>
      </c>
      <c r="AK43" s="9">
        <v>1.8353368321400831E-2</v>
      </c>
      <c r="AL43" s="89">
        <v>-3.6944920951951839E-3</v>
      </c>
    </row>
    <row r="44" spans="1:38" ht="12" customHeight="1" x14ac:dyDescent="0.2">
      <c r="A44" s="10" t="s">
        <v>25</v>
      </c>
      <c r="B44" s="101">
        <v>5.7009762601351524</v>
      </c>
      <c r="C44" s="17">
        <v>6.024413199843436</v>
      </c>
      <c r="D44" s="17">
        <v>6.1999163823302856</v>
      </c>
      <c r="E44" s="101">
        <v>3.7289533900758518</v>
      </c>
      <c r="F44" s="17">
        <v>3.7593675663663073</v>
      </c>
      <c r="G44" s="84">
        <v>3.5893950118516433</v>
      </c>
      <c r="H44" s="17">
        <v>2.059393926953498</v>
      </c>
      <c r="I44" s="17">
        <v>2.0677806851899865</v>
      </c>
      <c r="J44" s="17">
        <v>2.0081047460034727</v>
      </c>
      <c r="K44" s="101">
        <v>3.6238654281544784</v>
      </c>
      <c r="L44" s="17">
        <v>5.4188942521347725</v>
      </c>
      <c r="M44" s="84">
        <v>5.5453667286386272</v>
      </c>
      <c r="N44" s="17">
        <v>10.07194217191782</v>
      </c>
      <c r="O44" s="17">
        <v>9.7528233742958914</v>
      </c>
      <c r="P44" s="17">
        <v>9.0857156778252701</v>
      </c>
      <c r="Q44" s="101">
        <v>2.1103772075005813</v>
      </c>
      <c r="R44" s="17">
        <v>1.9176690962756164</v>
      </c>
      <c r="S44" s="84">
        <v>2.2724639929119768</v>
      </c>
      <c r="T44" s="17">
        <v>1.215770544078389</v>
      </c>
      <c r="U44" s="17">
        <v>1.1888378852003112</v>
      </c>
      <c r="V44" s="17">
        <v>1.1112306250725432</v>
      </c>
      <c r="W44" s="101">
        <v>4.333804809137412</v>
      </c>
      <c r="X44" s="17">
        <v>5.2598354561919622</v>
      </c>
      <c r="Y44" s="84">
        <v>4.769841540637648</v>
      </c>
      <c r="Z44" s="17">
        <v>4.5312664973867216</v>
      </c>
      <c r="AA44" s="17">
        <v>4.7196177918553959</v>
      </c>
      <c r="AB44" s="84">
        <v>4.6217389571508152</v>
      </c>
      <c r="AD44" s="88">
        <v>0.1755031824868496</v>
      </c>
      <c r="AE44" s="9">
        <v>-0.16997255451466398</v>
      </c>
      <c r="AF44" s="9">
        <v>-5.9675939186513816E-2</v>
      </c>
      <c r="AG44" s="9">
        <v>0.12647247650385474</v>
      </c>
      <c r="AH44" s="9">
        <v>-0.66710769647062129</v>
      </c>
      <c r="AI44" s="9">
        <v>0.35479489663636032</v>
      </c>
      <c r="AJ44" s="9">
        <v>-7.7607260127767974E-2</v>
      </c>
      <c r="AK44" s="9">
        <v>-0.48999391555431426</v>
      </c>
      <c r="AL44" s="89">
        <v>-9.7878834704580697E-2</v>
      </c>
    </row>
    <row r="45" spans="1:38" ht="12" customHeight="1" x14ac:dyDescent="0.2">
      <c r="A45" s="18" t="s">
        <v>26</v>
      </c>
      <c r="B45" s="102">
        <v>3.6562231462209107</v>
      </c>
      <c r="C45" s="86">
        <v>3.522784647079253</v>
      </c>
      <c r="D45" s="86">
        <v>3.5689236652180734</v>
      </c>
      <c r="E45" s="102">
        <v>0.99291466767827219</v>
      </c>
      <c r="F45" s="86">
        <v>0.94814974495816429</v>
      </c>
      <c r="G45" s="87">
        <v>0.93800387488311232</v>
      </c>
      <c r="H45" s="86">
        <v>3.1025017519427247</v>
      </c>
      <c r="I45" s="86">
        <v>2.5897761934744228</v>
      </c>
      <c r="J45" s="86">
        <v>3.1183755198017784</v>
      </c>
      <c r="K45" s="102">
        <v>13.44876061222703</v>
      </c>
      <c r="L45" s="86">
        <v>4.4332537854734797</v>
      </c>
      <c r="M45" s="87">
        <v>4.4039632142841167</v>
      </c>
      <c r="N45" s="86">
        <v>5.8604272818305594</v>
      </c>
      <c r="O45" s="86">
        <v>5.4010505977920911</v>
      </c>
      <c r="P45" s="86">
        <v>5.6266840794024899</v>
      </c>
      <c r="Q45" s="102">
        <v>1.6659187904028609</v>
      </c>
      <c r="R45" s="86">
        <v>3.4481686938148592</v>
      </c>
      <c r="S45" s="87">
        <v>3.5204779406700917</v>
      </c>
      <c r="T45" s="86">
        <v>3.8877430233873782</v>
      </c>
      <c r="U45" s="86">
        <v>4.8320696139010026</v>
      </c>
      <c r="V45" s="86">
        <v>4.8587638526354828</v>
      </c>
      <c r="W45" s="102">
        <v>3.2126531404497571</v>
      </c>
      <c r="X45" s="86">
        <v>0.21308305036752559</v>
      </c>
      <c r="Y45" s="87">
        <v>-9.3340590837565407E-2</v>
      </c>
      <c r="Z45" s="86">
        <v>3.6275047848312747</v>
      </c>
      <c r="AA45" s="86">
        <v>2.8180981156648639</v>
      </c>
      <c r="AB45" s="87">
        <v>2.9822318048179728</v>
      </c>
      <c r="AD45" s="94">
        <v>4.6139018138820376E-2</v>
      </c>
      <c r="AE45" s="41">
        <v>-1.0145870075051966E-2</v>
      </c>
      <c r="AF45" s="41">
        <v>0.52859932632735562</v>
      </c>
      <c r="AG45" s="41">
        <v>-2.9290571189362957E-2</v>
      </c>
      <c r="AH45" s="41">
        <v>0.22563348161039887</v>
      </c>
      <c r="AI45" s="41">
        <v>7.2309246855232434E-2</v>
      </c>
      <c r="AJ45" s="41">
        <v>2.669423873448018E-2</v>
      </c>
      <c r="AK45" s="41">
        <v>-0.30642364120509102</v>
      </c>
      <c r="AL45" s="95">
        <v>0.16413368915310889</v>
      </c>
    </row>
  </sheetData>
  <mergeCells count="7">
    <mergeCell ref="A4:A6"/>
    <mergeCell ref="AD4:AL4"/>
    <mergeCell ref="AD6:AL6"/>
    <mergeCell ref="AD26:AL26"/>
    <mergeCell ref="AD28:AL28"/>
    <mergeCell ref="B26:AB26"/>
    <mergeCell ref="B4:AB4"/>
  </mergeCells>
  <conditionalFormatting sqref="B1:AB1">
    <cfRule type="expression" dxfId="80" priority="28">
      <formula>(B1+1)&gt;(9*rounds_bucket)</formula>
    </cfRule>
  </conditionalFormatting>
  <conditionalFormatting sqref="C28:D28">
    <cfRule type="expression" dxfId="79" priority="27">
      <formula>(C2+1)&lt;=(9*rounds_bucket)</formula>
    </cfRule>
  </conditionalFormatting>
  <conditionalFormatting sqref="B4">
    <cfRule type="expression" dxfId="78" priority="26">
      <formula>(B1+1)&lt;=(9*rounds_bucket)</formula>
    </cfRule>
  </conditionalFormatting>
  <conditionalFormatting sqref="F28:G28">
    <cfRule type="expression" dxfId="77" priority="16">
      <formula>(F2+1)&lt;=(9*rounds_bucket)</formula>
    </cfRule>
  </conditionalFormatting>
  <conditionalFormatting sqref="I28:J28">
    <cfRule type="expression" dxfId="76" priority="14">
      <formula>(I2+1)&lt;=(9*rounds_bucket)</formula>
    </cfRule>
  </conditionalFormatting>
  <conditionalFormatting sqref="L28:M28">
    <cfRule type="expression" dxfId="75" priority="12">
      <formula>(L2+1)&lt;=(9*rounds_bucket)</formula>
    </cfRule>
  </conditionalFormatting>
  <conditionalFormatting sqref="O28:P28">
    <cfRule type="expression" dxfId="74" priority="10">
      <formula>(O2+1)&lt;=(9*rounds_bucket)</formula>
    </cfRule>
  </conditionalFormatting>
  <conditionalFormatting sqref="R28:S28">
    <cfRule type="expression" dxfId="73" priority="8">
      <formula>(R2+1)&lt;=(9*rounds_bucket)</formula>
    </cfRule>
  </conditionalFormatting>
  <conditionalFormatting sqref="U28:V28">
    <cfRule type="expression" dxfId="72" priority="6">
      <formula>(U2+1)&lt;=(9*rounds_bucket)</formula>
    </cfRule>
  </conditionalFormatting>
  <conditionalFormatting sqref="X28:Y28">
    <cfRule type="expression" dxfId="71" priority="4">
      <formula>(X2+1)&lt;=(9*rounds_bucket)</formula>
    </cfRule>
  </conditionalFormatting>
  <conditionalFormatting sqref="AA28:AB28">
    <cfRule type="expression" dxfId="70" priority="2">
      <formula>(AA2+1)&lt;=(9*rounds_bucket)</formula>
    </cfRule>
  </conditionalFormatting>
  <conditionalFormatting sqref="B45:AB45">
    <cfRule type="expression" dxfId="69" priority="1">
      <formula>(B1+1)&lt;=(9*rounds_bucket)</formula>
    </cfRule>
  </conditionalFormatting>
  <pageMargins left="0.39370078740157483" right="0.39370078740157483" top="0.51181102362204722" bottom="0.39370078740157483" header="0.31496062992125984" footer="0.31496062992125984"/>
  <pageSetup paperSize="9" scale="33" pageOrder="overThenDown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AL52"/>
  <sheetViews>
    <sheetView showGridLines="0" zoomScale="80" zoomScaleNormal="80" zoomScaleSheetLayoutView="80" workbookViewId="0">
      <pane xSplit="1" ySplit="6" topLeftCell="B7" activePane="bottomRight" state="frozen"/>
      <selection activeCell="A2" sqref="A2"/>
      <selection pane="topRight" activeCell="A2" sqref="A2"/>
      <selection pane="bottomLeft" activeCell="A2" sqref="A2"/>
      <selection pane="bottomRight" activeCell="B7" sqref="B7"/>
    </sheetView>
  </sheetViews>
  <sheetFormatPr defaultColWidth="9.109375" defaultRowHeight="12" customHeight="1" x14ac:dyDescent="0.25"/>
  <cols>
    <col min="1" max="1" width="28.88671875" style="619" bestFit="1" customWidth="1"/>
    <col min="2" max="28" width="9.5546875" style="619" customWidth="1"/>
    <col min="29" max="29" width="3.109375" style="643" customWidth="1"/>
    <col min="30" max="38" width="9.5546875" style="619" customWidth="1"/>
    <col min="39" max="16384" width="9.109375" style="619"/>
  </cols>
  <sheetData>
    <row r="1" spans="1:38" s="617" customFormat="1" ht="12" customHeight="1" x14ac:dyDescent="0.25">
      <c r="AC1" s="618"/>
    </row>
    <row r="2" spans="1:38" ht="12" customHeight="1" x14ac:dyDescent="0.25">
      <c r="A2" s="826">
        <f>'24 Subacute Cost Bucket'!A2+1</f>
        <v>23</v>
      </c>
      <c r="B2" s="620" t="s">
        <v>2691</v>
      </c>
      <c r="C2" s="620"/>
      <c r="E2" s="620"/>
      <c r="G2" s="620"/>
      <c r="I2" s="620"/>
      <c r="K2" s="620"/>
      <c r="M2" s="620"/>
      <c r="O2" s="620"/>
      <c r="Q2" s="620"/>
      <c r="S2" s="620"/>
      <c r="T2" s="620"/>
      <c r="U2" s="620"/>
      <c r="V2" s="620"/>
      <c r="W2" s="620"/>
      <c r="X2" s="620"/>
      <c r="Y2" s="620"/>
      <c r="Z2" s="620"/>
      <c r="AA2" s="620"/>
      <c r="AB2" s="620"/>
      <c r="AC2" s="609"/>
      <c r="AD2" s="620"/>
    </row>
    <row r="3" spans="1:38" ht="12" customHeight="1" x14ac:dyDescent="0.25">
      <c r="A3" s="620"/>
      <c r="B3" s="620"/>
      <c r="C3" s="620"/>
      <c r="E3" s="620"/>
      <c r="G3" s="620"/>
      <c r="I3" s="620"/>
      <c r="K3" s="620"/>
      <c r="M3" s="620"/>
      <c r="O3" s="620"/>
      <c r="Q3" s="620"/>
      <c r="S3" s="620"/>
      <c r="T3" s="620"/>
      <c r="U3" s="620"/>
      <c r="V3" s="620"/>
      <c r="W3" s="620"/>
      <c r="X3" s="620"/>
      <c r="Y3" s="620"/>
      <c r="Z3" s="620"/>
      <c r="AA3" s="620"/>
      <c r="AB3" s="620"/>
      <c r="AC3" s="609"/>
    </row>
    <row r="4" spans="1:38" s="621" customFormat="1" ht="15" customHeight="1" x14ac:dyDescent="0.25">
      <c r="A4" s="986" t="s">
        <v>2626</v>
      </c>
      <c r="B4" s="998" t="s">
        <v>475</v>
      </c>
      <c r="C4" s="999"/>
      <c r="D4" s="999"/>
      <c r="E4" s="999"/>
      <c r="F4" s="999"/>
      <c r="G4" s="999"/>
      <c r="H4" s="999"/>
      <c r="I4" s="999"/>
      <c r="J4" s="999"/>
      <c r="K4" s="999"/>
      <c r="L4" s="999"/>
      <c r="M4" s="999"/>
      <c r="N4" s="999"/>
      <c r="O4" s="999"/>
      <c r="P4" s="999"/>
      <c r="Q4" s="999"/>
      <c r="R4" s="999"/>
      <c r="S4" s="999"/>
      <c r="T4" s="999"/>
      <c r="U4" s="999"/>
      <c r="V4" s="999"/>
      <c r="W4" s="999"/>
      <c r="X4" s="999"/>
      <c r="Y4" s="999"/>
      <c r="Z4" s="999"/>
      <c r="AA4" s="999"/>
      <c r="AB4" s="1000"/>
      <c r="AC4" s="609"/>
      <c r="AD4" s="863" t="s">
        <v>473</v>
      </c>
      <c r="AE4" s="864"/>
      <c r="AF4" s="864"/>
      <c r="AG4" s="864"/>
      <c r="AH4" s="864"/>
      <c r="AI4" s="864"/>
      <c r="AJ4" s="864"/>
      <c r="AK4" s="864"/>
      <c r="AL4" s="865"/>
    </row>
    <row r="5" spans="1:38" s="623" customFormat="1" ht="12" customHeight="1" x14ac:dyDescent="0.25">
      <c r="A5" s="987"/>
      <c r="B5" s="150" t="s">
        <v>2</v>
      </c>
      <c r="C5" s="151" t="s">
        <v>749</v>
      </c>
      <c r="D5" s="152" t="s">
        <v>749</v>
      </c>
      <c r="E5" s="150" t="s">
        <v>3</v>
      </c>
      <c r="F5" s="151" t="s">
        <v>749</v>
      </c>
      <c r="G5" s="152" t="s">
        <v>749</v>
      </c>
      <c r="H5" s="150" t="s">
        <v>10</v>
      </c>
      <c r="I5" s="151" t="s">
        <v>749</v>
      </c>
      <c r="J5" s="152" t="s">
        <v>749</v>
      </c>
      <c r="K5" s="150" t="s">
        <v>4</v>
      </c>
      <c r="L5" s="151" t="s">
        <v>749</v>
      </c>
      <c r="M5" s="152" t="s">
        <v>749</v>
      </c>
      <c r="N5" s="150" t="s">
        <v>5</v>
      </c>
      <c r="O5" s="151" t="s">
        <v>749</v>
      </c>
      <c r="P5" s="152" t="s">
        <v>749</v>
      </c>
      <c r="Q5" s="150" t="s">
        <v>6</v>
      </c>
      <c r="R5" s="151" t="s">
        <v>749</v>
      </c>
      <c r="S5" s="152" t="s">
        <v>749</v>
      </c>
      <c r="T5" s="150" t="s">
        <v>7</v>
      </c>
      <c r="U5" s="151" t="s">
        <v>749</v>
      </c>
      <c r="V5" s="152" t="s">
        <v>749</v>
      </c>
      <c r="W5" s="150" t="s">
        <v>8</v>
      </c>
      <c r="X5" s="151" t="s">
        <v>749</v>
      </c>
      <c r="Y5" s="152" t="s">
        <v>749</v>
      </c>
      <c r="Z5" s="150" t="s">
        <v>9</v>
      </c>
      <c r="AA5" s="151" t="s">
        <v>749</v>
      </c>
      <c r="AB5" s="152" t="s">
        <v>749</v>
      </c>
      <c r="AC5" s="609"/>
      <c r="AD5" s="615" t="s">
        <v>2</v>
      </c>
      <c r="AE5" s="189" t="s">
        <v>3</v>
      </c>
      <c r="AF5" s="190" t="s">
        <v>10</v>
      </c>
      <c r="AG5" s="190" t="s">
        <v>4</v>
      </c>
      <c r="AH5" s="190" t="s">
        <v>5</v>
      </c>
      <c r="AI5" s="190" t="s">
        <v>6</v>
      </c>
      <c r="AJ5" s="190" t="s">
        <v>7</v>
      </c>
      <c r="AK5" s="190" t="s">
        <v>8</v>
      </c>
      <c r="AL5" s="644" t="s">
        <v>9</v>
      </c>
    </row>
    <row r="6" spans="1:38" ht="15" customHeight="1" x14ac:dyDescent="0.25">
      <c r="A6" s="987"/>
      <c r="B6" s="624" t="s">
        <v>29</v>
      </c>
      <c r="C6" s="625" t="s">
        <v>30</v>
      </c>
      <c r="D6" s="626" t="s">
        <v>31</v>
      </c>
      <c r="E6" s="624" t="s">
        <v>29</v>
      </c>
      <c r="F6" s="625" t="s">
        <v>30</v>
      </c>
      <c r="G6" s="626" t="s">
        <v>31</v>
      </c>
      <c r="H6" s="624" t="s">
        <v>29</v>
      </c>
      <c r="I6" s="625" t="s">
        <v>30</v>
      </c>
      <c r="J6" s="626" t="s">
        <v>31</v>
      </c>
      <c r="K6" s="624" t="s">
        <v>29</v>
      </c>
      <c r="L6" s="625" t="s">
        <v>30</v>
      </c>
      <c r="M6" s="626" t="s">
        <v>31</v>
      </c>
      <c r="N6" s="624" t="s">
        <v>29</v>
      </c>
      <c r="O6" s="625" t="s">
        <v>30</v>
      </c>
      <c r="P6" s="626" t="s">
        <v>31</v>
      </c>
      <c r="Q6" s="624" t="s">
        <v>29</v>
      </c>
      <c r="R6" s="625" t="s">
        <v>30</v>
      </c>
      <c r="S6" s="626" t="s">
        <v>31</v>
      </c>
      <c r="T6" s="624" t="s">
        <v>29</v>
      </c>
      <c r="U6" s="625" t="s">
        <v>30</v>
      </c>
      <c r="V6" s="626" t="s">
        <v>31</v>
      </c>
      <c r="W6" s="624" t="s">
        <v>29</v>
      </c>
      <c r="X6" s="625" t="s">
        <v>30</v>
      </c>
      <c r="Y6" s="626" t="s">
        <v>31</v>
      </c>
      <c r="Z6" s="624" t="s">
        <v>29</v>
      </c>
      <c r="AA6" s="625" t="s">
        <v>30</v>
      </c>
      <c r="AB6" s="626" t="s">
        <v>31</v>
      </c>
      <c r="AC6" s="609"/>
      <c r="AD6" s="988" t="s">
        <v>2661</v>
      </c>
      <c r="AE6" s="989"/>
      <c r="AF6" s="989"/>
      <c r="AG6" s="989"/>
      <c r="AH6" s="989"/>
      <c r="AI6" s="989"/>
      <c r="AJ6" s="989"/>
      <c r="AK6" s="989"/>
      <c r="AL6" s="990"/>
    </row>
    <row r="7" spans="1:38" ht="12" customHeight="1" x14ac:dyDescent="0.25">
      <c r="A7" s="610" t="s">
        <v>65</v>
      </c>
      <c r="B7" s="627">
        <v>3491.4691034000002</v>
      </c>
      <c r="C7" s="622">
        <v>3193.9439252000002</v>
      </c>
      <c r="D7" s="628">
        <v>3264.1550382999999</v>
      </c>
      <c r="E7" s="627">
        <v>5507.7170993</v>
      </c>
      <c r="F7" s="622">
        <v>5498.1213196999997</v>
      </c>
      <c r="G7" s="628">
        <v>4608.5032113999996</v>
      </c>
      <c r="H7" s="627">
        <v>5081.2907133999997</v>
      </c>
      <c r="I7" s="622">
        <v>5197.0264987999999</v>
      </c>
      <c r="J7" s="628">
        <v>4854.8642438999996</v>
      </c>
      <c r="K7" s="627">
        <v>2759.2124893</v>
      </c>
      <c r="L7" s="622">
        <v>4333.7490331999998</v>
      </c>
      <c r="M7" s="628">
        <v>4129.3193644000003</v>
      </c>
      <c r="N7" s="627">
        <v>7294.9079467000001</v>
      </c>
      <c r="O7" s="622">
        <v>7558.8875257999998</v>
      </c>
      <c r="P7" s="628">
        <v>7789.4396053</v>
      </c>
      <c r="Q7" s="627">
        <v>5787.0684946000001</v>
      </c>
      <c r="R7" s="622">
        <v>5825.9482025999996</v>
      </c>
      <c r="S7" s="628">
        <v>5827.7948188</v>
      </c>
      <c r="T7" s="627">
        <v>10998.548199999999</v>
      </c>
      <c r="U7" s="622">
        <v>11648.861967000001</v>
      </c>
      <c r="V7" s="628">
        <v>11914.601001000001</v>
      </c>
      <c r="W7" s="627">
        <v>5072.1160080999998</v>
      </c>
      <c r="X7" s="622">
        <v>4780.7138277000004</v>
      </c>
      <c r="Y7" s="628">
        <v>3930.4453874999999</v>
      </c>
      <c r="Z7" s="627">
        <v>4494.1979799999999</v>
      </c>
      <c r="AA7" s="622">
        <v>4573.4625228000004</v>
      </c>
      <c r="AB7" s="628">
        <v>4337.9111188999996</v>
      </c>
      <c r="AC7" s="622"/>
      <c r="AD7" s="629">
        <v>70.211113099999693</v>
      </c>
      <c r="AE7" s="630">
        <v>-889.61810830000013</v>
      </c>
      <c r="AF7" s="630">
        <v>-342.16225490000033</v>
      </c>
      <c r="AG7" s="629">
        <v>-204.42966879999949</v>
      </c>
      <c r="AH7" s="630">
        <v>230.55207950000022</v>
      </c>
      <c r="AI7" s="631">
        <v>1.846616200000426</v>
      </c>
      <c r="AJ7" s="630">
        <v>265.73903400000017</v>
      </c>
      <c r="AK7" s="630">
        <v>-850.26844020000044</v>
      </c>
      <c r="AL7" s="631">
        <v>-235.55140390000088</v>
      </c>
    </row>
    <row r="8" spans="1:38" ht="12" customHeight="1" x14ac:dyDescent="0.25">
      <c r="A8" s="611" t="s">
        <v>66</v>
      </c>
      <c r="B8" s="627">
        <v>1085.2834379000001</v>
      </c>
      <c r="C8" s="622">
        <v>1028.8881831000001</v>
      </c>
      <c r="D8" s="628">
        <v>1021.1188198</v>
      </c>
      <c r="E8" s="627">
        <v>1905.6980573000001</v>
      </c>
      <c r="F8" s="622">
        <v>1306.8517111000001</v>
      </c>
      <c r="G8" s="628">
        <v>1123.3801533999999</v>
      </c>
      <c r="H8" s="627">
        <v>2062.1729398000002</v>
      </c>
      <c r="I8" s="622">
        <v>2172.0354258000002</v>
      </c>
      <c r="J8" s="628">
        <v>1989.9219166</v>
      </c>
      <c r="K8" s="627">
        <v>1040.1473753</v>
      </c>
      <c r="L8" s="622">
        <v>1648.1379873999999</v>
      </c>
      <c r="M8" s="628">
        <v>1678.5258812</v>
      </c>
      <c r="N8" s="627">
        <v>1989.9512809</v>
      </c>
      <c r="O8" s="622">
        <v>2123.9117809999998</v>
      </c>
      <c r="P8" s="628">
        <v>2292.1790983000001</v>
      </c>
      <c r="Q8" s="627">
        <v>3066.9689394000002</v>
      </c>
      <c r="R8" s="622">
        <v>2108.4683503000001</v>
      </c>
      <c r="S8" s="628">
        <v>2603.8732623000001</v>
      </c>
      <c r="T8" s="627">
        <v>4220.4798178999999</v>
      </c>
      <c r="U8" s="622">
        <v>4743.8737799</v>
      </c>
      <c r="V8" s="628">
        <v>4900.0162984999997</v>
      </c>
      <c r="W8" s="627">
        <v>1623.1542385</v>
      </c>
      <c r="X8" s="622">
        <v>1457.1345704</v>
      </c>
      <c r="Y8" s="628">
        <v>1172.0330762000001</v>
      </c>
      <c r="Z8" s="627">
        <v>1560.1743641</v>
      </c>
      <c r="AA8" s="622">
        <v>1477.5538976</v>
      </c>
      <c r="AB8" s="628">
        <v>1412.491084</v>
      </c>
      <c r="AC8" s="622"/>
      <c r="AD8" s="632">
        <v>-7.7693633000001228</v>
      </c>
      <c r="AE8" s="633">
        <v>-183.47155770000018</v>
      </c>
      <c r="AF8" s="633">
        <v>-182.11350920000018</v>
      </c>
      <c r="AG8" s="632">
        <v>30.387893800000029</v>
      </c>
      <c r="AH8" s="633">
        <v>168.26731730000029</v>
      </c>
      <c r="AI8" s="634">
        <v>495.40491199999997</v>
      </c>
      <c r="AJ8" s="633">
        <v>156.14251859999968</v>
      </c>
      <c r="AK8" s="633">
        <v>-285.10149419999993</v>
      </c>
      <c r="AL8" s="634">
        <v>-65.062813600000027</v>
      </c>
    </row>
    <row r="9" spans="1:38" ht="12" customHeight="1" x14ac:dyDescent="0.25">
      <c r="A9" s="611" t="s">
        <v>67</v>
      </c>
      <c r="B9" s="627">
        <v>253.12231131999999</v>
      </c>
      <c r="C9" s="622">
        <v>176.95414604999999</v>
      </c>
      <c r="D9" s="628">
        <v>196.56809770999999</v>
      </c>
      <c r="E9" s="627">
        <v>559.13214366</v>
      </c>
      <c r="F9" s="622">
        <v>520.60272230999999</v>
      </c>
      <c r="G9" s="628">
        <v>447.34152757999999</v>
      </c>
      <c r="H9" s="627">
        <v>57.201027963000001</v>
      </c>
      <c r="I9" s="622">
        <v>51.493950959000003</v>
      </c>
      <c r="J9" s="628">
        <v>43.234666566000001</v>
      </c>
      <c r="K9" s="627">
        <v>113.8763364</v>
      </c>
      <c r="L9" s="622">
        <v>156.85784480999999</v>
      </c>
      <c r="M9" s="628">
        <v>235.94219476999999</v>
      </c>
      <c r="N9" s="627">
        <v>223.43157307999999</v>
      </c>
      <c r="O9" s="622">
        <v>278.24384680999998</v>
      </c>
      <c r="P9" s="628">
        <v>179.58902136</v>
      </c>
      <c r="Q9" s="627">
        <v>21.432746432999998</v>
      </c>
      <c r="R9" s="622">
        <v>1.0816648104</v>
      </c>
      <c r="S9" s="628">
        <v>2.01524662E-2</v>
      </c>
      <c r="T9" s="627">
        <v>437.04809723</v>
      </c>
      <c r="U9" s="622">
        <v>693.81033180999998</v>
      </c>
      <c r="V9" s="628">
        <v>585.38592851999999</v>
      </c>
      <c r="W9" s="627">
        <v>273.53224454999997</v>
      </c>
      <c r="X9" s="622">
        <v>243.31480446</v>
      </c>
      <c r="Y9" s="628">
        <v>174.67749599000001</v>
      </c>
      <c r="Z9" s="627">
        <v>255.71397350000001</v>
      </c>
      <c r="AA9" s="622">
        <v>233.07128815999999</v>
      </c>
      <c r="AB9" s="628">
        <v>223.84811465999999</v>
      </c>
      <c r="AC9" s="622"/>
      <c r="AD9" s="632">
        <v>19.613951659999998</v>
      </c>
      <c r="AE9" s="633">
        <v>-73.26119473</v>
      </c>
      <c r="AF9" s="633">
        <v>-8.2592843930000015</v>
      </c>
      <c r="AG9" s="632">
        <v>79.084349959999997</v>
      </c>
      <c r="AH9" s="633">
        <v>-98.654825449999976</v>
      </c>
      <c r="AI9" s="634">
        <v>-1.0615123441999998</v>
      </c>
      <c r="AJ9" s="633">
        <v>-108.42440328999999</v>
      </c>
      <c r="AK9" s="633">
        <v>-68.637308469999994</v>
      </c>
      <c r="AL9" s="634">
        <v>-9.2231735000000015</v>
      </c>
    </row>
    <row r="10" spans="1:38" ht="12" customHeight="1" x14ac:dyDescent="0.25">
      <c r="A10" s="611" t="s">
        <v>68</v>
      </c>
      <c r="B10" s="627">
        <v>1087.0391015</v>
      </c>
      <c r="C10" s="622">
        <v>1092.8616804999999</v>
      </c>
      <c r="D10" s="628">
        <v>1130.1156125</v>
      </c>
      <c r="E10" s="627">
        <v>1906.3309534</v>
      </c>
      <c r="F10" s="622">
        <v>1908.7651311</v>
      </c>
      <c r="G10" s="628">
        <v>1329.6314027000001</v>
      </c>
      <c r="H10" s="627">
        <v>1526.6592995999999</v>
      </c>
      <c r="I10" s="622">
        <v>1545.8804485999999</v>
      </c>
      <c r="J10" s="628">
        <v>1470.0759146</v>
      </c>
      <c r="K10" s="627">
        <v>876.32126512000002</v>
      </c>
      <c r="L10" s="622">
        <v>1158.8999573000001</v>
      </c>
      <c r="M10" s="628">
        <v>1239.3641736</v>
      </c>
      <c r="N10" s="627">
        <v>2229.0395601</v>
      </c>
      <c r="O10" s="622">
        <v>2316.3561977999998</v>
      </c>
      <c r="P10" s="628">
        <v>2518.9739992999998</v>
      </c>
      <c r="Q10" s="627">
        <v>1586.9117168</v>
      </c>
      <c r="R10" s="622">
        <v>1463.4778658</v>
      </c>
      <c r="S10" s="628">
        <v>1526.3559198999999</v>
      </c>
      <c r="T10" s="627">
        <v>1979.4377168999999</v>
      </c>
      <c r="U10" s="622">
        <v>1944.6496425</v>
      </c>
      <c r="V10" s="628">
        <v>2306.2910244</v>
      </c>
      <c r="W10" s="627">
        <v>1195.5098426</v>
      </c>
      <c r="X10" s="622">
        <v>1062.2637064999999</v>
      </c>
      <c r="Y10" s="628">
        <v>1021.9764147</v>
      </c>
      <c r="Z10" s="627">
        <v>1403.6904732</v>
      </c>
      <c r="AA10" s="622">
        <v>1456.1398670000001</v>
      </c>
      <c r="AB10" s="628">
        <v>1344.5490500999999</v>
      </c>
      <c r="AC10" s="622"/>
      <c r="AD10" s="632">
        <v>37.253932000000077</v>
      </c>
      <c r="AE10" s="633">
        <v>-579.13372839999988</v>
      </c>
      <c r="AF10" s="633">
        <v>-75.804533999999876</v>
      </c>
      <c r="AG10" s="632">
        <v>80.464216299999862</v>
      </c>
      <c r="AH10" s="633">
        <v>202.61780150000004</v>
      </c>
      <c r="AI10" s="634">
        <v>62.878054099999872</v>
      </c>
      <c r="AJ10" s="633">
        <v>361.64138189999994</v>
      </c>
      <c r="AK10" s="633">
        <v>-40.287291799999934</v>
      </c>
      <c r="AL10" s="634">
        <v>-111.59081690000016</v>
      </c>
    </row>
    <row r="11" spans="1:38" ht="12" customHeight="1" x14ac:dyDescent="0.25">
      <c r="A11" s="611" t="s">
        <v>69</v>
      </c>
      <c r="B11" s="627">
        <v>1204.8444813999999</v>
      </c>
      <c r="C11" s="622">
        <v>1154.1737888</v>
      </c>
      <c r="D11" s="628">
        <v>1199.3168854</v>
      </c>
      <c r="E11" s="627">
        <v>1606.1245372999999</v>
      </c>
      <c r="F11" s="622">
        <v>2019.1303404</v>
      </c>
      <c r="G11" s="628">
        <v>2093.3308922000001</v>
      </c>
      <c r="H11" s="627">
        <v>2101.8550396000001</v>
      </c>
      <c r="I11" s="622">
        <v>2148.6275123999999</v>
      </c>
      <c r="J11" s="628">
        <v>2138.4880296000001</v>
      </c>
      <c r="K11" s="627">
        <v>869.73718177000001</v>
      </c>
      <c r="L11" s="622">
        <v>1204.9141576</v>
      </c>
      <c r="M11" s="628">
        <v>1135.3802628000001</v>
      </c>
      <c r="N11" s="627">
        <v>2532.7049035</v>
      </c>
      <c r="O11" s="622">
        <v>2597.1539335000002</v>
      </c>
      <c r="P11" s="628">
        <v>2418.9689592</v>
      </c>
      <c r="Q11" s="627">
        <v>2610.7523464999999</v>
      </c>
      <c r="R11" s="622">
        <v>2778.5247555000001</v>
      </c>
      <c r="S11" s="628">
        <v>2403.5742546000001</v>
      </c>
      <c r="T11" s="627">
        <v>8193.5395742000001</v>
      </c>
      <c r="U11" s="622">
        <v>8402.9143414999999</v>
      </c>
      <c r="V11" s="628">
        <v>8306.9163532000002</v>
      </c>
      <c r="W11" s="627">
        <v>1876.0437472999999</v>
      </c>
      <c r="X11" s="622">
        <v>1497.6105726999999</v>
      </c>
      <c r="Y11" s="628">
        <v>1404.3692487999999</v>
      </c>
      <c r="Z11" s="627">
        <v>1596.7802400999999</v>
      </c>
      <c r="AA11" s="622">
        <v>1716.5675169000001</v>
      </c>
      <c r="AB11" s="628">
        <v>1746.2730435999999</v>
      </c>
      <c r="AC11" s="622"/>
      <c r="AD11" s="632">
        <v>45.143096600000035</v>
      </c>
      <c r="AE11" s="633">
        <v>74.200551800000085</v>
      </c>
      <c r="AF11" s="633">
        <v>-10.139482799999769</v>
      </c>
      <c r="AG11" s="632">
        <v>-69.533894799999871</v>
      </c>
      <c r="AH11" s="633">
        <v>-178.18497430000025</v>
      </c>
      <c r="AI11" s="634">
        <v>-374.95050089999995</v>
      </c>
      <c r="AJ11" s="633">
        <v>-95.997988299999633</v>
      </c>
      <c r="AK11" s="633">
        <v>-93.241323899999998</v>
      </c>
      <c r="AL11" s="634">
        <v>29.705526699999837</v>
      </c>
    </row>
    <row r="12" spans="1:38" ht="12" customHeight="1" x14ac:dyDescent="0.25">
      <c r="A12" s="611" t="s">
        <v>70</v>
      </c>
      <c r="B12" s="627">
        <v>733.26066388000004</v>
      </c>
      <c r="C12" s="622">
        <v>682.82345796000004</v>
      </c>
      <c r="D12" s="628">
        <v>710.00146270000005</v>
      </c>
      <c r="E12" s="627">
        <v>2565.5814291000002</v>
      </c>
      <c r="F12" s="622">
        <v>2549.3309398000001</v>
      </c>
      <c r="G12" s="628">
        <v>2196.9990386999998</v>
      </c>
      <c r="H12" s="627">
        <v>991.02956772000005</v>
      </c>
      <c r="I12" s="622">
        <v>1154.7633094</v>
      </c>
      <c r="J12" s="628">
        <v>972.24577722000004</v>
      </c>
      <c r="K12" s="627">
        <v>1033.0727789</v>
      </c>
      <c r="L12" s="622">
        <v>1199.9688407000001</v>
      </c>
      <c r="M12" s="628">
        <v>1426.0468201000001</v>
      </c>
      <c r="N12" s="627">
        <v>1821.6028888999999</v>
      </c>
      <c r="O12" s="622">
        <v>2002.9991015999999</v>
      </c>
      <c r="P12" s="628">
        <v>2003.6479213</v>
      </c>
      <c r="Q12" s="627">
        <v>1832.8566191</v>
      </c>
      <c r="R12" s="622">
        <v>1809.9457669000001</v>
      </c>
      <c r="S12" s="628">
        <v>1653.5824115999999</v>
      </c>
      <c r="T12" s="627">
        <v>2774.2256427000002</v>
      </c>
      <c r="U12" s="622">
        <v>2749.7426811</v>
      </c>
      <c r="V12" s="628">
        <v>2618.1953020000001</v>
      </c>
      <c r="W12" s="627">
        <v>2303.1554074000001</v>
      </c>
      <c r="X12" s="622">
        <v>1681.8999619000001</v>
      </c>
      <c r="Y12" s="628">
        <v>1464.7319021000001</v>
      </c>
      <c r="Z12" s="627">
        <v>1296.7284683</v>
      </c>
      <c r="AA12" s="622">
        <v>1356.4412216999999</v>
      </c>
      <c r="AB12" s="628">
        <v>1286.8023080999999</v>
      </c>
      <c r="AC12" s="622"/>
      <c r="AD12" s="632">
        <v>27.178004740000006</v>
      </c>
      <c r="AE12" s="633">
        <v>-352.33190110000032</v>
      </c>
      <c r="AF12" s="633">
        <v>-182.51753217999999</v>
      </c>
      <c r="AG12" s="632">
        <v>226.0779794</v>
      </c>
      <c r="AH12" s="633">
        <v>0.64881970000010369</v>
      </c>
      <c r="AI12" s="634">
        <v>-156.36335530000019</v>
      </c>
      <c r="AJ12" s="633">
        <v>-131.54737909999994</v>
      </c>
      <c r="AK12" s="633">
        <v>-217.16805980000004</v>
      </c>
      <c r="AL12" s="634">
        <v>-69.638913600000024</v>
      </c>
    </row>
    <row r="13" spans="1:38" ht="12" customHeight="1" x14ac:dyDescent="0.25">
      <c r="A13" s="611" t="s">
        <v>16</v>
      </c>
      <c r="B13" s="627">
        <v>117.01143719</v>
      </c>
      <c r="C13" s="622">
        <v>108.38343406</v>
      </c>
      <c r="D13" s="628">
        <v>109.20973085999999</v>
      </c>
      <c r="E13" s="627">
        <v>68.550833397000005</v>
      </c>
      <c r="F13" s="622">
        <v>64.940186284000006</v>
      </c>
      <c r="G13" s="628">
        <v>57.204648226000003</v>
      </c>
      <c r="H13" s="627">
        <v>114.71701551</v>
      </c>
      <c r="I13" s="622">
        <v>111.56368212</v>
      </c>
      <c r="J13" s="628">
        <v>106.15701577</v>
      </c>
      <c r="K13" s="627">
        <v>107.64311078</v>
      </c>
      <c r="L13" s="622">
        <v>159.85183744</v>
      </c>
      <c r="M13" s="628">
        <v>129.13553324</v>
      </c>
      <c r="N13" s="627">
        <v>204.29718298</v>
      </c>
      <c r="O13" s="622">
        <v>256.89183494000002</v>
      </c>
      <c r="P13" s="628">
        <v>214.72564052999999</v>
      </c>
      <c r="Q13" s="627">
        <v>29.84004337</v>
      </c>
      <c r="R13" s="622">
        <v>25.332114700000002</v>
      </c>
      <c r="S13" s="628">
        <v>25.237118477999999</v>
      </c>
      <c r="T13" s="627">
        <v>140.10935183000001</v>
      </c>
      <c r="U13" s="622">
        <v>191.4173322</v>
      </c>
      <c r="V13" s="628">
        <v>182.45514109000001</v>
      </c>
      <c r="W13" s="627">
        <v>63.275748102999998</v>
      </c>
      <c r="X13" s="622">
        <v>55.753529708000002</v>
      </c>
      <c r="Y13" s="628">
        <v>47.987028817999999</v>
      </c>
      <c r="Z13" s="627">
        <v>108.91478115</v>
      </c>
      <c r="AA13" s="622">
        <v>108.58144543</v>
      </c>
      <c r="AB13" s="628">
        <v>100.11623732</v>
      </c>
      <c r="AC13" s="622"/>
      <c r="AD13" s="632">
        <v>0.82629679999999439</v>
      </c>
      <c r="AE13" s="633">
        <v>-7.735538058000003</v>
      </c>
      <c r="AF13" s="633">
        <v>-5.4066663499999947</v>
      </c>
      <c r="AG13" s="632">
        <v>-30.716304199999996</v>
      </c>
      <c r="AH13" s="633">
        <v>-42.166194410000031</v>
      </c>
      <c r="AI13" s="634">
        <v>-9.4996222000002462E-2</v>
      </c>
      <c r="AJ13" s="633">
        <v>-8.962191109999992</v>
      </c>
      <c r="AK13" s="633">
        <v>-7.7665008900000032</v>
      </c>
      <c r="AL13" s="634">
        <v>-8.4652081100000061</v>
      </c>
    </row>
    <row r="14" spans="1:38" ht="12" customHeight="1" x14ac:dyDescent="0.25">
      <c r="A14" s="611" t="s">
        <v>17</v>
      </c>
      <c r="B14" s="627">
        <v>20.989759952</v>
      </c>
      <c r="C14" s="622">
        <v>22.126842005</v>
      </c>
      <c r="D14" s="628">
        <v>22.515252041</v>
      </c>
      <c r="E14" s="627">
        <v>50.454640550000001</v>
      </c>
      <c r="F14" s="622">
        <v>51.218854352999998</v>
      </c>
      <c r="G14" s="628">
        <v>48.638268218</v>
      </c>
      <c r="H14" s="627">
        <v>22.788639386</v>
      </c>
      <c r="I14" s="622">
        <v>25.398180678999999</v>
      </c>
      <c r="J14" s="628">
        <v>26.520351544</v>
      </c>
      <c r="K14" s="627">
        <v>23.292172042000001</v>
      </c>
      <c r="L14" s="622">
        <v>32.587369828</v>
      </c>
      <c r="M14" s="628">
        <v>50.715667258000003</v>
      </c>
      <c r="N14" s="627">
        <v>63.574911993999997</v>
      </c>
      <c r="O14" s="622">
        <v>43.769461288000002</v>
      </c>
      <c r="P14" s="628">
        <v>35.138864062000003</v>
      </c>
      <c r="Q14" s="627" t="s">
        <v>361</v>
      </c>
      <c r="R14" s="622" t="s">
        <v>361</v>
      </c>
      <c r="S14" s="628">
        <v>1.7918676099999999E-2</v>
      </c>
      <c r="T14" s="627">
        <v>82.051527746999994</v>
      </c>
      <c r="U14" s="622">
        <v>126.78967322</v>
      </c>
      <c r="V14" s="628">
        <v>98.289765614000004</v>
      </c>
      <c r="W14" s="627">
        <v>6.3848284308999999</v>
      </c>
      <c r="X14" s="622">
        <v>4.8552106832000002</v>
      </c>
      <c r="Y14" s="628">
        <v>4.0796520853000002</v>
      </c>
      <c r="Z14" s="627">
        <v>29.399802652000002</v>
      </c>
      <c r="AA14" s="622">
        <v>30.861893538</v>
      </c>
      <c r="AB14" s="628">
        <v>31.608377189999999</v>
      </c>
      <c r="AC14" s="622"/>
      <c r="AD14" s="632">
        <v>0.38841003599999979</v>
      </c>
      <c r="AE14" s="633">
        <v>-2.5805861349999972</v>
      </c>
      <c r="AF14" s="633">
        <v>1.1221708650000011</v>
      </c>
      <c r="AG14" s="632">
        <v>18.128297430000003</v>
      </c>
      <c r="AH14" s="633">
        <v>-8.630597225999999</v>
      </c>
      <c r="AI14" s="634" t="s">
        <v>361</v>
      </c>
      <c r="AJ14" s="633">
        <v>-28.499907605999994</v>
      </c>
      <c r="AK14" s="633">
        <v>-0.77555859789999992</v>
      </c>
      <c r="AL14" s="634">
        <v>0.74648365199999844</v>
      </c>
    </row>
    <row r="15" spans="1:38" ht="12" customHeight="1" x14ac:dyDescent="0.25">
      <c r="A15" s="611" t="s">
        <v>59</v>
      </c>
      <c r="B15" s="627">
        <v>11.091592031999999</v>
      </c>
      <c r="C15" s="622">
        <v>8.1887706134999991</v>
      </c>
      <c r="D15" s="628">
        <v>4.9740545742000002</v>
      </c>
      <c r="E15" s="627">
        <v>5.4615446500999996</v>
      </c>
      <c r="F15" s="622">
        <v>6.8894826285999997</v>
      </c>
      <c r="G15" s="628">
        <v>7.6403127749999999</v>
      </c>
      <c r="H15" s="627">
        <v>11.705925077</v>
      </c>
      <c r="I15" s="622">
        <v>14.191113818</v>
      </c>
      <c r="J15" s="628">
        <v>11.453059060999999</v>
      </c>
      <c r="K15" s="627">
        <v>4.9314080760000003</v>
      </c>
      <c r="L15" s="622">
        <v>10.627207418999999</v>
      </c>
      <c r="M15" s="628">
        <v>7.4167616900000004</v>
      </c>
      <c r="N15" s="627">
        <v>11.570456553</v>
      </c>
      <c r="O15" s="622">
        <v>6.1058798910999998</v>
      </c>
      <c r="P15" s="628">
        <v>1.3781086166000001</v>
      </c>
      <c r="Q15" s="627">
        <v>0.71986965790000002</v>
      </c>
      <c r="R15" s="622">
        <v>3.0454543708999999</v>
      </c>
      <c r="S15" s="628">
        <v>0.1323236968</v>
      </c>
      <c r="T15" s="627">
        <v>10.138883757</v>
      </c>
      <c r="U15" s="622">
        <v>16.987912950999998</v>
      </c>
      <c r="V15" s="628">
        <v>4.9605871597000002</v>
      </c>
      <c r="W15" s="627">
        <v>13.073557337</v>
      </c>
      <c r="X15" s="622">
        <v>55.408955161999998</v>
      </c>
      <c r="Y15" s="628">
        <v>38.382291494</v>
      </c>
      <c r="Z15" s="627">
        <v>9.5599663318000001</v>
      </c>
      <c r="AA15" s="622">
        <v>10.342134382999999</v>
      </c>
      <c r="AB15" s="628">
        <v>7.8345998205000003</v>
      </c>
      <c r="AC15" s="622"/>
      <c r="AD15" s="632">
        <v>-3.2147160392999989</v>
      </c>
      <c r="AE15" s="633">
        <v>0.75083014640000023</v>
      </c>
      <c r="AF15" s="633">
        <v>-2.7380547570000004</v>
      </c>
      <c r="AG15" s="632">
        <v>-3.210445728999999</v>
      </c>
      <c r="AH15" s="633">
        <v>-4.7277712745000002</v>
      </c>
      <c r="AI15" s="634">
        <v>-2.9131306741</v>
      </c>
      <c r="AJ15" s="633">
        <v>-12.027325791299997</v>
      </c>
      <c r="AK15" s="633">
        <v>-17.026663667999998</v>
      </c>
      <c r="AL15" s="634">
        <v>-2.5075345624999992</v>
      </c>
    </row>
    <row r="16" spans="1:38" ht="12" customHeight="1" x14ac:dyDescent="0.25">
      <c r="A16" s="611" t="s">
        <v>60</v>
      </c>
      <c r="B16" s="627">
        <v>136.27061728000001</v>
      </c>
      <c r="C16" s="622">
        <v>142.094596</v>
      </c>
      <c r="D16" s="628">
        <v>131.37985307</v>
      </c>
      <c r="E16" s="627">
        <v>484.21435818999998</v>
      </c>
      <c r="F16" s="622">
        <v>415.17895755000001</v>
      </c>
      <c r="G16" s="628">
        <v>331.82432914999998</v>
      </c>
      <c r="H16" s="627">
        <v>506.67458157999999</v>
      </c>
      <c r="I16" s="622">
        <v>410.39285532999997</v>
      </c>
      <c r="J16" s="628">
        <v>219.06055658</v>
      </c>
      <c r="K16" s="627">
        <v>152.26073414999999</v>
      </c>
      <c r="L16" s="622">
        <v>200.58039248</v>
      </c>
      <c r="M16" s="628">
        <v>194.65914853000001</v>
      </c>
      <c r="N16" s="627">
        <v>249.48521819000001</v>
      </c>
      <c r="O16" s="622">
        <v>431.42767135000003</v>
      </c>
      <c r="P16" s="628">
        <v>413.07431903000003</v>
      </c>
      <c r="Q16" s="627">
        <v>269.96074513000002</v>
      </c>
      <c r="R16" s="622">
        <v>330.73647125000002</v>
      </c>
      <c r="S16" s="628">
        <v>415.59864988999999</v>
      </c>
      <c r="T16" s="627">
        <v>889.34437659000002</v>
      </c>
      <c r="U16" s="622">
        <v>867.98790641999994</v>
      </c>
      <c r="V16" s="628">
        <v>832.83676421999996</v>
      </c>
      <c r="W16" s="627">
        <v>278.63439958999999</v>
      </c>
      <c r="X16" s="622">
        <v>265.86638842999997</v>
      </c>
      <c r="Y16" s="628">
        <v>232.20494378999999</v>
      </c>
      <c r="Z16" s="627">
        <v>300.90913652</v>
      </c>
      <c r="AA16" s="622">
        <v>290.02312609000001</v>
      </c>
      <c r="AB16" s="628">
        <v>229.10145632000001</v>
      </c>
      <c r="AC16" s="622"/>
      <c r="AD16" s="632">
        <v>-10.71474293</v>
      </c>
      <c r="AE16" s="633">
        <v>-83.354628400000024</v>
      </c>
      <c r="AF16" s="633">
        <v>-191.33229874999998</v>
      </c>
      <c r="AG16" s="632">
        <v>-5.9212439499999903</v>
      </c>
      <c r="AH16" s="633">
        <v>-18.353352319999999</v>
      </c>
      <c r="AI16" s="634">
        <v>84.862178639999968</v>
      </c>
      <c r="AJ16" s="633">
        <v>-35.151142199999981</v>
      </c>
      <c r="AK16" s="633">
        <v>-33.661444639999985</v>
      </c>
      <c r="AL16" s="634">
        <v>-60.921669769999994</v>
      </c>
    </row>
    <row r="17" spans="1:38" ht="12" customHeight="1" x14ac:dyDescent="0.25">
      <c r="A17" s="611" t="s">
        <v>61</v>
      </c>
      <c r="B17" s="627">
        <v>1193.6359709000001</v>
      </c>
      <c r="C17" s="622">
        <v>1130.4741313</v>
      </c>
      <c r="D17" s="628">
        <v>1123.1417951000001</v>
      </c>
      <c r="E17" s="627">
        <v>1157.4218906999999</v>
      </c>
      <c r="F17" s="622">
        <v>1139.7193815000001</v>
      </c>
      <c r="G17" s="628">
        <v>951.04997160999994</v>
      </c>
      <c r="H17" s="627">
        <v>1318.0064877</v>
      </c>
      <c r="I17" s="622">
        <v>1317.6235311</v>
      </c>
      <c r="J17" s="628">
        <v>1205.7554908</v>
      </c>
      <c r="K17" s="627">
        <v>863.98654733000001</v>
      </c>
      <c r="L17" s="622">
        <v>1524.9292436000001</v>
      </c>
      <c r="M17" s="628">
        <v>1502.4166944000001</v>
      </c>
      <c r="N17" s="627">
        <v>2428.9228936</v>
      </c>
      <c r="O17" s="622">
        <v>3009.0428519000002</v>
      </c>
      <c r="P17" s="628">
        <v>2988.5682250999998</v>
      </c>
      <c r="Q17" s="627">
        <v>2160.8390384999998</v>
      </c>
      <c r="R17" s="622">
        <v>3222.3312255999999</v>
      </c>
      <c r="S17" s="628">
        <v>4035.9987236000002</v>
      </c>
      <c r="T17" s="627">
        <v>4921.4920349000004</v>
      </c>
      <c r="U17" s="622">
        <v>4925.1600159999998</v>
      </c>
      <c r="V17" s="628">
        <v>6911.3153223999998</v>
      </c>
      <c r="W17" s="627">
        <v>1791.1408802000001</v>
      </c>
      <c r="X17" s="622">
        <v>1058.4029049999999</v>
      </c>
      <c r="Y17" s="628">
        <v>834.73009575000003</v>
      </c>
      <c r="Z17" s="627">
        <v>1304.4399592</v>
      </c>
      <c r="AA17" s="622">
        <v>1352.0844262999999</v>
      </c>
      <c r="AB17" s="628">
        <v>1285.3372055</v>
      </c>
      <c r="AC17" s="622"/>
      <c r="AD17" s="632">
        <v>-7.3323361999998724</v>
      </c>
      <c r="AE17" s="633">
        <v>-188.66940989000011</v>
      </c>
      <c r="AF17" s="633">
        <v>-111.86804030000008</v>
      </c>
      <c r="AG17" s="632">
        <v>-22.512549199999967</v>
      </c>
      <c r="AH17" s="633">
        <v>-20.474626800000351</v>
      </c>
      <c r="AI17" s="634">
        <v>813.66749800000025</v>
      </c>
      <c r="AJ17" s="633">
        <v>1986.1553064</v>
      </c>
      <c r="AK17" s="633">
        <v>-223.67280924999989</v>
      </c>
      <c r="AL17" s="634">
        <v>-66.747220799999923</v>
      </c>
    </row>
    <row r="18" spans="1:38" ht="12" customHeight="1" x14ac:dyDescent="0.25">
      <c r="A18" s="611" t="s">
        <v>71</v>
      </c>
      <c r="B18" s="627" t="s">
        <v>361</v>
      </c>
      <c r="C18" s="622" t="s">
        <v>361</v>
      </c>
      <c r="D18" s="628" t="s">
        <v>361</v>
      </c>
      <c r="E18" s="627">
        <v>87.041717849999998</v>
      </c>
      <c r="F18" s="622">
        <v>88.226036673999999</v>
      </c>
      <c r="G18" s="628">
        <v>82.473982649999996</v>
      </c>
      <c r="H18" s="627" t="s">
        <v>361</v>
      </c>
      <c r="I18" s="622" t="s">
        <v>361</v>
      </c>
      <c r="J18" s="628" t="s">
        <v>361</v>
      </c>
      <c r="K18" s="627">
        <v>25.854139065999998</v>
      </c>
      <c r="L18" s="622">
        <v>34.44642829</v>
      </c>
      <c r="M18" s="628">
        <v>29.412207498000001</v>
      </c>
      <c r="N18" s="627">
        <v>142.73148592000001</v>
      </c>
      <c r="O18" s="622">
        <v>169.85543379000001</v>
      </c>
      <c r="P18" s="628">
        <v>171.49399088000001</v>
      </c>
      <c r="Q18" s="627">
        <v>71.611101102000006</v>
      </c>
      <c r="R18" s="622">
        <v>110.61037395</v>
      </c>
      <c r="S18" s="628">
        <v>137.83784387</v>
      </c>
      <c r="T18" s="627">
        <v>8.9937764424999997</v>
      </c>
      <c r="U18" s="622">
        <v>2.8035060864000001</v>
      </c>
      <c r="V18" s="628">
        <v>6.3169827605000002</v>
      </c>
      <c r="W18" s="627">
        <v>1.1261914556999999</v>
      </c>
      <c r="X18" s="622">
        <v>49.24164159</v>
      </c>
      <c r="Y18" s="628">
        <v>34.672874827000001</v>
      </c>
      <c r="Z18" s="627">
        <v>28.257405725000002</v>
      </c>
      <c r="AA18" s="622">
        <v>34.346951189999999</v>
      </c>
      <c r="AB18" s="628">
        <v>34.230933082</v>
      </c>
      <c r="AC18" s="622"/>
      <c r="AD18" s="632" t="s">
        <v>361</v>
      </c>
      <c r="AE18" s="633">
        <v>-5.7520540240000031</v>
      </c>
      <c r="AF18" s="633" t="s">
        <v>361</v>
      </c>
      <c r="AG18" s="632">
        <v>-5.0342207919999993</v>
      </c>
      <c r="AH18" s="633">
        <v>1.6385570900000062</v>
      </c>
      <c r="AI18" s="634">
        <v>27.227469920000004</v>
      </c>
      <c r="AJ18" s="633">
        <v>3.5134766741000001</v>
      </c>
      <c r="AK18" s="633">
        <v>-14.568766762999999</v>
      </c>
      <c r="AL18" s="634">
        <v>-0.11601810799999868</v>
      </c>
    </row>
    <row r="19" spans="1:38" ht="12" customHeight="1" x14ac:dyDescent="0.25">
      <c r="A19" s="611" t="s">
        <v>72</v>
      </c>
      <c r="B19" s="627">
        <v>175.53195095000001</v>
      </c>
      <c r="C19" s="622">
        <v>163.3924154</v>
      </c>
      <c r="D19" s="628">
        <v>162.61753216</v>
      </c>
      <c r="E19" s="627">
        <v>250.64400979999999</v>
      </c>
      <c r="F19" s="622">
        <v>224.35062507000001</v>
      </c>
      <c r="G19" s="628">
        <v>176.40060152000001</v>
      </c>
      <c r="H19" s="627">
        <v>203.38452910000001</v>
      </c>
      <c r="I19" s="622">
        <v>210.41772710999999</v>
      </c>
      <c r="J19" s="628">
        <v>214.51575800000001</v>
      </c>
      <c r="K19" s="627">
        <v>107.62160608000001</v>
      </c>
      <c r="L19" s="622">
        <v>153.76391161000001</v>
      </c>
      <c r="M19" s="628">
        <v>136.78301825</v>
      </c>
      <c r="N19" s="627">
        <v>221.36587940999999</v>
      </c>
      <c r="O19" s="622">
        <v>212.20097561</v>
      </c>
      <c r="P19" s="628">
        <v>192.99415672000001</v>
      </c>
      <c r="Q19" s="627">
        <v>133.49296887</v>
      </c>
      <c r="R19" s="622">
        <v>94.679323150000002</v>
      </c>
      <c r="S19" s="628">
        <v>131.37535477</v>
      </c>
      <c r="T19" s="627">
        <v>998.23916598000005</v>
      </c>
      <c r="U19" s="622">
        <v>943.17573329000004</v>
      </c>
      <c r="V19" s="628">
        <v>773.48847348000004</v>
      </c>
      <c r="W19" s="627">
        <v>152.49308943</v>
      </c>
      <c r="X19" s="622">
        <v>73.106745059999994</v>
      </c>
      <c r="Y19" s="628">
        <v>126.74780595</v>
      </c>
      <c r="Z19" s="627">
        <v>196.31994947999999</v>
      </c>
      <c r="AA19" s="622">
        <v>189.94925283000001</v>
      </c>
      <c r="AB19" s="628">
        <v>179.16271481999999</v>
      </c>
      <c r="AC19" s="622"/>
      <c r="AD19" s="632">
        <v>-0.7748832400000083</v>
      </c>
      <c r="AE19" s="633">
        <v>-47.950023549999997</v>
      </c>
      <c r="AF19" s="633">
        <v>4.0980308900000182</v>
      </c>
      <c r="AG19" s="632">
        <v>-16.98089336000001</v>
      </c>
      <c r="AH19" s="633">
        <v>-19.206818889999994</v>
      </c>
      <c r="AI19" s="634">
        <v>36.696031619999999</v>
      </c>
      <c r="AJ19" s="633">
        <v>-169.68725981</v>
      </c>
      <c r="AK19" s="633">
        <v>53.641060890000006</v>
      </c>
      <c r="AL19" s="634">
        <v>-10.786538010000015</v>
      </c>
    </row>
    <row r="20" spans="1:38" ht="12" customHeight="1" x14ac:dyDescent="0.25">
      <c r="A20" s="611" t="s">
        <v>62</v>
      </c>
      <c r="B20" s="627">
        <v>8.7903361249999996</v>
      </c>
      <c r="C20" s="622">
        <v>7.7265416513999998</v>
      </c>
      <c r="D20" s="628">
        <v>8.1734374493999997</v>
      </c>
      <c r="E20" s="627">
        <v>30.028453828</v>
      </c>
      <c r="F20" s="622">
        <v>21.299036442999999</v>
      </c>
      <c r="G20" s="628">
        <v>20.486338852999999</v>
      </c>
      <c r="H20" s="627">
        <v>17.660265271</v>
      </c>
      <c r="I20" s="622">
        <v>14.827972058</v>
      </c>
      <c r="J20" s="628">
        <v>10.874546581000001</v>
      </c>
      <c r="K20" s="627" t="s">
        <v>361</v>
      </c>
      <c r="L20" s="622" t="s">
        <v>361</v>
      </c>
      <c r="M20" s="628" t="s">
        <v>361</v>
      </c>
      <c r="N20" s="627" t="s">
        <v>361</v>
      </c>
      <c r="O20" s="622" t="s">
        <v>361</v>
      </c>
      <c r="P20" s="628" t="s">
        <v>361</v>
      </c>
      <c r="Q20" s="627">
        <v>14.557167734</v>
      </c>
      <c r="R20" s="622">
        <v>9.0646750154000006</v>
      </c>
      <c r="S20" s="628">
        <v>11.328007669</v>
      </c>
      <c r="T20" s="627">
        <v>17.238803666999999</v>
      </c>
      <c r="U20" s="622">
        <v>23.492046487</v>
      </c>
      <c r="V20" s="628">
        <v>27.996401261999999</v>
      </c>
      <c r="W20" s="627">
        <v>7.0263027498000001</v>
      </c>
      <c r="X20" s="622">
        <v>11.872197876</v>
      </c>
      <c r="Y20" s="628">
        <v>6.9907479692000001</v>
      </c>
      <c r="Z20" s="627">
        <v>13.698363781999999</v>
      </c>
      <c r="AA20" s="622">
        <v>11.623917274</v>
      </c>
      <c r="AB20" s="628">
        <v>10.992065349000001</v>
      </c>
      <c r="AC20" s="622"/>
      <c r="AD20" s="632">
        <v>0.4468957979999999</v>
      </c>
      <c r="AE20" s="633">
        <v>-0.81269758999999908</v>
      </c>
      <c r="AF20" s="633">
        <v>-3.9534254769999997</v>
      </c>
      <c r="AG20" s="632" t="s">
        <v>361</v>
      </c>
      <c r="AH20" s="633" t="s">
        <v>361</v>
      </c>
      <c r="AI20" s="634">
        <v>2.2633326535999991</v>
      </c>
      <c r="AJ20" s="633">
        <v>4.5043547749999995</v>
      </c>
      <c r="AK20" s="633">
        <v>-4.8814499067999995</v>
      </c>
      <c r="AL20" s="634">
        <v>-0.63185192499999943</v>
      </c>
    </row>
    <row r="21" spans="1:38" ht="12" customHeight="1" x14ac:dyDescent="0.25">
      <c r="A21" s="611" t="s">
        <v>73</v>
      </c>
      <c r="B21" s="627">
        <v>328.00398297999999</v>
      </c>
      <c r="C21" s="622">
        <v>292.27370377</v>
      </c>
      <c r="D21" s="628">
        <v>302.53787719000002</v>
      </c>
      <c r="E21" s="627" t="s">
        <v>361</v>
      </c>
      <c r="F21" s="622" t="s">
        <v>361</v>
      </c>
      <c r="G21" s="628" t="s">
        <v>361</v>
      </c>
      <c r="H21" s="627">
        <v>330.78757917000001</v>
      </c>
      <c r="I21" s="622">
        <v>279.70887234000003</v>
      </c>
      <c r="J21" s="628">
        <v>335.61396778</v>
      </c>
      <c r="K21" s="627">
        <v>1280.733512</v>
      </c>
      <c r="L21" s="622">
        <v>541.91478331999997</v>
      </c>
      <c r="M21" s="628">
        <v>529.61809593999999</v>
      </c>
      <c r="N21" s="627">
        <v>919.77892526999995</v>
      </c>
      <c r="O21" s="622">
        <v>910.84190685999999</v>
      </c>
      <c r="P21" s="628">
        <v>966.40125284999999</v>
      </c>
      <c r="Q21" s="627">
        <v>187.37292339999999</v>
      </c>
      <c r="R21" s="622">
        <v>509.60438987999999</v>
      </c>
      <c r="S21" s="628">
        <v>573.05241081999998</v>
      </c>
      <c r="T21" s="627">
        <v>1333.292927</v>
      </c>
      <c r="U21" s="622">
        <v>1774.0404851999999</v>
      </c>
      <c r="V21" s="628">
        <v>1865.9457513</v>
      </c>
      <c r="W21" s="627">
        <v>254.10936763999999</v>
      </c>
      <c r="X21" s="622" t="s">
        <v>361</v>
      </c>
      <c r="Y21" s="628" t="s">
        <v>361</v>
      </c>
      <c r="Z21" s="627">
        <v>377.34064985999998</v>
      </c>
      <c r="AA21" s="622">
        <v>276.90467310999998</v>
      </c>
      <c r="AB21" s="628">
        <v>287.97737415</v>
      </c>
      <c r="AC21" s="622"/>
      <c r="AD21" s="632">
        <v>10.26417342000002</v>
      </c>
      <c r="AE21" s="633" t="s">
        <v>361</v>
      </c>
      <c r="AF21" s="633">
        <v>55.905095439999968</v>
      </c>
      <c r="AG21" s="632">
        <v>-12.29668737999998</v>
      </c>
      <c r="AH21" s="633">
        <v>55.559345989999997</v>
      </c>
      <c r="AI21" s="634">
        <v>63.448020939999992</v>
      </c>
      <c r="AJ21" s="633">
        <v>91.905266100000063</v>
      </c>
      <c r="AK21" s="633" t="s">
        <v>361</v>
      </c>
      <c r="AL21" s="634">
        <v>11.072701040000027</v>
      </c>
    </row>
    <row r="22" spans="1:38" ht="12" customHeight="1" x14ac:dyDescent="0.25">
      <c r="A22" s="611" t="s">
        <v>74</v>
      </c>
      <c r="B22" s="627">
        <v>55.933600437999999</v>
      </c>
      <c r="C22" s="622">
        <v>54.815258083000003</v>
      </c>
      <c r="D22" s="628">
        <v>60.023490629000001</v>
      </c>
      <c r="E22" s="627" t="s">
        <v>361</v>
      </c>
      <c r="F22" s="622" t="s">
        <v>361</v>
      </c>
      <c r="G22" s="628" t="s">
        <v>361</v>
      </c>
      <c r="H22" s="627">
        <v>127.5260913</v>
      </c>
      <c r="I22" s="622">
        <v>110.73618371000001</v>
      </c>
      <c r="J22" s="628">
        <v>103.48394204</v>
      </c>
      <c r="K22" s="627">
        <v>25.855780828</v>
      </c>
      <c r="L22" s="622">
        <v>29.439916338</v>
      </c>
      <c r="M22" s="628">
        <v>49.860510103000003</v>
      </c>
      <c r="N22" s="627">
        <v>431.56421312999998</v>
      </c>
      <c r="O22" s="622">
        <v>449.82539428000001</v>
      </c>
      <c r="P22" s="628">
        <v>382.01821795000001</v>
      </c>
      <c r="Q22" s="627">
        <v>78.053107945999997</v>
      </c>
      <c r="R22" s="622">
        <v>82.079194797</v>
      </c>
      <c r="S22" s="628">
        <v>71.865952066000006</v>
      </c>
      <c r="T22" s="627">
        <v>73.114905062999995</v>
      </c>
      <c r="U22" s="622">
        <v>65.635372227000005</v>
      </c>
      <c r="V22" s="628">
        <v>58.673223837000002</v>
      </c>
      <c r="W22" s="627">
        <v>192.17556794999999</v>
      </c>
      <c r="X22" s="622" t="s">
        <v>361</v>
      </c>
      <c r="Y22" s="628" t="s">
        <v>361</v>
      </c>
      <c r="Z22" s="627">
        <v>83.357492037</v>
      </c>
      <c r="AA22" s="622">
        <v>75.608875744000002</v>
      </c>
      <c r="AB22" s="628">
        <v>70.438413690000004</v>
      </c>
      <c r="AC22" s="622"/>
      <c r="AD22" s="632">
        <v>5.2082325459999979</v>
      </c>
      <c r="AE22" s="633" t="s">
        <v>361</v>
      </c>
      <c r="AF22" s="633">
        <v>-7.2522416700000036</v>
      </c>
      <c r="AG22" s="632">
        <v>20.420593765000003</v>
      </c>
      <c r="AH22" s="633">
        <v>-67.807176330000004</v>
      </c>
      <c r="AI22" s="634">
        <v>-10.213242730999994</v>
      </c>
      <c r="AJ22" s="633">
        <v>-6.962148390000003</v>
      </c>
      <c r="AK22" s="633" t="s">
        <v>361</v>
      </c>
      <c r="AL22" s="634">
        <v>-5.1704620539999979</v>
      </c>
    </row>
    <row r="23" spans="1:38" ht="12" customHeight="1" x14ac:dyDescent="0.25">
      <c r="A23" s="611" t="s">
        <v>25</v>
      </c>
      <c r="B23" s="627">
        <v>598.65576057999999</v>
      </c>
      <c r="C23" s="622">
        <v>593.56660505000002</v>
      </c>
      <c r="D23" s="628">
        <v>629.83979899999997</v>
      </c>
      <c r="E23" s="627">
        <v>633.41795477999995</v>
      </c>
      <c r="F23" s="622">
        <v>623.90007677000006</v>
      </c>
      <c r="G23" s="628">
        <v>510.50391166999998</v>
      </c>
      <c r="H23" s="627">
        <v>304.33660426</v>
      </c>
      <c r="I23" s="622">
        <v>311.74762707000002</v>
      </c>
      <c r="J23" s="628">
        <v>282.76087696000002</v>
      </c>
      <c r="K23" s="627">
        <v>354.93353638999997</v>
      </c>
      <c r="L23" s="622">
        <v>723.62842281999997</v>
      </c>
      <c r="M23" s="628">
        <v>746.93746555999996</v>
      </c>
      <c r="N23" s="627">
        <v>2414.3679744000001</v>
      </c>
      <c r="O23" s="622">
        <v>2554.2528335000002</v>
      </c>
      <c r="P23" s="628">
        <v>2368.2512634999998</v>
      </c>
      <c r="Q23" s="627">
        <v>395.24611585999997</v>
      </c>
      <c r="R23" s="622">
        <v>362.89028938000001</v>
      </c>
      <c r="S23" s="628">
        <v>454.10362812</v>
      </c>
      <c r="T23" s="627">
        <v>476.4616317</v>
      </c>
      <c r="U23" s="622">
        <v>490.38665204</v>
      </c>
      <c r="V23" s="628">
        <v>469.39371082000002</v>
      </c>
      <c r="W23" s="627">
        <v>687.03837941999996</v>
      </c>
      <c r="X23" s="622">
        <v>684.27519712000003</v>
      </c>
      <c r="Y23" s="628">
        <v>525.10509778999995</v>
      </c>
      <c r="Z23" s="627">
        <v>624.93541979999998</v>
      </c>
      <c r="AA23" s="622">
        <v>660.14268798000001</v>
      </c>
      <c r="AB23" s="628">
        <v>619.18328142999997</v>
      </c>
      <c r="AC23" s="622"/>
      <c r="AD23" s="632">
        <v>36.27319394999995</v>
      </c>
      <c r="AE23" s="633">
        <v>-113.39616510000008</v>
      </c>
      <c r="AF23" s="633">
        <v>-28.986750110000003</v>
      </c>
      <c r="AG23" s="632">
        <v>23.309042739999995</v>
      </c>
      <c r="AH23" s="633">
        <v>-186.00157000000036</v>
      </c>
      <c r="AI23" s="634">
        <v>91.213338739999983</v>
      </c>
      <c r="AJ23" s="633">
        <v>-20.992941219999977</v>
      </c>
      <c r="AK23" s="633">
        <v>-159.17009933000008</v>
      </c>
      <c r="AL23" s="634">
        <v>-40.95940655000004</v>
      </c>
    </row>
    <row r="24" spans="1:38" ht="12" customHeight="1" x14ac:dyDescent="0.25">
      <c r="A24" s="611" t="s">
        <v>63</v>
      </c>
      <c r="B24" s="627" t="s">
        <v>361</v>
      </c>
      <c r="C24" s="622" t="s">
        <v>361</v>
      </c>
      <c r="D24" s="628" t="s">
        <v>361</v>
      </c>
      <c r="E24" s="627" t="s">
        <v>361</v>
      </c>
      <c r="F24" s="622" t="s">
        <v>361</v>
      </c>
      <c r="G24" s="628" t="s">
        <v>361</v>
      </c>
      <c r="H24" s="627" t="s">
        <v>361</v>
      </c>
      <c r="I24" s="622" t="s">
        <v>361</v>
      </c>
      <c r="J24" s="628" t="s">
        <v>361</v>
      </c>
      <c r="K24" s="627">
        <v>144.22804346999999</v>
      </c>
      <c r="L24" s="622">
        <v>218.85167637999999</v>
      </c>
      <c r="M24" s="628">
        <v>234.3270062</v>
      </c>
      <c r="N24" s="627">
        <v>738.45514334999996</v>
      </c>
      <c r="O24" s="622">
        <v>1214.2529238</v>
      </c>
      <c r="P24" s="628">
        <v>969.34830855999996</v>
      </c>
      <c r="Q24" s="627">
        <v>434.43248569000002</v>
      </c>
      <c r="R24" s="622">
        <v>124.85822319</v>
      </c>
      <c r="S24" s="628">
        <v>5.6890251525000002</v>
      </c>
      <c r="T24" s="627">
        <v>1519.1362532999999</v>
      </c>
      <c r="U24" s="622">
        <v>1483.9992536</v>
      </c>
      <c r="V24" s="628">
        <v>112.32086259</v>
      </c>
      <c r="W24" s="627" t="s">
        <v>361</v>
      </c>
      <c r="X24" s="622" t="s">
        <v>361</v>
      </c>
      <c r="Y24" s="628" t="s">
        <v>361</v>
      </c>
      <c r="Z24" s="627">
        <v>67.615767438000006</v>
      </c>
      <c r="AA24" s="622">
        <v>91.841177149000004</v>
      </c>
      <c r="AB24" s="628">
        <v>66.681235874999999</v>
      </c>
      <c r="AC24" s="622"/>
      <c r="AD24" s="645" t="s">
        <v>361</v>
      </c>
      <c r="AE24" s="646" t="s">
        <v>361</v>
      </c>
      <c r="AF24" s="646" t="s">
        <v>361</v>
      </c>
      <c r="AG24" s="645">
        <v>15.475329820000013</v>
      </c>
      <c r="AH24" s="646">
        <v>-244.90461524</v>
      </c>
      <c r="AI24" s="647">
        <v>-119.16919803750001</v>
      </c>
      <c r="AJ24" s="646">
        <v>-1371.67839101</v>
      </c>
      <c r="AK24" s="646" t="s">
        <v>361</v>
      </c>
      <c r="AL24" s="647">
        <v>-25.159941274000005</v>
      </c>
    </row>
    <row r="25" spans="1:38" ht="12" customHeight="1" x14ac:dyDescent="0.25">
      <c r="A25" s="611" t="s">
        <v>64</v>
      </c>
      <c r="B25" s="627" t="s">
        <v>361</v>
      </c>
      <c r="C25" s="622" t="s">
        <v>361</v>
      </c>
      <c r="D25" s="628" t="s">
        <v>361</v>
      </c>
      <c r="E25" s="627">
        <v>168.66126022</v>
      </c>
      <c r="F25" s="622">
        <v>157.35378044999999</v>
      </c>
      <c r="G25" s="628">
        <v>133.40817762</v>
      </c>
      <c r="H25" s="627">
        <v>0.1730889337</v>
      </c>
      <c r="I25" s="622">
        <v>8.8859609999999999E-4</v>
      </c>
      <c r="J25" s="628" t="s">
        <v>361</v>
      </c>
      <c r="K25" s="627">
        <v>10.627435759999999</v>
      </c>
      <c r="L25" s="622">
        <v>20.653244297000001</v>
      </c>
      <c r="M25" s="628">
        <v>13.716629315</v>
      </c>
      <c r="N25" s="627">
        <v>53.473102982999997</v>
      </c>
      <c r="O25" s="622">
        <v>53.861421878000002</v>
      </c>
      <c r="P25" s="628">
        <v>118.2125649</v>
      </c>
      <c r="Q25" s="627">
        <v>46.578822052</v>
      </c>
      <c r="R25" s="622">
        <v>60.830938062000001</v>
      </c>
      <c r="S25" s="628">
        <v>58.574326356</v>
      </c>
      <c r="T25" s="627">
        <v>117.20235374000001</v>
      </c>
      <c r="U25" s="622">
        <v>153.5163767</v>
      </c>
      <c r="V25" s="628">
        <v>127.76614039</v>
      </c>
      <c r="W25" s="627">
        <v>63.017191404999998</v>
      </c>
      <c r="X25" s="622">
        <v>27.720913992</v>
      </c>
      <c r="Y25" s="628">
        <v>-10.275733410000001</v>
      </c>
      <c r="Z25" s="627">
        <v>39.593824345000002</v>
      </c>
      <c r="AA25" s="622">
        <v>41.659654809000003</v>
      </c>
      <c r="AB25" s="628">
        <v>41.119558486000003</v>
      </c>
      <c r="AC25" s="611"/>
      <c r="AD25" s="645" t="s">
        <v>361</v>
      </c>
      <c r="AE25" s="646">
        <v>-23.945602829999984</v>
      </c>
      <c r="AF25" s="646" t="s">
        <v>361</v>
      </c>
      <c r="AG25" s="645">
        <v>-6.936614982</v>
      </c>
      <c r="AH25" s="646">
        <v>64.351143022000002</v>
      </c>
      <c r="AI25" s="647">
        <v>-2.256611706000001</v>
      </c>
      <c r="AJ25" s="646">
        <v>-25.750236309999991</v>
      </c>
      <c r="AK25" s="646">
        <v>-37.996647402000001</v>
      </c>
      <c r="AL25" s="647">
        <v>-0.54009632300000021</v>
      </c>
    </row>
    <row r="26" spans="1:38" s="642" customFormat="1" ht="12" customHeight="1" x14ac:dyDescent="0.25">
      <c r="A26" s="648" t="s">
        <v>2039</v>
      </c>
      <c r="B26" s="638" t="s">
        <v>361</v>
      </c>
      <c r="C26" s="639" t="s">
        <v>361</v>
      </c>
      <c r="D26" s="640">
        <v>83.154706472000001</v>
      </c>
      <c r="E26" s="638" t="s">
        <v>361</v>
      </c>
      <c r="F26" s="639" t="s">
        <v>361</v>
      </c>
      <c r="G26" s="640">
        <v>103.74469351</v>
      </c>
      <c r="H26" s="638" t="s">
        <v>361</v>
      </c>
      <c r="I26" s="639" t="s">
        <v>361</v>
      </c>
      <c r="J26" s="640">
        <v>95.956341287000001</v>
      </c>
      <c r="K26" s="638" t="s">
        <v>361</v>
      </c>
      <c r="L26" s="639" t="s">
        <v>361</v>
      </c>
      <c r="M26" s="640" t="s">
        <v>361</v>
      </c>
      <c r="N26" s="638" t="s">
        <v>361</v>
      </c>
      <c r="O26" s="639" t="s">
        <v>361</v>
      </c>
      <c r="P26" s="640">
        <v>41.251049238999997</v>
      </c>
      <c r="Q26" s="638" t="s">
        <v>361</v>
      </c>
      <c r="R26" s="639" t="s">
        <v>361</v>
      </c>
      <c r="S26" s="640">
        <v>46.86241279</v>
      </c>
      <c r="T26" s="638" t="s">
        <v>361</v>
      </c>
      <c r="U26" s="639" t="s">
        <v>361</v>
      </c>
      <c r="V26" s="640">
        <v>137.72540085</v>
      </c>
      <c r="W26" s="638" t="s">
        <v>361</v>
      </c>
      <c r="X26" s="639" t="s">
        <v>361</v>
      </c>
      <c r="Y26" s="640" t="s">
        <v>361</v>
      </c>
      <c r="Z26" s="638" t="s">
        <v>361</v>
      </c>
      <c r="AA26" s="639" t="s">
        <v>361</v>
      </c>
      <c r="AB26" s="640">
        <v>81.534684244999994</v>
      </c>
      <c r="AC26" s="611"/>
      <c r="AD26" s="649" t="s">
        <v>361</v>
      </c>
      <c r="AE26" s="650" t="s">
        <v>361</v>
      </c>
      <c r="AF26" s="650" t="s">
        <v>361</v>
      </c>
      <c r="AG26" s="649" t="s">
        <v>361</v>
      </c>
      <c r="AH26" s="650" t="s">
        <v>361</v>
      </c>
      <c r="AI26" s="651" t="s">
        <v>361</v>
      </c>
      <c r="AJ26" s="650" t="s">
        <v>361</v>
      </c>
      <c r="AK26" s="650" t="s">
        <v>361</v>
      </c>
      <c r="AL26" s="651" t="s">
        <v>361</v>
      </c>
    </row>
    <row r="27" spans="1:38" s="642" customFormat="1" ht="12" customHeight="1" x14ac:dyDescent="0.25">
      <c r="A27" s="758" t="s">
        <v>39</v>
      </c>
      <c r="B27" s="755">
        <v>10500.934107827001</v>
      </c>
      <c r="C27" s="756">
        <v>9852.6874795429012</v>
      </c>
      <c r="D27" s="756">
        <v>10158.843444955599</v>
      </c>
      <c r="E27" s="756">
        <v>16986.480884025099</v>
      </c>
      <c r="F27" s="756">
        <v>16595.878582132602</v>
      </c>
      <c r="G27" s="756">
        <v>14222.561461781997</v>
      </c>
      <c r="H27" s="756">
        <v>14777.969395370701</v>
      </c>
      <c r="I27" s="756">
        <v>15076.435779890098</v>
      </c>
      <c r="J27" s="756">
        <v>14080.982454888999</v>
      </c>
      <c r="K27" s="756">
        <v>9794.3354527619977</v>
      </c>
      <c r="L27" s="756">
        <v>13353.802254831999</v>
      </c>
      <c r="M27" s="756">
        <v>13469.577434854004</v>
      </c>
      <c r="N27" s="756">
        <v>23971.22554096</v>
      </c>
      <c r="O27" s="756">
        <v>26189.880975597101</v>
      </c>
      <c r="P27" s="756">
        <v>26065.654566697594</v>
      </c>
      <c r="Q27" s="756">
        <v>18728.695252144898</v>
      </c>
      <c r="R27" s="756">
        <v>18923.509279255708</v>
      </c>
      <c r="S27" s="756">
        <v>19982.874515620599</v>
      </c>
      <c r="T27" s="756">
        <v>39190.095040646498</v>
      </c>
      <c r="U27" s="756">
        <v>41249.245010231396</v>
      </c>
      <c r="V27" s="756">
        <v>42240.890435393208</v>
      </c>
      <c r="W27" s="756">
        <v>15853.006992161403</v>
      </c>
      <c r="X27" s="756">
        <v>13009.441128281202</v>
      </c>
      <c r="Y27" s="756">
        <v>11008.858330353498</v>
      </c>
      <c r="Z27" s="756">
        <v>13791.628017520799</v>
      </c>
      <c r="AA27" s="756">
        <v>13987.206529986999</v>
      </c>
      <c r="AB27" s="757">
        <v>13397.192856637501</v>
      </c>
      <c r="AC27" s="611"/>
      <c r="AD27" s="646"/>
      <c r="AE27" s="646"/>
      <c r="AF27" s="646"/>
      <c r="AG27" s="646"/>
      <c r="AH27" s="646"/>
      <c r="AI27" s="646"/>
      <c r="AJ27" s="646"/>
      <c r="AK27" s="646"/>
      <c r="AL27" s="646"/>
    </row>
    <row r="28" spans="1:38" s="642" customFormat="1" ht="12" customHeight="1" x14ac:dyDescent="0.25">
      <c r="A28" s="611"/>
      <c r="B28" s="622"/>
      <c r="C28" s="622"/>
      <c r="D28" s="622"/>
      <c r="E28" s="622"/>
      <c r="F28" s="622"/>
      <c r="G28" s="622"/>
      <c r="H28" s="622"/>
      <c r="I28" s="622"/>
      <c r="J28" s="622"/>
      <c r="K28" s="622"/>
      <c r="L28" s="622"/>
      <c r="M28" s="622"/>
      <c r="N28" s="622"/>
      <c r="O28" s="622"/>
      <c r="P28" s="622"/>
      <c r="Q28" s="622"/>
      <c r="R28" s="622"/>
      <c r="S28" s="622"/>
      <c r="T28" s="622"/>
      <c r="U28" s="622"/>
      <c r="V28" s="622"/>
      <c r="W28" s="622"/>
      <c r="X28" s="622"/>
      <c r="Y28" s="622"/>
      <c r="Z28" s="622"/>
      <c r="AA28" s="622"/>
      <c r="AB28" s="622"/>
      <c r="AC28" s="611"/>
      <c r="AD28" s="646"/>
      <c r="AE28" s="646"/>
      <c r="AF28" s="646"/>
      <c r="AG28" s="646"/>
      <c r="AH28" s="646"/>
      <c r="AI28" s="646"/>
      <c r="AJ28" s="646"/>
      <c r="AK28" s="646"/>
      <c r="AL28" s="646"/>
    </row>
    <row r="29" spans="1:38" s="642" customFormat="1" ht="12" customHeight="1" x14ac:dyDescent="0.25">
      <c r="B29" s="652"/>
      <c r="C29" s="652"/>
      <c r="D29" s="652"/>
      <c r="E29" s="652"/>
      <c r="F29" s="652"/>
      <c r="G29" s="652"/>
      <c r="H29" s="652"/>
      <c r="I29" s="652"/>
      <c r="J29" s="652"/>
      <c r="K29" s="652"/>
      <c r="L29" s="652"/>
      <c r="M29" s="652"/>
      <c r="N29" s="652"/>
      <c r="O29" s="652"/>
      <c r="P29" s="652"/>
      <c r="Q29" s="652"/>
      <c r="R29" s="652"/>
      <c r="S29" s="652"/>
      <c r="T29" s="652"/>
      <c r="U29" s="652"/>
      <c r="V29" s="652"/>
      <c r="W29" s="652"/>
      <c r="X29" s="652"/>
      <c r="Y29" s="652"/>
      <c r="Z29" s="652"/>
      <c r="AA29" s="652"/>
      <c r="AB29" s="652"/>
      <c r="AC29" s="641"/>
      <c r="AE29" s="641"/>
      <c r="AG29" s="641"/>
      <c r="AI29" s="641"/>
      <c r="AK29" s="641"/>
    </row>
    <row r="30" spans="1:38" s="642" customFormat="1" ht="14.4" x14ac:dyDescent="0.3">
      <c r="B30" s="995" t="s">
        <v>474</v>
      </c>
      <c r="C30" s="996"/>
      <c r="D30" s="996"/>
      <c r="E30" s="996"/>
      <c r="F30" s="996"/>
      <c r="G30" s="996"/>
      <c r="H30" s="996"/>
      <c r="I30" s="996"/>
      <c r="J30" s="996"/>
      <c r="K30" s="996"/>
      <c r="L30" s="996"/>
      <c r="M30" s="996"/>
      <c r="N30" s="996"/>
      <c r="O30" s="996"/>
      <c r="P30" s="996"/>
      <c r="Q30" s="996"/>
      <c r="R30" s="996"/>
      <c r="S30" s="996"/>
      <c r="T30" s="996"/>
      <c r="U30" s="996"/>
      <c r="V30" s="996"/>
      <c r="W30" s="996"/>
      <c r="X30" s="996"/>
      <c r="Y30" s="996"/>
      <c r="Z30" s="996"/>
      <c r="AA30" s="996"/>
      <c r="AB30" s="997"/>
      <c r="AC30" s="641"/>
      <c r="AD30" s="991" t="s">
        <v>2662</v>
      </c>
      <c r="AE30" s="864"/>
      <c r="AF30" s="947"/>
      <c r="AG30" s="947"/>
      <c r="AH30" s="947"/>
      <c r="AI30" s="947"/>
      <c r="AJ30" s="947"/>
      <c r="AK30" s="947"/>
      <c r="AL30" s="948"/>
    </row>
    <row r="31" spans="1:38" s="642" customFormat="1" ht="12" customHeight="1" x14ac:dyDescent="0.25">
      <c r="B31" s="150" t="s">
        <v>2</v>
      </c>
      <c r="C31" s="151" t="s">
        <v>749</v>
      </c>
      <c r="D31" s="152" t="s">
        <v>749</v>
      </c>
      <c r="E31" s="150" t="s">
        <v>3</v>
      </c>
      <c r="F31" s="151" t="s">
        <v>749</v>
      </c>
      <c r="G31" s="152" t="s">
        <v>749</v>
      </c>
      <c r="H31" s="150" t="s">
        <v>10</v>
      </c>
      <c r="I31" s="151" t="s">
        <v>749</v>
      </c>
      <c r="J31" s="152" t="s">
        <v>749</v>
      </c>
      <c r="K31" s="150" t="s">
        <v>4</v>
      </c>
      <c r="L31" s="151" t="s">
        <v>749</v>
      </c>
      <c r="M31" s="152" t="s">
        <v>749</v>
      </c>
      <c r="N31" s="150" t="s">
        <v>5</v>
      </c>
      <c r="O31" s="151" t="s">
        <v>749</v>
      </c>
      <c r="P31" s="152" t="s">
        <v>749</v>
      </c>
      <c r="Q31" s="150" t="s">
        <v>6</v>
      </c>
      <c r="R31" s="151" t="s">
        <v>749</v>
      </c>
      <c r="S31" s="152" t="s">
        <v>749</v>
      </c>
      <c r="T31" s="150" t="s">
        <v>7</v>
      </c>
      <c r="U31" s="151" t="s">
        <v>749</v>
      </c>
      <c r="V31" s="152" t="s">
        <v>749</v>
      </c>
      <c r="W31" s="150" t="s">
        <v>8</v>
      </c>
      <c r="X31" s="151" t="s">
        <v>749</v>
      </c>
      <c r="Y31" s="152" t="s">
        <v>749</v>
      </c>
      <c r="Z31" s="150" t="s">
        <v>9</v>
      </c>
      <c r="AA31" s="151" t="s">
        <v>749</v>
      </c>
      <c r="AB31" s="152" t="s">
        <v>749</v>
      </c>
      <c r="AC31" s="641"/>
      <c r="AD31" s="615" t="s">
        <v>2</v>
      </c>
      <c r="AE31" s="189" t="s">
        <v>3</v>
      </c>
      <c r="AF31" s="190" t="s">
        <v>10</v>
      </c>
      <c r="AG31" s="190" t="s">
        <v>4</v>
      </c>
      <c r="AH31" s="190" t="s">
        <v>5</v>
      </c>
      <c r="AI31" s="190" t="s">
        <v>6</v>
      </c>
      <c r="AJ31" s="190" t="s">
        <v>7</v>
      </c>
      <c r="AK31" s="190" t="s">
        <v>8</v>
      </c>
      <c r="AL31" s="644" t="s">
        <v>9</v>
      </c>
    </row>
    <row r="32" spans="1:38" s="642" customFormat="1" ht="12" customHeight="1" x14ac:dyDescent="0.3">
      <c r="A32" s="653"/>
      <c r="B32" s="624" t="s">
        <v>29</v>
      </c>
      <c r="C32" s="653" t="s">
        <v>30</v>
      </c>
      <c r="D32" s="654" t="s">
        <v>31</v>
      </c>
      <c r="E32" s="624" t="s">
        <v>29</v>
      </c>
      <c r="F32" s="653" t="s">
        <v>30</v>
      </c>
      <c r="G32" s="654" t="s">
        <v>31</v>
      </c>
      <c r="H32" s="624" t="s">
        <v>29</v>
      </c>
      <c r="I32" s="653" t="s">
        <v>30</v>
      </c>
      <c r="J32" s="654" t="s">
        <v>31</v>
      </c>
      <c r="K32" s="624" t="s">
        <v>29</v>
      </c>
      <c r="L32" s="653" t="s">
        <v>30</v>
      </c>
      <c r="M32" s="654" t="s">
        <v>31</v>
      </c>
      <c r="N32" s="624" t="s">
        <v>29</v>
      </c>
      <c r="O32" s="653" t="s">
        <v>30</v>
      </c>
      <c r="P32" s="654" t="s">
        <v>31</v>
      </c>
      <c r="Q32" s="624" t="s">
        <v>29</v>
      </c>
      <c r="R32" s="653" t="s">
        <v>30</v>
      </c>
      <c r="S32" s="654" t="s">
        <v>31</v>
      </c>
      <c r="T32" s="624" t="s">
        <v>29</v>
      </c>
      <c r="U32" s="653" t="s">
        <v>30</v>
      </c>
      <c r="V32" s="654" t="s">
        <v>31</v>
      </c>
      <c r="W32" s="624" t="s">
        <v>29</v>
      </c>
      <c r="X32" s="653" t="s">
        <v>30</v>
      </c>
      <c r="Y32" s="654" t="s">
        <v>31</v>
      </c>
      <c r="Z32" s="624" t="s">
        <v>29</v>
      </c>
      <c r="AA32" s="653" t="s">
        <v>30</v>
      </c>
      <c r="AB32" s="654" t="s">
        <v>31</v>
      </c>
      <c r="AC32" s="641"/>
      <c r="AD32" s="992" t="s">
        <v>28</v>
      </c>
      <c r="AE32" s="989"/>
      <c r="AF32" s="993"/>
      <c r="AG32" s="993"/>
      <c r="AH32" s="993"/>
      <c r="AI32" s="993"/>
      <c r="AJ32" s="993"/>
      <c r="AK32" s="993"/>
      <c r="AL32" s="994"/>
    </row>
    <row r="33" spans="1:38" s="643" customFormat="1" ht="12" customHeight="1" x14ac:dyDescent="0.25">
      <c r="A33" s="610" t="s">
        <v>65</v>
      </c>
      <c r="B33" s="655">
        <v>33.249128768435853</v>
      </c>
      <c r="C33" s="656">
        <v>32.416981984170043</v>
      </c>
      <c r="D33" s="657">
        <v>32.131167843922476</v>
      </c>
      <c r="E33" s="655">
        <v>32.424120904758567</v>
      </c>
      <c r="F33" s="656">
        <v>33.129438086027989</v>
      </c>
      <c r="G33" s="657">
        <v>32.402765309073821</v>
      </c>
      <c r="H33" s="655">
        <v>34.384228153779695</v>
      </c>
      <c r="I33" s="656">
        <v>34.471187850195484</v>
      </c>
      <c r="J33" s="657">
        <v>34.478164144110288</v>
      </c>
      <c r="K33" s="655">
        <v>28.171513040447309</v>
      </c>
      <c r="L33" s="656">
        <v>32.453296450693337</v>
      </c>
      <c r="M33" s="657">
        <v>30.656636292946615</v>
      </c>
      <c r="N33" s="655">
        <v>30.431935714905684</v>
      </c>
      <c r="O33" s="656">
        <v>28.86186284253499</v>
      </c>
      <c r="P33" s="657">
        <v>29.883920948035829</v>
      </c>
      <c r="Q33" s="655">
        <v>30.899474932388781</v>
      </c>
      <c r="R33" s="656">
        <v>30.786827731717334</v>
      </c>
      <c r="S33" s="657">
        <v>29.163946429450963</v>
      </c>
      <c r="T33" s="655">
        <v>28.064612215389413</v>
      </c>
      <c r="U33" s="656">
        <v>28.240182248452388</v>
      </c>
      <c r="V33" s="657">
        <v>28.206320648527047</v>
      </c>
      <c r="W33" s="655">
        <v>31.994662025998803</v>
      </c>
      <c r="X33" s="656">
        <v>36.748033836036313</v>
      </c>
      <c r="Y33" s="657">
        <v>35.702570326143821</v>
      </c>
      <c r="Z33" s="655">
        <v>32.586421083070093</v>
      </c>
      <c r="AA33" s="656">
        <v>32.697469026392156</v>
      </c>
      <c r="AB33" s="657">
        <v>32.379254111810639</v>
      </c>
      <c r="AC33" s="622"/>
      <c r="AD33" s="629">
        <v>-0.28581414024756668</v>
      </c>
      <c r="AE33" s="630">
        <v>-0.72667277695416743</v>
      </c>
      <c r="AF33" s="630">
        <v>6.9762939148034775E-3</v>
      </c>
      <c r="AG33" s="630">
        <v>-1.7966601577467216</v>
      </c>
      <c r="AH33" s="630">
        <v>1.0220581055008395</v>
      </c>
      <c r="AI33" s="630">
        <v>-1.6228813022663715</v>
      </c>
      <c r="AJ33" s="630">
        <v>-3.3861599925341324E-2</v>
      </c>
      <c r="AK33" s="630">
        <v>-1.0454635098924925</v>
      </c>
      <c r="AL33" s="631">
        <v>-0.31821491458151741</v>
      </c>
    </row>
    <row r="34" spans="1:38" ht="12" customHeight="1" x14ac:dyDescent="0.25">
      <c r="A34" s="611" t="s">
        <v>66</v>
      </c>
      <c r="B34" s="655">
        <v>10.335113302835323</v>
      </c>
      <c r="C34" s="656">
        <v>10.442716114118882</v>
      </c>
      <c r="D34" s="657">
        <v>10.051526291676828</v>
      </c>
      <c r="E34" s="655">
        <v>11.218910322338807</v>
      </c>
      <c r="F34" s="656">
        <v>7.874555749684613</v>
      </c>
      <c r="G34" s="657">
        <v>7.8985783005310175</v>
      </c>
      <c r="H34" s="655">
        <v>13.954372787143475</v>
      </c>
      <c r="I34" s="656">
        <v>14.406823054937149</v>
      </c>
      <c r="J34" s="657">
        <v>14.131982075647624</v>
      </c>
      <c r="K34" s="655">
        <v>10.619887181898379</v>
      </c>
      <c r="L34" s="656">
        <v>12.34208771365946</v>
      </c>
      <c r="M34" s="657">
        <v>12.461607569489381</v>
      </c>
      <c r="N34" s="655">
        <v>8.3014165358368519</v>
      </c>
      <c r="O34" s="656">
        <v>8.1096656490306067</v>
      </c>
      <c r="P34" s="657">
        <v>8.7938673952526383</v>
      </c>
      <c r="Q34" s="655">
        <v>16.375774703519493</v>
      </c>
      <c r="R34" s="656">
        <v>11.142057845535771</v>
      </c>
      <c r="S34" s="657">
        <v>13.030524013272236</v>
      </c>
      <c r="T34" s="655">
        <v>10.769251295570159</v>
      </c>
      <c r="U34" s="656">
        <v>11.500510563825683</v>
      </c>
      <c r="V34" s="657">
        <v>11.600172837252329</v>
      </c>
      <c r="W34" s="655">
        <v>10.238778291730878</v>
      </c>
      <c r="X34" s="656">
        <v>11.20059313871937</v>
      </c>
      <c r="Y34" s="657">
        <v>10.646272674510525</v>
      </c>
      <c r="Z34" s="655">
        <v>11.312474220722629</v>
      </c>
      <c r="AA34" s="656">
        <v>10.563609641655683</v>
      </c>
      <c r="AB34" s="657">
        <v>10.543186913221122</v>
      </c>
      <c r="AD34" s="632">
        <v>-0.39118982244205469</v>
      </c>
      <c r="AE34" s="633">
        <v>2.4022550846404478E-2</v>
      </c>
      <c r="AF34" s="633">
        <v>-0.27484097928952522</v>
      </c>
      <c r="AG34" s="633">
        <v>0.11951985582992108</v>
      </c>
      <c r="AH34" s="633">
        <v>0.68420174622203156</v>
      </c>
      <c r="AI34" s="633">
        <v>1.8884661677364658</v>
      </c>
      <c r="AJ34" s="633">
        <v>9.9662273426645243E-2</v>
      </c>
      <c r="AK34" s="633">
        <v>-0.5543204642088444</v>
      </c>
      <c r="AL34" s="634">
        <v>-2.0422728434560611E-2</v>
      </c>
    </row>
    <row r="35" spans="1:38" ht="12" customHeight="1" x14ac:dyDescent="0.25">
      <c r="A35" s="611" t="s">
        <v>67</v>
      </c>
      <c r="B35" s="655">
        <v>2.4104742370617505</v>
      </c>
      <c r="C35" s="656">
        <v>1.7959987710704235</v>
      </c>
      <c r="D35" s="657">
        <v>1.9349456340682798</v>
      </c>
      <c r="E35" s="655">
        <v>3.2916302527725723</v>
      </c>
      <c r="F35" s="656">
        <v>3.1369398114932552</v>
      </c>
      <c r="G35" s="657">
        <v>3.145295091760151</v>
      </c>
      <c r="H35" s="655">
        <v>0.38706960633521548</v>
      </c>
      <c r="I35" s="656">
        <v>0.34155255068764917</v>
      </c>
      <c r="J35" s="657">
        <v>0.3070429688021426</v>
      </c>
      <c r="K35" s="655">
        <v>1.1626754765468741</v>
      </c>
      <c r="L35" s="656">
        <v>1.1746305794908851</v>
      </c>
      <c r="M35" s="657">
        <v>1.7516673846016415</v>
      </c>
      <c r="N35" s="655">
        <v>0.93208239477876931</v>
      </c>
      <c r="O35" s="656">
        <v>1.0624097416450986</v>
      </c>
      <c r="P35" s="657">
        <v>0.68898719155685162</v>
      </c>
      <c r="Q35" s="655">
        <v>0.11443801153497556</v>
      </c>
      <c r="R35" s="656">
        <v>5.7159842523803999E-3</v>
      </c>
      <c r="S35" s="657">
        <v>1.0084868512909307E-4</v>
      </c>
      <c r="T35" s="655">
        <v>1.1152004014706014</v>
      </c>
      <c r="U35" s="656">
        <v>1.6819952259439133</v>
      </c>
      <c r="V35" s="657">
        <v>1.3858276245746732</v>
      </c>
      <c r="W35" s="655">
        <v>1.7254281454947273</v>
      </c>
      <c r="X35" s="656">
        <v>1.8702940584515839</v>
      </c>
      <c r="Y35" s="657">
        <v>1.5866994628169684</v>
      </c>
      <c r="Z35" s="655">
        <v>1.854124641232656</v>
      </c>
      <c r="AA35" s="656">
        <v>1.6663176286152732</v>
      </c>
      <c r="AB35" s="657">
        <v>1.6708583436499294</v>
      </c>
      <c r="AD35" s="632">
        <v>0.1389468629978563</v>
      </c>
      <c r="AE35" s="633">
        <v>8.3552802668958037E-3</v>
      </c>
      <c r="AF35" s="633">
        <v>-3.4509581885506568E-2</v>
      </c>
      <c r="AG35" s="633">
        <v>0.57703680511075639</v>
      </c>
      <c r="AH35" s="633">
        <v>-0.37342255008824699</v>
      </c>
      <c r="AI35" s="633">
        <v>-5.615135567251307E-3</v>
      </c>
      <c r="AJ35" s="633">
        <v>-0.29616760136924003</v>
      </c>
      <c r="AK35" s="633">
        <v>-0.28359459563461553</v>
      </c>
      <c r="AL35" s="634">
        <v>4.5407150346561398E-3</v>
      </c>
    </row>
    <row r="36" spans="1:38" ht="12" customHeight="1" x14ac:dyDescent="0.25">
      <c r="A36" s="611" t="s">
        <v>68</v>
      </c>
      <c r="B36" s="655">
        <v>10.351832421172531</v>
      </c>
      <c r="C36" s="656">
        <v>11.092016089712626</v>
      </c>
      <c r="D36" s="657">
        <v>11.124451504970892</v>
      </c>
      <c r="E36" s="655">
        <v>11.222636203551762</v>
      </c>
      <c r="F36" s="656">
        <v>11.501440683923828</v>
      </c>
      <c r="G36" s="657">
        <v>9.3487478065952097</v>
      </c>
      <c r="H36" s="655">
        <v>10.330643261977766</v>
      </c>
      <c r="I36" s="656">
        <v>10.253620094094076</v>
      </c>
      <c r="J36" s="657">
        <v>10.440151596734509</v>
      </c>
      <c r="K36" s="655">
        <v>8.9472253563959558</v>
      </c>
      <c r="L36" s="656">
        <v>8.6784268269410578</v>
      </c>
      <c r="M36" s="657">
        <v>9.2012105026621676</v>
      </c>
      <c r="N36" s="655">
        <v>9.2988135141075947</v>
      </c>
      <c r="O36" s="656">
        <v>8.844470121717265</v>
      </c>
      <c r="P36" s="657">
        <v>9.663958343552709</v>
      </c>
      <c r="Q36" s="655">
        <v>8.4731568079642887</v>
      </c>
      <c r="R36" s="656">
        <v>7.7336494209575122</v>
      </c>
      <c r="S36" s="657">
        <v>7.6383200960745086</v>
      </c>
      <c r="T36" s="655">
        <v>5.050862251921056</v>
      </c>
      <c r="U36" s="656">
        <v>4.7143884500616968</v>
      </c>
      <c r="V36" s="657">
        <v>5.4598541854306708</v>
      </c>
      <c r="W36" s="655">
        <v>7.541218162529832</v>
      </c>
      <c r="X36" s="656">
        <v>8.165329286826525</v>
      </c>
      <c r="Y36" s="657">
        <v>9.2832188773128124</v>
      </c>
      <c r="Z36" s="655">
        <v>10.177844641812847</v>
      </c>
      <c r="AA36" s="656">
        <v>10.410512376993932</v>
      </c>
      <c r="AB36" s="657">
        <v>10.03605057035405</v>
      </c>
      <c r="AD36" s="632">
        <v>3.2435415258266431E-2</v>
      </c>
      <c r="AE36" s="633">
        <v>-2.1526928773286187</v>
      </c>
      <c r="AF36" s="633">
        <v>0.18653150264043283</v>
      </c>
      <c r="AG36" s="633">
        <v>0.52278367572110973</v>
      </c>
      <c r="AH36" s="633">
        <v>0.81948822183544401</v>
      </c>
      <c r="AI36" s="633">
        <v>-9.5329324883003608E-2</v>
      </c>
      <c r="AJ36" s="633">
        <v>0.74546573536897398</v>
      </c>
      <c r="AK36" s="633">
        <v>1.1178895904862873</v>
      </c>
      <c r="AL36" s="634">
        <v>-0.37446180663988216</v>
      </c>
    </row>
    <row r="37" spans="1:38" ht="12" customHeight="1" x14ac:dyDescent="0.25">
      <c r="A37" s="611" t="s">
        <v>69</v>
      </c>
      <c r="B37" s="655">
        <v>11.473688616919844</v>
      </c>
      <c r="C37" s="656">
        <v>11.714304256543272</v>
      </c>
      <c r="D37" s="657">
        <v>11.805643938685993</v>
      </c>
      <c r="E37" s="655">
        <v>9.4553106571383854</v>
      </c>
      <c r="F37" s="656">
        <v>12.16645645126513</v>
      </c>
      <c r="G37" s="657">
        <v>14.718381761436376</v>
      </c>
      <c r="H37" s="655">
        <v>14.222894792693374</v>
      </c>
      <c r="I37" s="656">
        <v>14.251561468301247</v>
      </c>
      <c r="J37" s="657">
        <v>15.18706550804276</v>
      </c>
      <c r="K37" s="655">
        <v>8.8800019762926805</v>
      </c>
      <c r="L37" s="656">
        <v>9.0230043444293813</v>
      </c>
      <c r="M37" s="657">
        <v>8.4292196120576097</v>
      </c>
      <c r="N37" s="655">
        <v>10.565604579425147</v>
      </c>
      <c r="O37" s="656">
        <v>9.9166312971026702</v>
      </c>
      <c r="P37" s="657">
        <v>9.2802923978381902</v>
      </c>
      <c r="Q37" s="655">
        <v>13.939851716050558</v>
      </c>
      <c r="R37" s="656">
        <v>14.682925426236185</v>
      </c>
      <c r="S37" s="657">
        <v>12.02817068545933</v>
      </c>
      <c r="T37" s="655">
        <v>20.90716944090584</v>
      </c>
      <c r="U37" s="656">
        <v>20.371074281276552</v>
      </c>
      <c r="V37" s="657">
        <v>19.665580596378053</v>
      </c>
      <c r="W37" s="655">
        <v>11.833993060292087</v>
      </c>
      <c r="X37" s="656">
        <v>11.511721048833888</v>
      </c>
      <c r="Y37" s="657">
        <v>12.756720148972118</v>
      </c>
      <c r="Z37" s="655">
        <v>11.577895213469072</v>
      </c>
      <c r="AA37" s="656">
        <v>12.272411315439378</v>
      </c>
      <c r="AB37" s="657">
        <v>13.034618985385634</v>
      </c>
      <c r="AD37" s="632">
        <v>9.1339682142720591E-2</v>
      </c>
      <c r="AE37" s="633">
        <v>2.5519253101712458</v>
      </c>
      <c r="AF37" s="633">
        <v>0.93550403974151308</v>
      </c>
      <c r="AG37" s="633">
        <v>-0.59378473237177154</v>
      </c>
      <c r="AH37" s="633">
        <v>-0.63633889926448006</v>
      </c>
      <c r="AI37" s="633">
        <v>-2.6547547407768555</v>
      </c>
      <c r="AJ37" s="633">
        <v>-0.7054936848984994</v>
      </c>
      <c r="AK37" s="633">
        <v>1.2449991001382301</v>
      </c>
      <c r="AL37" s="634">
        <v>0.76220766994625677</v>
      </c>
    </row>
    <row r="38" spans="1:38" ht="12" customHeight="1" x14ac:dyDescent="0.25">
      <c r="A38" s="611" t="s">
        <v>70</v>
      </c>
      <c r="B38" s="655">
        <v>6.9828136844840802</v>
      </c>
      <c r="C38" s="656">
        <v>6.9303269729984223</v>
      </c>
      <c r="D38" s="657">
        <v>6.988998959842748</v>
      </c>
      <c r="E38" s="655">
        <v>15.103666537032964</v>
      </c>
      <c r="F38" s="656">
        <v>15.361229158091406</v>
      </c>
      <c r="G38" s="657">
        <v>15.447281030239468</v>
      </c>
      <c r="H38" s="655">
        <v>6.7061281642012789</v>
      </c>
      <c r="I38" s="656">
        <v>7.6593919561564823</v>
      </c>
      <c r="J38" s="657">
        <v>6.9046728829807655</v>
      </c>
      <c r="K38" s="655">
        <v>10.547655671816651</v>
      </c>
      <c r="L38" s="656">
        <v>8.9859713196351851</v>
      </c>
      <c r="M38" s="657">
        <v>10.587168209226432</v>
      </c>
      <c r="N38" s="655">
        <v>7.5991228975231122</v>
      </c>
      <c r="O38" s="656">
        <v>7.6479885627060726</v>
      </c>
      <c r="P38" s="657">
        <v>7.6869273172212278</v>
      </c>
      <c r="Q38" s="655">
        <v>9.7863550793272296</v>
      </c>
      <c r="R38" s="656">
        <v>9.5645355213480165</v>
      </c>
      <c r="S38" s="657">
        <v>8.2749977252141349</v>
      </c>
      <c r="T38" s="655">
        <v>7.0788949090903648</v>
      </c>
      <c r="U38" s="656">
        <v>6.666164872636962</v>
      </c>
      <c r="V38" s="657">
        <v>6.1982483679042932</v>
      </c>
      <c r="W38" s="655">
        <v>14.528192717878737</v>
      </c>
      <c r="X38" s="656">
        <v>12.928302955641351</v>
      </c>
      <c r="Y38" s="657">
        <v>13.305029987182758</v>
      </c>
      <c r="Z38" s="655">
        <v>9.4022871458876658</v>
      </c>
      <c r="AA38" s="656">
        <v>9.6977278400225408</v>
      </c>
      <c r="AB38" s="657">
        <v>9.6050144375018611</v>
      </c>
      <c r="AD38" s="632">
        <v>5.867198684432573E-2</v>
      </c>
      <c r="AE38" s="633">
        <v>8.6051872148061648E-2</v>
      </c>
      <c r="AF38" s="633">
        <v>-0.75471907317571674</v>
      </c>
      <c r="AG38" s="633">
        <v>1.6011968895912467</v>
      </c>
      <c r="AH38" s="633">
        <v>3.8938754515155161E-2</v>
      </c>
      <c r="AI38" s="633">
        <v>-1.2895377961338816</v>
      </c>
      <c r="AJ38" s="633">
        <v>-0.46791650473266877</v>
      </c>
      <c r="AK38" s="633">
        <v>0.37672703154140663</v>
      </c>
      <c r="AL38" s="634">
        <v>-9.2713402520679722E-2</v>
      </c>
    </row>
    <row r="39" spans="1:38" ht="12" customHeight="1" x14ac:dyDescent="0.25">
      <c r="A39" s="611" t="s">
        <v>16</v>
      </c>
      <c r="B39" s="655">
        <v>1.1142955092231659</v>
      </c>
      <c r="C39" s="656">
        <v>1.1000392967404693</v>
      </c>
      <c r="D39" s="657">
        <v>1.0750212999318183</v>
      </c>
      <c r="E39" s="655">
        <v>0.40356112525619414</v>
      </c>
      <c r="F39" s="656">
        <v>0.39130309349163167</v>
      </c>
      <c r="G39" s="657">
        <v>0.40221058899774736</v>
      </c>
      <c r="H39" s="655">
        <v>0.77627049049063457</v>
      </c>
      <c r="I39" s="656">
        <v>0.73998711465219569</v>
      </c>
      <c r="J39" s="657">
        <v>0.75390347307152328</v>
      </c>
      <c r="K39" s="655">
        <v>1.0990343479571623</v>
      </c>
      <c r="L39" s="656">
        <v>1.1970511049177661</v>
      </c>
      <c r="M39" s="657">
        <v>0.9587200033896216</v>
      </c>
      <c r="N39" s="655">
        <v>0.85226006751684125</v>
      </c>
      <c r="O39" s="656">
        <v>0.98088202531108737</v>
      </c>
      <c r="P39" s="657">
        <v>0.82378763971015356</v>
      </c>
      <c r="Q39" s="655">
        <v>0.15932793485217597</v>
      </c>
      <c r="R39" s="656">
        <v>0.13386584024227222</v>
      </c>
      <c r="S39" s="657">
        <v>0.12629373445883454</v>
      </c>
      <c r="T39" s="655">
        <v>0.35751215118178165</v>
      </c>
      <c r="U39" s="656">
        <v>0.46405051087000787</v>
      </c>
      <c r="V39" s="657">
        <v>0.43193961871864972</v>
      </c>
      <c r="W39" s="655">
        <v>0.39914035321051078</v>
      </c>
      <c r="X39" s="656">
        <v>0.42856206625815391</v>
      </c>
      <c r="Y39" s="657">
        <v>0.43589468933114267</v>
      </c>
      <c r="Z39" s="655">
        <v>0.78971663832315753</v>
      </c>
      <c r="AA39" s="656">
        <v>0.77629114288985146</v>
      </c>
      <c r="AB39" s="657">
        <v>0.74729264847746402</v>
      </c>
      <c r="AD39" s="632">
        <v>-2.5017996808651022E-2</v>
      </c>
      <c r="AE39" s="633">
        <v>1.0907495506115694E-2</v>
      </c>
      <c r="AF39" s="633">
        <v>1.391635841932759E-2</v>
      </c>
      <c r="AG39" s="633">
        <v>-0.23833110152814452</v>
      </c>
      <c r="AH39" s="633">
        <v>-0.15709438560093381</v>
      </c>
      <c r="AI39" s="633">
        <v>-7.5721057834376715E-3</v>
      </c>
      <c r="AJ39" s="633">
        <v>-3.211089215135815E-2</v>
      </c>
      <c r="AK39" s="633">
        <v>7.3326230729887643E-3</v>
      </c>
      <c r="AL39" s="634">
        <v>-2.8998494412387443E-2</v>
      </c>
    </row>
    <row r="40" spans="1:38" ht="12" customHeight="1" x14ac:dyDescent="0.25">
      <c r="A40" s="611" t="s">
        <v>17</v>
      </c>
      <c r="B40" s="655">
        <v>0.1998846934612705</v>
      </c>
      <c r="C40" s="656">
        <v>0.22457671626083622</v>
      </c>
      <c r="D40" s="657">
        <v>0.22163204072388779</v>
      </c>
      <c r="E40" s="655">
        <v>0.29702821257962836</v>
      </c>
      <c r="F40" s="656">
        <v>0.30862393997111465</v>
      </c>
      <c r="G40" s="657">
        <v>0.34197966624154025</v>
      </c>
      <c r="H40" s="655">
        <v>0.15420683841136318</v>
      </c>
      <c r="I40" s="656">
        <v>0.16846276566824697</v>
      </c>
      <c r="J40" s="657">
        <v>0.18834162764539189</v>
      </c>
      <c r="K40" s="655">
        <v>0.23781268422281393</v>
      </c>
      <c r="L40" s="656">
        <v>0.24403064540070182</v>
      </c>
      <c r="M40" s="657">
        <v>0.37652010616730763</v>
      </c>
      <c r="N40" s="655">
        <v>0.26521344052838919</v>
      </c>
      <c r="O40" s="656">
        <v>0.16712355939602397</v>
      </c>
      <c r="P40" s="657">
        <v>0.13480906060534795</v>
      </c>
      <c r="Q40" s="655">
        <v>0</v>
      </c>
      <c r="R40" s="656">
        <v>0</v>
      </c>
      <c r="S40" s="657">
        <v>8.9670162748572445E-5</v>
      </c>
      <c r="T40" s="655">
        <v>0.2093680243997858</v>
      </c>
      <c r="U40" s="656">
        <v>0.30737453058486597</v>
      </c>
      <c r="V40" s="657">
        <v>0.2326886687304395</v>
      </c>
      <c r="W40" s="655">
        <v>4.0275188385755521E-2</v>
      </c>
      <c r="X40" s="656">
        <v>3.7320670698491931E-2</v>
      </c>
      <c r="Y40" s="657">
        <v>3.7057903398135576E-2</v>
      </c>
      <c r="Z40" s="655">
        <v>0.21317137189786931</v>
      </c>
      <c r="AA40" s="656">
        <v>0.22064372519155678</v>
      </c>
      <c r="AB40" s="657">
        <v>0.2359328370371257</v>
      </c>
      <c r="AD40" s="632">
        <v>-2.9446755369484379E-3</v>
      </c>
      <c r="AE40" s="633">
        <v>3.3355726270425601E-2</v>
      </c>
      <c r="AF40" s="633">
        <v>1.9878861977144918E-2</v>
      </c>
      <c r="AG40" s="633">
        <v>0.13248946076660581</v>
      </c>
      <c r="AH40" s="633">
        <v>-3.2314498790676022E-2</v>
      </c>
      <c r="AI40" s="633">
        <v>8.9670162748572445E-5</v>
      </c>
      <c r="AJ40" s="633">
        <v>-7.4685861854426466E-2</v>
      </c>
      <c r="AK40" s="633">
        <v>-2.6276730035635493E-4</v>
      </c>
      <c r="AL40" s="634">
        <v>1.5289111845568915E-2</v>
      </c>
    </row>
    <row r="41" spans="1:38" ht="12" customHeight="1" x14ac:dyDescent="0.25">
      <c r="A41" s="611" t="s">
        <v>59</v>
      </c>
      <c r="B41" s="655">
        <v>0.10562481316526635</v>
      </c>
      <c r="C41" s="656">
        <v>8.3112050701925885E-2</v>
      </c>
      <c r="D41" s="657">
        <v>4.8962803700551956E-2</v>
      </c>
      <c r="E41" s="655">
        <v>3.2152302100644625E-2</v>
      </c>
      <c r="F41" s="656">
        <v>4.1513214226677531E-2</v>
      </c>
      <c r="G41" s="657">
        <v>5.3719667835717105E-2</v>
      </c>
      <c r="H41" s="655">
        <v>7.921199972620703E-2</v>
      </c>
      <c r="I41" s="656">
        <v>9.4127776784808798E-2</v>
      </c>
      <c r="J41" s="657">
        <v>8.1337073586249878E-2</v>
      </c>
      <c r="K41" s="655">
        <v>5.0349593392876348E-2</v>
      </c>
      <c r="L41" s="656">
        <v>7.9581883992288438E-2</v>
      </c>
      <c r="M41" s="657">
        <v>5.5063061375691856E-2</v>
      </c>
      <c r="N41" s="655">
        <v>4.8268105997456755E-2</v>
      </c>
      <c r="O41" s="656">
        <v>2.3313889424657043E-2</v>
      </c>
      <c r="P41" s="657">
        <v>5.2870669833886335E-3</v>
      </c>
      <c r="Q41" s="655">
        <v>3.8436722270738916E-3</v>
      </c>
      <c r="R41" s="656">
        <v>1.6093496855990035E-2</v>
      </c>
      <c r="S41" s="657">
        <v>6.6218549636871645E-4</v>
      </c>
      <c r="T41" s="655">
        <v>2.5871036409797755E-2</v>
      </c>
      <c r="U41" s="656">
        <v>4.1183573049122096E-2</v>
      </c>
      <c r="V41" s="657">
        <v>1.174356673964329E-2</v>
      </c>
      <c r="W41" s="655">
        <v>8.2467366244550852E-2</v>
      </c>
      <c r="X41" s="656">
        <v>0.42591341638455604</v>
      </c>
      <c r="Y41" s="657">
        <v>0.34864915454650541</v>
      </c>
      <c r="Z41" s="655">
        <v>6.9317170675246439E-2</v>
      </c>
      <c r="AA41" s="656">
        <v>7.3939956208036436E-2</v>
      </c>
      <c r="AB41" s="657">
        <v>5.847941359311274E-2</v>
      </c>
      <c r="AD41" s="632">
        <v>-3.4149247001373929E-2</v>
      </c>
      <c r="AE41" s="633">
        <v>1.2206453609039575E-2</v>
      </c>
      <c r="AF41" s="633">
        <v>-1.279070319855892E-2</v>
      </c>
      <c r="AG41" s="633">
        <v>-2.4518822616596582E-2</v>
      </c>
      <c r="AH41" s="633">
        <v>-1.8026822441268409E-2</v>
      </c>
      <c r="AI41" s="633">
        <v>-1.5431311359621318E-2</v>
      </c>
      <c r="AJ41" s="633">
        <v>-2.9440006309478808E-2</v>
      </c>
      <c r="AK41" s="633">
        <v>-7.726426183805063E-2</v>
      </c>
      <c r="AL41" s="634">
        <v>-1.5460542614923696E-2</v>
      </c>
    </row>
    <row r="42" spans="1:38" ht="12" customHeight="1" x14ac:dyDescent="0.25">
      <c r="A42" s="611" t="s">
        <v>60</v>
      </c>
      <c r="B42" s="655">
        <v>1.2976999558394431</v>
      </c>
      <c r="C42" s="656">
        <v>1.4421912426942445</v>
      </c>
      <c r="D42" s="657">
        <v>1.293256006767552</v>
      </c>
      <c r="E42" s="655">
        <v>2.8505866606271484</v>
      </c>
      <c r="F42" s="656">
        <v>2.5016991748601276</v>
      </c>
      <c r="G42" s="657">
        <v>2.3330841637890485</v>
      </c>
      <c r="H42" s="655">
        <v>3.4285805310891986</v>
      </c>
      <c r="I42" s="656">
        <v>2.7220814078444713</v>
      </c>
      <c r="J42" s="657">
        <v>1.5557192637786499</v>
      </c>
      <c r="K42" s="655">
        <v>1.5545795310396739</v>
      </c>
      <c r="L42" s="656">
        <v>1.50204704736751</v>
      </c>
      <c r="M42" s="657">
        <v>1.4451763573985492</v>
      </c>
      <c r="N42" s="655">
        <v>1.0407695583344323</v>
      </c>
      <c r="O42" s="656">
        <v>1.6473067279381324</v>
      </c>
      <c r="P42" s="657">
        <v>1.5847456198462726</v>
      </c>
      <c r="Q42" s="655">
        <v>1.4414284684304575</v>
      </c>
      <c r="R42" s="656">
        <v>1.7477544274124637</v>
      </c>
      <c r="S42" s="657">
        <v>2.0797741063985908</v>
      </c>
      <c r="T42" s="655">
        <v>2.2693090579841804</v>
      </c>
      <c r="U42" s="656">
        <v>2.1042516201319699</v>
      </c>
      <c r="V42" s="657">
        <v>1.9716363827457921</v>
      </c>
      <c r="W42" s="655">
        <v>1.7576122922785067</v>
      </c>
      <c r="X42" s="656">
        <v>2.0436418890588119</v>
      </c>
      <c r="Y42" s="657">
        <v>2.1092554452242083</v>
      </c>
      <c r="Z42" s="655">
        <v>2.1818246267788464</v>
      </c>
      <c r="AA42" s="656">
        <v>2.0734885516148132</v>
      </c>
      <c r="AB42" s="657">
        <v>1.7100706003981576</v>
      </c>
      <c r="AD42" s="632">
        <v>-0.14893523592669244</v>
      </c>
      <c r="AE42" s="633">
        <v>-0.16861501107107912</v>
      </c>
      <c r="AF42" s="633">
        <v>-1.1663621440658214</v>
      </c>
      <c r="AG42" s="633">
        <v>-5.687068996896083E-2</v>
      </c>
      <c r="AH42" s="633">
        <v>-6.2561108091859774E-2</v>
      </c>
      <c r="AI42" s="633">
        <v>0.33201967898612716</v>
      </c>
      <c r="AJ42" s="633">
        <v>-0.13261523738617775</v>
      </c>
      <c r="AK42" s="633">
        <v>6.5613556165396325E-2</v>
      </c>
      <c r="AL42" s="634">
        <v>-0.36341795121665554</v>
      </c>
    </row>
    <row r="43" spans="1:38" ht="12" customHeight="1" x14ac:dyDescent="0.25">
      <c r="A43" s="611" t="s">
        <v>61</v>
      </c>
      <c r="B43" s="655">
        <v>11.36695039358745</v>
      </c>
      <c r="C43" s="656">
        <v>11.473764225722162</v>
      </c>
      <c r="D43" s="657">
        <v>11.055803755472766</v>
      </c>
      <c r="E43" s="655">
        <v>6.8137826698907071</v>
      </c>
      <c r="F43" s="656">
        <v>6.8674844532005723</v>
      </c>
      <c r="G43" s="657">
        <v>6.6869106114647741</v>
      </c>
      <c r="H43" s="655">
        <v>8.9187252486317536</v>
      </c>
      <c r="I43" s="656">
        <v>8.7396222179882166</v>
      </c>
      <c r="J43" s="657">
        <v>8.5630068403455368</v>
      </c>
      <c r="K43" s="655">
        <v>8.8212880955221546</v>
      </c>
      <c r="L43" s="656">
        <v>11.419438557645355</v>
      </c>
      <c r="M43" s="657">
        <v>11.154148685558113</v>
      </c>
      <c r="N43" s="655">
        <v>10.132660465981024</v>
      </c>
      <c r="O43" s="656">
        <v>11.489333818293144</v>
      </c>
      <c r="P43" s="657">
        <v>11.465540669438244</v>
      </c>
      <c r="Q43" s="655">
        <v>11.537584489514987</v>
      </c>
      <c r="R43" s="656">
        <v>17.02819058583588</v>
      </c>
      <c r="S43" s="657">
        <v>20.197288035037516</v>
      </c>
      <c r="T43" s="655">
        <v>12.557999744056792</v>
      </c>
      <c r="U43" s="656">
        <v>11.940000392197168</v>
      </c>
      <c r="V43" s="657">
        <v>16.361670531000645</v>
      </c>
      <c r="W43" s="655">
        <v>11.298429888321113</v>
      </c>
      <c r="X43" s="656">
        <v>8.1356523663352434</v>
      </c>
      <c r="Y43" s="657">
        <v>7.5823493290715875</v>
      </c>
      <c r="Z43" s="655">
        <v>9.4582014359932529</v>
      </c>
      <c r="AA43" s="656">
        <v>9.666579408842523</v>
      </c>
      <c r="AB43" s="657">
        <v>9.594078545067692</v>
      </c>
      <c r="AD43" s="632">
        <v>-0.41796047024939575</v>
      </c>
      <c r="AE43" s="633">
        <v>-0.18057384173579827</v>
      </c>
      <c r="AF43" s="633">
        <v>-0.17661537764267976</v>
      </c>
      <c r="AG43" s="633">
        <v>-0.26528987208724253</v>
      </c>
      <c r="AH43" s="633">
        <v>-2.3793148854899471E-2</v>
      </c>
      <c r="AI43" s="633">
        <v>3.1690974492016366</v>
      </c>
      <c r="AJ43" s="633">
        <v>4.421670138803476</v>
      </c>
      <c r="AK43" s="633">
        <v>-0.55330303726365582</v>
      </c>
      <c r="AL43" s="634">
        <v>-7.2500863774831004E-2</v>
      </c>
    </row>
    <row r="44" spans="1:38" ht="12" customHeight="1" x14ac:dyDescent="0.25">
      <c r="A44" s="611" t="s">
        <v>71</v>
      </c>
      <c r="B44" s="655">
        <v>0</v>
      </c>
      <c r="C44" s="656">
        <v>0</v>
      </c>
      <c r="D44" s="657">
        <v>0</v>
      </c>
      <c r="E44" s="655">
        <v>0.51241760105742806</v>
      </c>
      <c r="F44" s="656">
        <v>0.53161413683145176</v>
      </c>
      <c r="G44" s="657">
        <v>0.5798813587244398</v>
      </c>
      <c r="H44" s="655">
        <v>0</v>
      </c>
      <c r="I44" s="656">
        <v>0</v>
      </c>
      <c r="J44" s="657">
        <v>0</v>
      </c>
      <c r="K44" s="655">
        <v>0.26397032438488865</v>
      </c>
      <c r="L44" s="656">
        <v>0.25795221190680545</v>
      </c>
      <c r="M44" s="657">
        <v>0.2183602836856092</v>
      </c>
      <c r="N44" s="655">
        <v>0.59542840509390116</v>
      </c>
      <c r="O44" s="656">
        <v>0.64855366829756089</v>
      </c>
      <c r="P44" s="657">
        <v>0.65793088157896029</v>
      </c>
      <c r="Q44" s="655">
        <v>0.38236033070055298</v>
      </c>
      <c r="R44" s="656">
        <v>0.58451301139611078</v>
      </c>
      <c r="S44" s="657">
        <v>0.68977986006093495</v>
      </c>
      <c r="T44" s="655">
        <v>2.2949105974792845E-2</v>
      </c>
      <c r="U44" s="656">
        <v>6.7965027861834155E-3</v>
      </c>
      <c r="V44" s="657">
        <v>1.4954662876157234E-2</v>
      </c>
      <c r="W44" s="655">
        <v>7.103961136564506E-3</v>
      </c>
      <c r="X44" s="656">
        <v>0.3785069712407067</v>
      </c>
      <c r="Y44" s="657">
        <v>0.31495431939023455</v>
      </c>
      <c r="Z44" s="655">
        <v>0.2048881081269156</v>
      </c>
      <c r="AA44" s="656">
        <v>0.24555976289020967</v>
      </c>
      <c r="AB44" s="657">
        <v>0.25550825048428438</v>
      </c>
      <c r="AD44" s="632">
        <v>0</v>
      </c>
      <c r="AE44" s="633">
        <v>4.8267221892988044E-2</v>
      </c>
      <c r="AF44" s="633">
        <v>0</v>
      </c>
      <c r="AG44" s="633">
        <v>-3.9591928221196254E-2</v>
      </c>
      <c r="AH44" s="633">
        <v>9.3772132813993991E-3</v>
      </c>
      <c r="AI44" s="633">
        <v>0.10526684866482416</v>
      </c>
      <c r="AJ44" s="633">
        <v>8.1581600899738177E-3</v>
      </c>
      <c r="AK44" s="633">
        <v>-6.3552651850472153E-2</v>
      </c>
      <c r="AL44" s="634">
        <v>9.9484875940747119E-3</v>
      </c>
    </row>
    <row r="45" spans="1:38" ht="12" customHeight="1" x14ac:dyDescent="0.25">
      <c r="A45" s="611" t="s">
        <v>72</v>
      </c>
      <c r="B45" s="655">
        <v>1.6715841576337969</v>
      </c>
      <c r="C45" s="656">
        <v>1.6583537815367744</v>
      </c>
      <c r="D45" s="657">
        <v>1.6007484812727197</v>
      </c>
      <c r="E45" s="655">
        <v>1.475549947698217</v>
      </c>
      <c r="F45" s="656">
        <v>1.351845423306119</v>
      </c>
      <c r="G45" s="657">
        <v>1.2402871451391719</v>
      </c>
      <c r="H45" s="655">
        <v>1.3762684416149324</v>
      </c>
      <c r="I45" s="656">
        <v>1.3956728910069609</v>
      </c>
      <c r="J45" s="657">
        <v>1.5234431168935862</v>
      </c>
      <c r="K45" s="655">
        <v>1.0988147853323806</v>
      </c>
      <c r="L45" s="656">
        <v>1.1514616487177756</v>
      </c>
      <c r="M45" s="657">
        <v>1.015495986504068</v>
      </c>
      <c r="N45" s="655">
        <v>0.92346500612473359</v>
      </c>
      <c r="O45" s="656">
        <v>0.8102403207090636</v>
      </c>
      <c r="P45" s="657">
        <v>0.74041553886997402</v>
      </c>
      <c r="Q45" s="655">
        <v>0.71277239056314812</v>
      </c>
      <c r="R45" s="656">
        <v>0.50032645506079143</v>
      </c>
      <c r="S45" s="657">
        <v>0.65743972253493344</v>
      </c>
      <c r="T45" s="655">
        <v>2.5471720978085504</v>
      </c>
      <c r="U45" s="656">
        <v>2.2865284759904241</v>
      </c>
      <c r="V45" s="657">
        <v>1.8311367622873358</v>
      </c>
      <c r="W45" s="655">
        <v>0.96191901956140535</v>
      </c>
      <c r="X45" s="656">
        <v>0.56195146539441554</v>
      </c>
      <c r="Y45" s="657">
        <v>1.1513256156683604</v>
      </c>
      <c r="Z45" s="655">
        <v>1.4234719007110426</v>
      </c>
      <c r="AA45" s="656">
        <v>1.3580213634707556</v>
      </c>
      <c r="AB45" s="657">
        <v>1.3373153371546465</v>
      </c>
      <c r="AD45" s="632">
        <v>-5.7605300264054637E-2</v>
      </c>
      <c r="AE45" s="633">
        <v>-0.11155827816694708</v>
      </c>
      <c r="AF45" s="633">
        <v>0.12777022588662534</v>
      </c>
      <c r="AG45" s="633">
        <v>-0.13596566221370754</v>
      </c>
      <c r="AH45" s="633">
        <v>-6.9824781839089578E-2</v>
      </c>
      <c r="AI45" s="633">
        <v>0.157113267474142</v>
      </c>
      <c r="AJ45" s="633">
        <v>-0.45539171370308829</v>
      </c>
      <c r="AK45" s="633">
        <v>0.58937415027394491</v>
      </c>
      <c r="AL45" s="634">
        <v>-2.0706026316109183E-2</v>
      </c>
    </row>
    <row r="46" spans="1:38" ht="12" customHeight="1" x14ac:dyDescent="0.25">
      <c r="A46" s="611" t="s">
        <v>62</v>
      </c>
      <c r="B46" s="655">
        <v>8.3710039837770381E-2</v>
      </c>
      <c r="C46" s="656">
        <v>7.8420650887817064E-2</v>
      </c>
      <c r="D46" s="657">
        <v>8.045637767415878E-2</v>
      </c>
      <c r="E46" s="655">
        <v>0.17677854543868587</v>
      </c>
      <c r="F46" s="656">
        <v>0.1283393123033022</v>
      </c>
      <c r="G46" s="657">
        <v>0.14404113427844656</v>
      </c>
      <c r="H46" s="655">
        <v>0.11950400490430166</v>
      </c>
      <c r="I46" s="656">
        <v>9.8351973068982829E-2</v>
      </c>
      <c r="J46" s="657">
        <v>7.7228606852104226E-2</v>
      </c>
      <c r="K46" s="655">
        <v>0</v>
      </c>
      <c r="L46" s="656">
        <v>0</v>
      </c>
      <c r="M46" s="657">
        <v>0</v>
      </c>
      <c r="N46" s="655">
        <v>0</v>
      </c>
      <c r="O46" s="656">
        <v>0</v>
      </c>
      <c r="P46" s="657">
        <v>0</v>
      </c>
      <c r="Q46" s="655">
        <v>7.7726544951564863E-2</v>
      </c>
      <c r="R46" s="656">
        <v>4.7901659684955265E-2</v>
      </c>
      <c r="S46" s="657">
        <v>5.6688579313976591E-2</v>
      </c>
      <c r="T46" s="655">
        <v>4.3987654658965633E-2</v>
      </c>
      <c r="U46" s="656">
        <v>5.6951458096198046E-2</v>
      </c>
      <c r="V46" s="657">
        <v>6.6277961883450504E-2</v>
      </c>
      <c r="W46" s="655">
        <v>4.4321577308798196E-2</v>
      </c>
      <c r="X46" s="656">
        <v>9.1258323543130918E-2</v>
      </c>
      <c r="Y46" s="657">
        <v>6.3501116640998001E-2</v>
      </c>
      <c r="Z46" s="655">
        <v>9.9323761956149642E-2</v>
      </c>
      <c r="AA46" s="656">
        <v>8.3103922495743721E-2</v>
      </c>
      <c r="AB46" s="657">
        <v>8.2047526423075223E-2</v>
      </c>
      <c r="AD46" s="632">
        <v>2.0357267863417156E-3</v>
      </c>
      <c r="AE46" s="633">
        <v>1.5701821975144359E-2</v>
      </c>
      <c r="AF46" s="633">
        <v>-2.1123366216878603E-2</v>
      </c>
      <c r="AG46" s="633">
        <v>0</v>
      </c>
      <c r="AH46" s="633">
        <v>0</v>
      </c>
      <c r="AI46" s="633">
        <v>8.7869196290213253E-3</v>
      </c>
      <c r="AJ46" s="633">
        <v>9.3265037872524575E-3</v>
      </c>
      <c r="AK46" s="633">
        <v>-2.7757206902132917E-2</v>
      </c>
      <c r="AL46" s="634">
        <v>-1.0563960726684973E-3</v>
      </c>
    </row>
    <row r="47" spans="1:38" ht="12" customHeight="1" x14ac:dyDescent="0.25">
      <c r="A47" s="611" t="s">
        <v>73</v>
      </c>
      <c r="B47" s="655">
        <v>3.1235695759248521</v>
      </c>
      <c r="C47" s="656">
        <v>2.9664363593876981</v>
      </c>
      <c r="D47" s="657">
        <v>2.9780740182606711</v>
      </c>
      <c r="E47" s="655">
        <v>0</v>
      </c>
      <c r="F47" s="656">
        <v>0</v>
      </c>
      <c r="G47" s="657">
        <v>0</v>
      </c>
      <c r="H47" s="655">
        <v>2.2383831656439988</v>
      </c>
      <c r="I47" s="656">
        <v>1.8552718721031756</v>
      </c>
      <c r="J47" s="657">
        <v>2.3834556207651043</v>
      </c>
      <c r="K47" s="655">
        <v>13.076267585248306</v>
      </c>
      <c r="L47" s="656">
        <v>4.0581309575998192</v>
      </c>
      <c r="M47" s="657">
        <v>3.9319577655758917</v>
      </c>
      <c r="N47" s="655">
        <v>3.8370125202750254</v>
      </c>
      <c r="O47" s="656">
        <v>3.4778390467245481</v>
      </c>
      <c r="P47" s="657">
        <v>3.7075656411280327</v>
      </c>
      <c r="Q47" s="655">
        <v>1.0004590329299163</v>
      </c>
      <c r="R47" s="656">
        <v>2.6929697994157857</v>
      </c>
      <c r="S47" s="657">
        <v>2.86771760675395</v>
      </c>
      <c r="T47" s="655">
        <v>3.4021171053991028</v>
      </c>
      <c r="U47" s="656">
        <v>4.3007829228388781</v>
      </c>
      <c r="V47" s="657">
        <v>4.4173920863574958</v>
      </c>
      <c r="W47" s="655">
        <v>1.6029095790195866</v>
      </c>
      <c r="X47" s="656">
        <v>0</v>
      </c>
      <c r="Y47" s="657">
        <v>0</v>
      </c>
      <c r="Z47" s="655">
        <v>2.7360123792537672</v>
      </c>
      <c r="AA47" s="656">
        <v>1.9796996098995712</v>
      </c>
      <c r="AB47" s="657">
        <v>2.1495351842108072</v>
      </c>
      <c r="AD47" s="632">
        <v>1.1637658872972967E-2</v>
      </c>
      <c r="AE47" s="633">
        <v>0</v>
      </c>
      <c r="AF47" s="633">
        <v>0.52818374866192874</v>
      </c>
      <c r="AG47" s="633">
        <v>-0.12617319202392752</v>
      </c>
      <c r="AH47" s="633">
        <v>0.22972659440348453</v>
      </c>
      <c r="AI47" s="633">
        <v>0.17474780733816431</v>
      </c>
      <c r="AJ47" s="633">
        <v>0.11660916351861772</v>
      </c>
      <c r="AK47" s="633">
        <v>0</v>
      </c>
      <c r="AL47" s="634">
        <v>0.16983557431123608</v>
      </c>
    </row>
    <row r="48" spans="1:38" ht="12" customHeight="1" x14ac:dyDescent="0.25">
      <c r="A48" s="611" t="s">
        <v>74</v>
      </c>
      <c r="B48" s="655">
        <v>0.53265357027913551</v>
      </c>
      <c r="C48" s="656">
        <v>0.5563482876810284</v>
      </c>
      <c r="D48" s="657">
        <v>0.59084964695272302</v>
      </c>
      <c r="E48" s="655">
        <v>0</v>
      </c>
      <c r="F48" s="656">
        <v>0</v>
      </c>
      <c r="G48" s="657">
        <v>0</v>
      </c>
      <c r="H48" s="655">
        <v>0.86294732306015209</v>
      </c>
      <c r="I48" s="656">
        <v>0.73449842739161808</v>
      </c>
      <c r="J48" s="657">
        <v>0.73491989903069421</v>
      </c>
      <c r="K48" s="655">
        <v>0.26398708674725535</v>
      </c>
      <c r="L48" s="656">
        <v>0.22046092772826054</v>
      </c>
      <c r="M48" s="657">
        <v>0.37017130154343586</v>
      </c>
      <c r="N48" s="655">
        <v>1.8003427166983166</v>
      </c>
      <c r="O48" s="656">
        <v>1.7175541755960366</v>
      </c>
      <c r="P48" s="657">
        <v>1.4655999409969933</v>
      </c>
      <c r="Q48" s="655">
        <v>0.4167567836155644</v>
      </c>
      <c r="R48" s="656">
        <v>0.43374193224814117</v>
      </c>
      <c r="S48" s="657">
        <v>0.35963770882823914</v>
      </c>
      <c r="T48" s="655">
        <v>0.18656475567912748</v>
      </c>
      <c r="U48" s="656">
        <v>0.15911896620342969</v>
      </c>
      <c r="V48" s="657">
        <v>0.13890148439635713</v>
      </c>
      <c r="W48" s="655">
        <v>1.2122341713784783</v>
      </c>
      <c r="X48" s="656">
        <v>0</v>
      </c>
      <c r="Y48" s="657">
        <v>0</v>
      </c>
      <c r="Z48" s="655">
        <v>0.60440646986057878</v>
      </c>
      <c r="AA48" s="656">
        <v>0.54055736992159997</v>
      </c>
      <c r="AB48" s="657">
        <v>0.52576994631455221</v>
      </c>
      <c r="AD48" s="632">
        <v>3.450135927169462E-2</v>
      </c>
      <c r="AE48" s="633">
        <v>0</v>
      </c>
      <c r="AF48" s="633">
        <v>4.2147163907613194E-4</v>
      </c>
      <c r="AG48" s="633">
        <v>0.14971037381517532</v>
      </c>
      <c r="AH48" s="633">
        <v>-0.25195423459904331</v>
      </c>
      <c r="AI48" s="633">
        <v>-7.4104223419902027E-2</v>
      </c>
      <c r="AJ48" s="633">
        <v>-2.0217481807072557E-2</v>
      </c>
      <c r="AK48" s="633">
        <v>0</v>
      </c>
      <c r="AL48" s="634">
        <v>-1.4787423607047767E-2</v>
      </c>
    </row>
    <row r="49" spans="1:38" ht="12" customHeight="1" x14ac:dyDescent="0.25">
      <c r="A49" s="611" t="s">
        <v>25</v>
      </c>
      <c r="B49" s="655">
        <v>5.7009762601384626</v>
      </c>
      <c r="C49" s="656">
        <v>6.0244131997733632</v>
      </c>
      <c r="D49" s="657">
        <v>6.199916382339258</v>
      </c>
      <c r="E49" s="655">
        <v>3.7289533900791456</v>
      </c>
      <c r="F49" s="656">
        <v>3.7593675663649484</v>
      </c>
      <c r="G49" s="657">
        <v>3.5893950118745841</v>
      </c>
      <c r="H49" s="655">
        <v>2.0593939269852291</v>
      </c>
      <c r="I49" s="656">
        <v>2.0677806851791103</v>
      </c>
      <c r="J49" s="657">
        <v>2.0081047459996215</v>
      </c>
      <c r="K49" s="655">
        <v>3.6238654281532581</v>
      </c>
      <c r="L49" s="656">
        <v>5.4188942520708592</v>
      </c>
      <c r="M49" s="657">
        <v>5.5453667286340966</v>
      </c>
      <c r="N49" s="655">
        <v>10.071942171978367</v>
      </c>
      <c r="O49" s="656">
        <v>9.7528233743405384</v>
      </c>
      <c r="P49" s="657">
        <v>9.0857156778474373</v>
      </c>
      <c r="Q49" s="655">
        <v>2.110377207481843</v>
      </c>
      <c r="R49" s="656">
        <v>1.9176690962801857</v>
      </c>
      <c r="S49" s="657">
        <v>2.2724639929306845</v>
      </c>
      <c r="T49" s="655">
        <v>1.2157705440770987</v>
      </c>
      <c r="U49" s="656">
        <v>1.1888378851985419</v>
      </c>
      <c r="V49" s="657">
        <v>1.1112306250691626</v>
      </c>
      <c r="W49" s="655">
        <v>4.3338048091425776</v>
      </c>
      <c r="X49" s="656">
        <v>5.2598354562092249</v>
      </c>
      <c r="Y49" s="657">
        <v>4.7698415406272074</v>
      </c>
      <c r="Z49" s="655">
        <v>4.5312664973713463</v>
      </c>
      <c r="AA49" s="656">
        <v>4.7196177919066846</v>
      </c>
      <c r="AB49" s="657">
        <v>4.6217389572266407</v>
      </c>
      <c r="AD49" s="632">
        <v>0.17550318256589481</v>
      </c>
      <c r="AE49" s="633">
        <v>-0.1699725544903643</v>
      </c>
      <c r="AF49" s="633">
        <v>-5.9675939179488768E-2</v>
      </c>
      <c r="AG49" s="633">
        <v>0.12647247656323746</v>
      </c>
      <c r="AH49" s="633">
        <v>-0.66710769649310109</v>
      </c>
      <c r="AI49" s="633">
        <v>0.35479489665049879</v>
      </c>
      <c r="AJ49" s="633">
        <v>-7.7607260129379352E-2</v>
      </c>
      <c r="AK49" s="633">
        <v>-0.48999391558201744</v>
      </c>
      <c r="AL49" s="634">
        <v>-9.787883468004388E-2</v>
      </c>
    </row>
    <row r="50" spans="1:38" ht="12" customHeight="1" x14ac:dyDescent="0.25">
      <c r="A50" s="611" t="s">
        <v>63</v>
      </c>
      <c r="B50" s="655">
        <v>0</v>
      </c>
      <c r="C50" s="656">
        <v>0</v>
      </c>
      <c r="D50" s="657">
        <v>0</v>
      </c>
      <c r="E50" s="655">
        <v>0</v>
      </c>
      <c r="F50" s="656">
        <v>0</v>
      </c>
      <c r="G50" s="657">
        <v>0</v>
      </c>
      <c r="H50" s="655">
        <v>0</v>
      </c>
      <c r="I50" s="656">
        <v>0</v>
      </c>
      <c r="J50" s="657">
        <v>0</v>
      </c>
      <c r="K50" s="655">
        <v>1.4725658944969846</v>
      </c>
      <c r="L50" s="656">
        <v>1.6388716277478927</v>
      </c>
      <c r="M50" s="657">
        <v>1.7396760019631592</v>
      </c>
      <c r="N50" s="655">
        <v>3.0805898600728212</v>
      </c>
      <c r="O50" s="656">
        <v>4.6363438036675397</v>
      </c>
      <c r="P50" s="657">
        <v>3.7188719204407543</v>
      </c>
      <c r="Q50" s="655">
        <v>2.3196089201154937</v>
      </c>
      <c r="R50" s="656">
        <v>0.65980480336631775</v>
      </c>
      <c r="S50" s="657">
        <v>2.8469503464343394E-2</v>
      </c>
      <c r="T50" s="655">
        <v>3.8763270457099139</v>
      </c>
      <c r="U50" s="656">
        <v>3.5976397949390617</v>
      </c>
      <c r="V50" s="657">
        <v>0.26590552763510755</v>
      </c>
      <c r="W50" s="655">
        <v>0</v>
      </c>
      <c r="X50" s="656">
        <v>0</v>
      </c>
      <c r="Y50" s="657">
        <v>0</v>
      </c>
      <c r="Z50" s="655">
        <v>0.49026675713774581</v>
      </c>
      <c r="AA50" s="656">
        <v>0.65660842965393296</v>
      </c>
      <c r="AB50" s="657">
        <v>0.4977254309059489</v>
      </c>
      <c r="AD50" s="632">
        <v>0</v>
      </c>
      <c r="AE50" s="633">
        <v>0</v>
      </c>
      <c r="AF50" s="633">
        <v>0</v>
      </c>
      <c r="AG50" s="633">
        <v>0.10080437421526645</v>
      </c>
      <c r="AH50" s="633">
        <v>-0.91747188322678541</v>
      </c>
      <c r="AI50" s="633">
        <v>-0.63133529990197435</v>
      </c>
      <c r="AJ50" s="633">
        <v>-3.3317342673039541</v>
      </c>
      <c r="AK50" s="633">
        <v>0</v>
      </c>
      <c r="AL50" s="634">
        <v>-0.15888299874798406</v>
      </c>
    </row>
    <row r="51" spans="1:38" ht="12" customHeight="1" x14ac:dyDescent="0.25">
      <c r="A51" s="611" t="s">
        <v>64</v>
      </c>
      <c r="B51" s="655">
        <v>0</v>
      </c>
      <c r="C51" s="656">
        <v>0</v>
      </c>
      <c r="D51" s="657">
        <v>0</v>
      </c>
      <c r="E51" s="655">
        <v>0.99291466767914915</v>
      </c>
      <c r="F51" s="656">
        <v>0.94814974495782156</v>
      </c>
      <c r="G51" s="657">
        <v>0.93800387488910741</v>
      </c>
      <c r="H51" s="655">
        <v>1.1712633114142278E-3</v>
      </c>
      <c r="I51" s="656">
        <v>5.8939401392553648E-6</v>
      </c>
      <c r="J51" s="657">
        <v>0</v>
      </c>
      <c r="K51" s="655">
        <v>0.10850594010442094</v>
      </c>
      <c r="L51" s="656">
        <v>0.15466190005566946</v>
      </c>
      <c r="M51" s="657">
        <v>0.10183414722058558</v>
      </c>
      <c r="N51" s="655">
        <v>0.22307204482152859</v>
      </c>
      <c r="O51" s="656">
        <v>0.205657375564961</v>
      </c>
      <c r="P51" s="657">
        <v>0.45351849729119242</v>
      </c>
      <c r="Q51" s="655">
        <v>0.24870297383190945</v>
      </c>
      <c r="R51" s="656">
        <v>0.32145696215386421</v>
      </c>
      <c r="S51" s="657">
        <v>0.29312262512689297</v>
      </c>
      <c r="T51" s="655">
        <v>0.29906116231267649</v>
      </c>
      <c r="U51" s="656">
        <v>0.37216772491695799</v>
      </c>
      <c r="V51" s="657">
        <v>0.30247028193076647</v>
      </c>
      <c r="W51" s="655">
        <v>0.39750939008706143</v>
      </c>
      <c r="X51" s="656">
        <v>0.21308305036822492</v>
      </c>
      <c r="Y51" s="657">
        <v>-9.3340590837361098E-2</v>
      </c>
      <c r="Z51" s="655">
        <v>0.28708593571912072</v>
      </c>
      <c r="AA51" s="656">
        <v>0.29784113589576577</v>
      </c>
      <c r="AB51" s="657">
        <v>0.30692667431168424</v>
      </c>
      <c r="AD51" s="632">
        <v>0</v>
      </c>
      <c r="AE51" s="633">
        <v>-1.0145870068714147E-2</v>
      </c>
      <c r="AF51" s="633">
        <v>-5.8939401392553648E-6</v>
      </c>
      <c r="AG51" s="633">
        <v>-5.2827752835083883E-2</v>
      </c>
      <c r="AH51" s="633">
        <v>0.24786112172623143</v>
      </c>
      <c r="AI51" s="633">
        <v>-2.8334337026971246E-2</v>
      </c>
      <c r="AJ51" s="633">
        <v>-6.9697442986191516E-2</v>
      </c>
      <c r="AK51" s="633">
        <v>-0.30642364120558602</v>
      </c>
      <c r="AL51" s="634">
        <v>9.0855384159184704E-3</v>
      </c>
    </row>
    <row r="52" spans="1:38" ht="12" customHeight="1" x14ac:dyDescent="0.25">
      <c r="A52" s="648" t="s">
        <v>2039</v>
      </c>
      <c r="B52" s="658">
        <v>0</v>
      </c>
      <c r="C52" s="659">
        <v>0</v>
      </c>
      <c r="D52" s="660">
        <v>0.81854501373668365</v>
      </c>
      <c r="E52" s="658">
        <v>0</v>
      </c>
      <c r="F52" s="659">
        <v>0</v>
      </c>
      <c r="G52" s="660">
        <v>0.72943747712939355</v>
      </c>
      <c r="H52" s="658">
        <v>0</v>
      </c>
      <c r="I52" s="659">
        <v>0</v>
      </c>
      <c r="J52" s="660">
        <v>0.68146055571345021</v>
      </c>
      <c r="K52" s="658">
        <v>0</v>
      </c>
      <c r="L52" s="659">
        <v>0</v>
      </c>
      <c r="M52" s="660">
        <v>0</v>
      </c>
      <c r="N52" s="658">
        <v>0</v>
      </c>
      <c r="O52" s="659">
        <v>0</v>
      </c>
      <c r="P52" s="660">
        <v>0.1582582518058219</v>
      </c>
      <c r="Q52" s="658">
        <v>0</v>
      </c>
      <c r="R52" s="659">
        <v>0</v>
      </c>
      <c r="S52" s="660">
        <v>0.23451287127569001</v>
      </c>
      <c r="T52" s="658">
        <v>0</v>
      </c>
      <c r="U52" s="659">
        <v>0</v>
      </c>
      <c r="V52" s="660">
        <v>0.32604757956191499</v>
      </c>
      <c r="W52" s="658">
        <v>0</v>
      </c>
      <c r="X52" s="659">
        <v>0</v>
      </c>
      <c r="Y52" s="660">
        <v>0</v>
      </c>
      <c r="Z52" s="658">
        <v>0</v>
      </c>
      <c r="AA52" s="659">
        <v>0</v>
      </c>
      <c r="AB52" s="660">
        <v>0.60859528647155714</v>
      </c>
      <c r="AD52" s="635">
        <v>0.81854501373668365</v>
      </c>
      <c r="AE52" s="636">
        <v>0.72943747712939355</v>
      </c>
      <c r="AF52" s="636">
        <v>0.68146055571345021</v>
      </c>
      <c r="AG52" s="636">
        <v>0</v>
      </c>
      <c r="AH52" s="636">
        <v>0.1582582518058219</v>
      </c>
      <c r="AI52" s="636">
        <v>0.23451287127569001</v>
      </c>
      <c r="AJ52" s="636">
        <v>0.32604757956191499</v>
      </c>
      <c r="AK52" s="636">
        <v>0</v>
      </c>
      <c r="AL52" s="637">
        <v>0.60859528647155714</v>
      </c>
    </row>
  </sheetData>
  <mergeCells count="7">
    <mergeCell ref="A4:A6"/>
    <mergeCell ref="AD4:AL4"/>
    <mergeCell ref="AD6:AL6"/>
    <mergeCell ref="AD30:AL30"/>
    <mergeCell ref="AD32:AL32"/>
    <mergeCell ref="B30:AB30"/>
    <mergeCell ref="B4:AB4"/>
  </mergeCells>
  <conditionalFormatting sqref="B1:AB1">
    <cfRule type="expression" dxfId="68" priority="37">
      <formula>(B1+1)&gt;(9*rounds_bucket)</formula>
    </cfRule>
  </conditionalFormatting>
  <conditionalFormatting sqref="C32:D32">
    <cfRule type="expression" dxfId="67" priority="34">
      <formula>(C3+1)&lt;=(9*rounds_bucket)</formula>
    </cfRule>
  </conditionalFormatting>
  <conditionalFormatting sqref="F32:G32">
    <cfRule type="expression" dxfId="66" priority="32">
      <formula>(F3+1)&lt;=(9*rounds_bucket)</formula>
    </cfRule>
  </conditionalFormatting>
  <conditionalFormatting sqref="I32:J32">
    <cfRule type="expression" dxfId="65" priority="30">
      <formula>(I3+1)&lt;=(9*rounds_bucket)</formula>
    </cfRule>
  </conditionalFormatting>
  <conditionalFormatting sqref="L32:M32">
    <cfRule type="expression" dxfId="64" priority="28">
      <formula>(L3+1)&lt;=(9*rounds_bucket)</formula>
    </cfRule>
  </conditionalFormatting>
  <conditionalFormatting sqref="O32:P32">
    <cfRule type="expression" dxfId="63" priority="26">
      <formula>(O3+1)&lt;=(9*rounds_bucket)</formula>
    </cfRule>
  </conditionalFormatting>
  <conditionalFormatting sqref="R32:S32">
    <cfRule type="expression" dxfId="62" priority="24">
      <formula>(R3+1)&lt;=(9*rounds_bucket)</formula>
    </cfRule>
  </conditionalFormatting>
  <conditionalFormatting sqref="U32:V32">
    <cfRule type="expression" dxfId="61" priority="22">
      <formula>(U3+1)&lt;=(9*rounds_bucket)</formula>
    </cfRule>
  </conditionalFormatting>
  <conditionalFormatting sqref="X32:Y32">
    <cfRule type="expression" dxfId="60" priority="20">
      <formula>(X3+1)&lt;=(9*rounds_bucket)</formula>
    </cfRule>
  </conditionalFormatting>
  <conditionalFormatting sqref="AA32:AB32">
    <cfRule type="expression" dxfId="59" priority="18">
      <formula>(AA3+1)&lt;=(9*rounds_bucket)</formula>
    </cfRule>
  </conditionalFormatting>
  <conditionalFormatting sqref="B4">
    <cfRule type="expression" dxfId="58" priority="1">
      <formula>(B1+1)&lt;=(9*rounds_bucket)</formula>
    </cfRule>
  </conditionalFormatting>
  <pageMargins left="0.39370078740157483" right="0.39370078740157483" top="0.51181102362204722" bottom="0.39370078740157483" header="0.31496062992125984" footer="0.31496062992125984"/>
  <pageSetup paperSize="9" scale="36" pageOrder="overThenDown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AM30"/>
  <sheetViews>
    <sheetView showGridLines="0" zoomScale="80" zoomScaleNormal="80" zoomScaleSheetLayoutView="80" workbookViewId="0">
      <pane xSplit="2" ySplit="6" topLeftCell="C7" activePane="bottomRight" state="frozen"/>
      <selection activeCell="A2" sqref="A2"/>
      <selection pane="topRight" activeCell="A2" sqref="A2"/>
      <selection pane="bottomLeft" activeCell="A2" sqref="A2"/>
      <selection pane="bottomRight" activeCell="C7" sqref="C7"/>
    </sheetView>
  </sheetViews>
  <sheetFormatPr defaultColWidth="9.109375" defaultRowHeight="12" customHeight="1" x14ac:dyDescent="0.2"/>
  <cols>
    <col min="1" max="1" width="20.44140625" style="2" customWidth="1"/>
    <col min="2" max="2" width="34.33203125" style="2" customWidth="1"/>
    <col min="3" max="3" width="13.33203125" style="2" customWidth="1"/>
    <col min="4" max="4" width="11.109375" style="2" bestFit="1" customWidth="1"/>
    <col min="5" max="6" width="12.6640625" style="2" bestFit="1" customWidth="1"/>
    <col min="7" max="7" width="10" style="2" bestFit="1" customWidth="1"/>
    <col min="8" max="8" width="12.6640625" style="2" bestFit="1" customWidth="1"/>
    <col min="9" max="9" width="12.33203125" style="2" bestFit="1" customWidth="1"/>
    <col min="10" max="10" width="11" style="2" bestFit="1" customWidth="1"/>
    <col min="11" max="11" width="10.5546875" style="2" bestFit="1" customWidth="1"/>
    <col min="12" max="13" width="8.88671875" style="2" bestFit="1" customWidth="1"/>
    <col min="14" max="14" width="9.109375" style="2" bestFit="1" customWidth="1"/>
    <col min="15" max="15" width="10.5546875" style="2" bestFit="1" customWidth="1"/>
    <col min="16" max="16" width="10.6640625" style="2" bestFit="1" customWidth="1"/>
    <col min="17" max="17" width="10.33203125" style="2" bestFit="1" customWidth="1"/>
    <col min="18" max="18" width="11" style="2" bestFit="1" customWidth="1"/>
    <col min="19" max="19" width="11.109375" style="2" bestFit="1" customWidth="1"/>
    <col min="20" max="21" width="12.6640625" style="2" bestFit="1" customWidth="1"/>
    <col min="22" max="22" width="11.109375" style="2" bestFit="1" customWidth="1"/>
    <col min="23" max="23" width="11.44140625" style="2" bestFit="1" customWidth="1"/>
    <col min="24" max="24" width="11.109375" style="2" bestFit="1" customWidth="1"/>
    <col min="25" max="25" width="11.6640625" style="2" bestFit="1" customWidth="1"/>
    <col min="26" max="26" width="12" style="2" bestFit="1" customWidth="1"/>
    <col min="27" max="27" width="12.33203125" style="2" bestFit="1" customWidth="1"/>
    <col min="28" max="28" width="11.6640625" style="2" bestFit="1" customWidth="1"/>
    <col min="29" max="29" width="12" style="2" bestFit="1" customWidth="1"/>
    <col min="30" max="30" width="4.88671875" style="3" customWidth="1"/>
    <col min="31" max="36" width="9.5546875" style="2" customWidth="1"/>
    <col min="37" max="37" width="10.33203125" style="2" bestFit="1" customWidth="1"/>
    <col min="38" max="38" width="9.88671875" style="2" bestFit="1" customWidth="1"/>
    <col min="39" max="39" width="11.33203125" style="2" bestFit="1" customWidth="1"/>
    <col min="40" max="16384" width="9.109375" style="2"/>
  </cols>
  <sheetData>
    <row r="1" spans="1:39" s="21" customFormat="1" ht="12" customHeight="1" x14ac:dyDescent="0.2">
      <c r="AD1" s="22"/>
    </row>
    <row r="2" spans="1:39" ht="12" customHeight="1" x14ac:dyDescent="0.25">
      <c r="A2" s="559">
        <f>'25 Subacute Line Item'!A2+1</f>
        <v>24</v>
      </c>
      <c r="B2" s="1"/>
      <c r="C2" s="1" t="s">
        <v>2692</v>
      </c>
      <c r="D2" s="1"/>
      <c r="F2" s="1"/>
      <c r="H2" s="1"/>
      <c r="J2" s="1"/>
      <c r="L2" s="1"/>
      <c r="N2" s="1"/>
      <c r="P2" s="1"/>
      <c r="R2" s="1"/>
      <c r="T2" s="1"/>
      <c r="U2" s="1"/>
      <c r="V2" s="1"/>
      <c r="W2" s="1"/>
      <c r="X2" s="1"/>
      <c r="Y2" s="1"/>
      <c r="Z2" s="1"/>
      <c r="AA2" s="1"/>
      <c r="AB2" s="1"/>
      <c r="AC2" s="1"/>
      <c r="AD2" s="6"/>
      <c r="AE2" s="1"/>
    </row>
    <row r="3" spans="1:39" ht="12" customHeight="1" x14ac:dyDescent="0.25">
      <c r="B3" s="1"/>
      <c r="C3" s="1"/>
      <c r="D3" s="1"/>
      <c r="F3" s="1"/>
      <c r="H3" s="1"/>
      <c r="J3" s="1"/>
      <c r="L3" s="1"/>
      <c r="N3" s="1"/>
      <c r="P3" s="1"/>
      <c r="R3" s="1"/>
      <c r="T3" s="1"/>
      <c r="U3" s="1"/>
      <c r="V3" s="1"/>
      <c r="W3" s="1"/>
      <c r="X3" s="1"/>
      <c r="Y3" s="1"/>
      <c r="Z3" s="1"/>
      <c r="AA3" s="1"/>
      <c r="AB3" s="1"/>
      <c r="AC3" s="1"/>
      <c r="AD3" s="6"/>
    </row>
    <row r="4" spans="1:39" s="4" customFormat="1" ht="15" customHeight="1" x14ac:dyDescent="0.2">
      <c r="A4" s="958" t="s">
        <v>111</v>
      </c>
      <c r="B4" s="24"/>
      <c r="C4" s="938" t="s">
        <v>475</v>
      </c>
      <c r="D4" s="939"/>
      <c r="E4" s="939"/>
      <c r="F4" s="939"/>
      <c r="G4" s="939"/>
      <c r="H4" s="939"/>
      <c r="I4" s="939"/>
      <c r="J4" s="939"/>
      <c r="K4" s="939"/>
      <c r="L4" s="939"/>
      <c r="M4" s="939"/>
      <c r="N4" s="939"/>
      <c r="O4" s="939"/>
      <c r="P4" s="939"/>
      <c r="Q4" s="939"/>
      <c r="R4" s="939"/>
      <c r="S4" s="939"/>
      <c r="T4" s="939"/>
      <c r="U4" s="939"/>
      <c r="V4" s="939"/>
      <c r="W4" s="939"/>
      <c r="X4" s="939"/>
      <c r="Y4" s="939"/>
      <c r="Z4" s="939"/>
      <c r="AA4" s="939"/>
      <c r="AB4" s="939"/>
      <c r="AC4" s="940"/>
      <c r="AD4" s="6"/>
      <c r="AE4" s="928" t="s">
        <v>1</v>
      </c>
      <c r="AF4" s="929"/>
      <c r="AG4" s="929"/>
      <c r="AH4" s="929"/>
      <c r="AI4" s="929"/>
      <c r="AJ4" s="929"/>
      <c r="AK4" s="929"/>
      <c r="AL4" s="929"/>
      <c r="AM4" s="930"/>
    </row>
    <row r="5" spans="1:39" s="5" customFormat="1" ht="12" customHeight="1" x14ac:dyDescent="0.25">
      <c r="A5" s="978"/>
      <c r="B5" s="8"/>
      <c r="C5" s="580" t="s">
        <v>2</v>
      </c>
      <c r="D5" s="581" t="s">
        <v>749</v>
      </c>
      <c r="E5" s="582" t="s">
        <v>749</v>
      </c>
      <c r="F5" s="580" t="s">
        <v>3</v>
      </c>
      <c r="G5" s="581" t="s">
        <v>749</v>
      </c>
      <c r="H5" s="582" t="s">
        <v>749</v>
      </c>
      <c r="I5" s="580" t="s">
        <v>10</v>
      </c>
      <c r="J5" s="581" t="s">
        <v>749</v>
      </c>
      <c r="K5" s="582" t="s">
        <v>749</v>
      </c>
      <c r="L5" s="580" t="s">
        <v>4</v>
      </c>
      <c r="M5" s="581" t="s">
        <v>749</v>
      </c>
      <c r="N5" s="582" t="s">
        <v>749</v>
      </c>
      <c r="O5" s="580" t="s">
        <v>5</v>
      </c>
      <c r="P5" s="581" t="s">
        <v>749</v>
      </c>
      <c r="Q5" s="582" t="s">
        <v>749</v>
      </c>
      <c r="R5" s="580" t="s">
        <v>6</v>
      </c>
      <c r="S5" s="581" t="s">
        <v>749</v>
      </c>
      <c r="T5" s="582" t="s">
        <v>749</v>
      </c>
      <c r="U5" s="580" t="s">
        <v>7</v>
      </c>
      <c r="V5" s="581" t="s">
        <v>749</v>
      </c>
      <c r="W5" s="582" t="s">
        <v>749</v>
      </c>
      <c r="X5" s="580" t="s">
        <v>8</v>
      </c>
      <c r="Y5" s="581" t="s">
        <v>749</v>
      </c>
      <c r="Z5" s="582" t="s">
        <v>749</v>
      </c>
      <c r="AA5" s="580" t="s">
        <v>9</v>
      </c>
      <c r="AB5" s="581" t="s">
        <v>749</v>
      </c>
      <c r="AC5" s="582" t="s">
        <v>749</v>
      </c>
      <c r="AD5" s="6"/>
      <c r="AE5" s="759" t="s">
        <v>2</v>
      </c>
      <c r="AF5" s="760" t="s">
        <v>3</v>
      </c>
      <c r="AG5" s="760" t="s">
        <v>10</v>
      </c>
      <c r="AH5" s="760" t="s">
        <v>4</v>
      </c>
      <c r="AI5" s="760" t="s">
        <v>5</v>
      </c>
      <c r="AJ5" s="760" t="s">
        <v>6</v>
      </c>
      <c r="AK5" s="760" t="s">
        <v>7</v>
      </c>
      <c r="AL5" s="760" t="s">
        <v>8</v>
      </c>
      <c r="AM5" s="761" t="s">
        <v>9</v>
      </c>
    </row>
    <row r="6" spans="1:39" ht="15" customHeight="1" x14ac:dyDescent="0.2">
      <c r="A6" s="978"/>
      <c r="B6" s="8"/>
      <c r="C6" s="579" t="s">
        <v>29</v>
      </c>
      <c r="D6" s="267" t="s">
        <v>30</v>
      </c>
      <c r="E6" s="268" t="s">
        <v>31</v>
      </c>
      <c r="F6" s="579" t="s">
        <v>29</v>
      </c>
      <c r="G6" s="267" t="s">
        <v>30</v>
      </c>
      <c r="H6" s="268" t="s">
        <v>31</v>
      </c>
      <c r="I6" s="579" t="s">
        <v>29</v>
      </c>
      <c r="J6" s="267" t="s">
        <v>30</v>
      </c>
      <c r="K6" s="268" t="s">
        <v>31</v>
      </c>
      <c r="L6" s="579" t="s">
        <v>29</v>
      </c>
      <c r="M6" s="267" t="s">
        <v>30</v>
      </c>
      <c r="N6" s="268" t="s">
        <v>31</v>
      </c>
      <c r="O6" s="579" t="s">
        <v>29</v>
      </c>
      <c r="P6" s="267" t="s">
        <v>30</v>
      </c>
      <c r="Q6" s="268" t="s">
        <v>31</v>
      </c>
      <c r="R6" s="579" t="s">
        <v>29</v>
      </c>
      <c r="S6" s="267" t="s">
        <v>30</v>
      </c>
      <c r="T6" s="268" t="s">
        <v>31</v>
      </c>
      <c r="U6" s="579" t="s">
        <v>29</v>
      </c>
      <c r="V6" s="267" t="s">
        <v>30</v>
      </c>
      <c r="W6" s="268" t="s">
        <v>31</v>
      </c>
      <c r="X6" s="579" t="s">
        <v>29</v>
      </c>
      <c r="Y6" s="267" t="s">
        <v>30</v>
      </c>
      <c r="Z6" s="268" t="s">
        <v>31</v>
      </c>
      <c r="AA6" s="579" t="s">
        <v>29</v>
      </c>
      <c r="AB6" s="267" t="s">
        <v>30</v>
      </c>
      <c r="AC6" s="268" t="s">
        <v>31</v>
      </c>
      <c r="AD6" s="6"/>
      <c r="AE6" s="860" t="s">
        <v>2661</v>
      </c>
      <c r="AF6" s="1003"/>
      <c r="AG6" s="1003"/>
      <c r="AH6" s="1003"/>
      <c r="AI6" s="1003"/>
      <c r="AJ6" s="1003"/>
      <c r="AK6" s="1003"/>
      <c r="AL6" s="1003"/>
      <c r="AM6" s="1004"/>
    </row>
    <row r="7" spans="1:39" ht="12" customHeight="1" x14ac:dyDescent="0.2">
      <c r="A7" s="1005" t="s">
        <v>112</v>
      </c>
      <c r="B7" s="39" t="s">
        <v>97</v>
      </c>
      <c r="C7" s="77">
        <v>11</v>
      </c>
      <c r="D7" s="8" t="s">
        <v>361</v>
      </c>
      <c r="E7" s="76" t="s">
        <v>361</v>
      </c>
      <c r="F7" s="77" t="s">
        <v>361</v>
      </c>
      <c r="G7" s="8" t="s">
        <v>361</v>
      </c>
      <c r="H7" s="76" t="s">
        <v>361</v>
      </c>
      <c r="I7" s="77">
        <v>91</v>
      </c>
      <c r="J7" s="8">
        <v>97</v>
      </c>
      <c r="K7" s="76">
        <v>97</v>
      </c>
      <c r="L7" s="77" t="s">
        <v>361</v>
      </c>
      <c r="M7" s="8" t="s">
        <v>361</v>
      </c>
      <c r="N7" s="76" t="s">
        <v>361</v>
      </c>
      <c r="O7" s="77">
        <v>21</v>
      </c>
      <c r="P7" s="8">
        <v>9</v>
      </c>
      <c r="Q7" s="76">
        <v>3</v>
      </c>
      <c r="R7" s="77">
        <v>4</v>
      </c>
      <c r="S7" s="8">
        <v>5</v>
      </c>
      <c r="T7" s="76">
        <v>9</v>
      </c>
      <c r="U7" s="77" t="s">
        <v>361</v>
      </c>
      <c r="V7" s="8" t="s">
        <v>361</v>
      </c>
      <c r="W7" s="76" t="s">
        <v>361</v>
      </c>
      <c r="X7" s="77" t="s">
        <v>361</v>
      </c>
      <c r="Y7" s="8" t="s">
        <v>361</v>
      </c>
      <c r="Z7" s="76" t="s">
        <v>361</v>
      </c>
      <c r="AA7" s="77">
        <v>127</v>
      </c>
      <c r="AB7" s="8">
        <v>111</v>
      </c>
      <c r="AC7" s="76">
        <v>109</v>
      </c>
      <c r="AD7" s="8"/>
      <c r="AE7" s="153" t="s">
        <v>361</v>
      </c>
      <c r="AF7" s="52" t="s">
        <v>361</v>
      </c>
      <c r="AG7" s="52">
        <v>0</v>
      </c>
      <c r="AH7" s="52" t="s">
        <v>361</v>
      </c>
      <c r="AI7" s="52">
        <v>-6</v>
      </c>
      <c r="AJ7" s="52">
        <v>4</v>
      </c>
      <c r="AK7" s="52" t="s">
        <v>361</v>
      </c>
      <c r="AL7" s="52" t="s">
        <v>361</v>
      </c>
      <c r="AM7" s="154">
        <v>-2</v>
      </c>
    </row>
    <row r="8" spans="1:39" ht="12" customHeight="1" x14ac:dyDescent="0.2">
      <c r="A8" s="1001"/>
      <c r="B8" s="48" t="s">
        <v>81</v>
      </c>
      <c r="C8" s="77">
        <v>90</v>
      </c>
      <c r="D8" s="8" t="s">
        <v>361</v>
      </c>
      <c r="E8" s="76" t="s">
        <v>361</v>
      </c>
      <c r="F8" s="77" t="s">
        <v>361</v>
      </c>
      <c r="G8" s="8" t="s">
        <v>361</v>
      </c>
      <c r="H8" s="76" t="s">
        <v>361</v>
      </c>
      <c r="I8" s="77">
        <v>14050</v>
      </c>
      <c r="J8" s="8">
        <v>16183</v>
      </c>
      <c r="K8" s="76">
        <v>16804</v>
      </c>
      <c r="L8" s="77" t="s">
        <v>361</v>
      </c>
      <c r="M8" s="8" t="s">
        <v>361</v>
      </c>
      <c r="N8" s="76" t="s">
        <v>361</v>
      </c>
      <c r="O8" s="77">
        <v>8721</v>
      </c>
      <c r="P8" s="8">
        <v>4459</v>
      </c>
      <c r="Q8" s="76">
        <v>503</v>
      </c>
      <c r="R8" s="77">
        <v>1644</v>
      </c>
      <c r="S8" s="8">
        <v>1642</v>
      </c>
      <c r="T8" s="76">
        <v>1527</v>
      </c>
      <c r="U8" s="77" t="s">
        <v>361</v>
      </c>
      <c r="V8" s="8" t="s">
        <v>361</v>
      </c>
      <c r="W8" s="76" t="s">
        <v>361</v>
      </c>
      <c r="X8" s="77" t="s">
        <v>361</v>
      </c>
      <c r="Y8" s="8" t="s">
        <v>361</v>
      </c>
      <c r="Z8" s="76" t="s">
        <v>361</v>
      </c>
      <c r="AA8" s="77">
        <v>24505</v>
      </c>
      <c r="AB8" s="8">
        <v>22284</v>
      </c>
      <c r="AC8" s="76">
        <v>18834</v>
      </c>
      <c r="AD8" s="8"/>
      <c r="AE8" s="88" t="s">
        <v>361</v>
      </c>
      <c r="AF8" s="9" t="s">
        <v>361</v>
      </c>
      <c r="AG8" s="9">
        <v>621</v>
      </c>
      <c r="AH8" s="9" t="s">
        <v>361</v>
      </c>
      <c r="AI8" s="9">
        <v>-3956</v>
      </c>
      <c r="AJ8" s="9">
        <v>-115</v>
      </c>
      <c r="AK8" s="9" t="s">
        <v>361</v>
      </c>
      <c r="AL8" s="9" t="s">
        <v>361</v>
      </c>
      <c r="AM8" s="89">
        <v>-3450</v>
      </c>
    </row>
    <row r="9" spans="1:39" ht="12" customHeight="1" x14ac:dyDescent="0.2">
      <c r="A9" s="1001"/>
      <c r="B9" s="48" t="s">
        <v>105</v>
      </c>
      <c r="C9" s="77">
        <v>219359.31891999999</v>
      </c>
      <c r="D9" s="8" t="s">
        <v>361</v>
      </c>
      <c r="E9" s="76" t="s">
        <v>361</v>
      </c>
      <c r="F9" s="77" t="s">
        <v>361</v>
      </c>
      <c r="G9" s="8" t="s">
        <v>361</v>
      </c>
      <c r="H9" s="76" t="s">
        <v>361</v>
      </c>
      <c r="I9" s="77">
        <v>3713212.0022999998</v>
      </c>
      <c r="J9" s="8">
        <v>7761819.7161999997</v>
      </c>
      <c r="K9" s="76">
        <v>6989284.0279999999</v>
      </c>
      <c r="L9" s="77" t="s">
        <v>361</v>
      </c>
      <c r="M9" s="8" t="s">
        <v>361</v>
      </c>
      <c r="N9" s="76" t="s">
        <v>361</v>
      </c>
      <c r="O9" s="77">
        <v>3197841.6565</v>
      </c>
      <c r="P9" s="8">
        <v>2270195.7302999999</v>
      </c>
      <c r="Q9" s="76">
        <v>2320087.0677999998</v>
      </c>
      <c r="R9" s="77">
        <v>199893.1539</v>
      </c>
      <c r="S9" s="8">
        <v>345670.58717999997</v>
      </c>
      <c r="T9" s="76">
        <v>173462.75386999999</v>
      </c>
      <c r="U9" s="77" t="s">
        <v>361</v>
      </c>
      <c r="V9" s="8" t="s">
        <v>361</v>
      </c>
      <c r="W9" s="76" t="s">
        <v>361</v>
      </c>
      <c r="X9" s="77" t="s">
        <v>361</v>
      </c>
      <c r="Y9" s="8" t="s">
        <v>361</v>
      </c>
      <c r="Z9" s="76" t="s">
        <v>361</v>
      </c>
      <c r="AA9" s="77">
        <v>7330306.1316</v>
      </c>
      <c r="AB9" s="8">
        <v>10377686.034</v>
      </c>
      <c r="AC9" s="76">
        <v>9482833.8497000001</v>
      </c>
      <c r="AD9" s="8"/>
      <c r="AE9" s="88" t="s">
        <v>361</v>
      </c>
      <c r="AF9" s="9" t="s">
        <v>361</v>
      </c>
      <c r="AG9" s="9">
        <v>-772535.68819999974</v>
      </c>
      <c r="AH9" s="9" t="s">
        <v>361</v>
      </c>
      <c r="AI9" s="9">
        <v>49891.337499999907</v>
      </c>
      <c r="AJ9" s="9">
        <v>-172207.83330999999</v>
      </c>
      <c r="AK9" s="9" t="s">
        <v>361</v>
      </c>
      <c r="AL9" s="9" t="s">
        <v>361</v>
      </c>
      <c r="AM9" s="89">
        <v>-894852.18429999985</v>
      </c>
    </row>
    <row r="10" spans="1:39" ht="12.75" customHeight="1" x14ac:dyDescent="0.2">
      <c r="A10" s="1002"/>
      <c r="B10" s="46" t="s">
        <v>106</v>
      </c>
      <c r="C10" s="77">
        <v>2437.3257658000002</v>
      </c>
      <c r="D10" s="8" t="s">
        <v>361</v>
      </c>
      <c r="E10" s="76" t="s">
        <v>361</v>
      </c>
      <c r="F10" s="77" t="s">
        <v>361</v>
      </c>
      <c r="G10" s="8" t="s">
        <v>361</v>
      </c>
      <c r="H10" s="76" t="s">
        <v>361</v>
      </c>
      <c r="I10" s="77">
        <v>264.28555176999998</v>
      </c>
      <c r="J10" s="8">
        <v>479.62798715999998</v>
      </c>
      <c r="K10" s="76">
        <v>415.92978029</v>
      </c>
      <c r="L10" s="77" t="s">
        <v>361</v>
      </c>
      <c r="M10" s="8" t="s">
        <v>361</v>
      </c>
      <c r="N10" s="76" t="s">
        <v>361</v>
      </c>
      <c r="O10" s="77">
        <v>366.68290982000002</v>
      </c>
      <c r="P10" s="8">
        <v>509.12664953000001</v>
      </c>
      <c r="Q10" s="76">
        <v>4612.4991407999996</v>
      </c>
      <c r="R10" s="77">
        <v>121.58950967</v>
      </c>
      <c r="S10" s="8">
        <v>210.51801899</v>
      </c>
      <c r="T10" s="76">
        <v>113.59708832</v>
      </c>
      <c r="U10" s="77" t="s">
        <v>361</v>
      </c>
      <c r="V10" s="8" t="s">
        <v>361</v>
      </c>
      <c r="W10" s="76" t="s">
        <v>361</v>
      </c>
      <c r="X10" s="77" t="s">
        <v>361</v>
      </c>
      <c r="Y10" s="8" t="s">
        <v>361</v>
      </c>
      <c r="Z10" s="76" t="s">
        <v>361</v>
      </c>
      <c r="AA10" s="77">
        <v>299.13512064999998</v>
      </c>
      <c r="AB10" s="8">
        <v>465.70122212000001</v>
      </c>
      <c r="AC10" s="76">
        <v>503.49547890999997</v>
      </c>
      <c r="AD10" s="8"/>
      <c r="AE10" s="88" t="s">
        <v>361</v>
      </c>
      <c r="AF10" s="9" t="s">
        <v>361</v>
      </c>
      <c r="AG10" s="9">
        <v>-63.698206869999979</v>
      </c>
      <c r="AH10" s="9" t="s">
        <v>361</v>
      </c>
      <c r="AI10" s="9">
        <v>4103.37249127</v>
      </c>
      <c r="AJ10" s="9">
        <v>-96.920930670000004</v>
      </c>
      <c r="AK10" s="9" t="s">
        <v>361</v>
      </c>
      <c r="AL10" s="9" t="s">
        <v>361</v>
      </c>
      <c r="AM10" s="89">
        <v>37.794256789999963</v>
      </c>
    </row>
    <row r="11" spans="1:39" ht="12" customHeight="1" x14ac:dyDescent="0.2">
      <c r="A11" s="1005" t="s">
        <v>113</v>
      </c>
      <c r="B11" s="39" t="s">
        <v>97</v>
      </c>
      <c r="C11" s="106">
        <v>20</v>
      </c>
      <c r="D11" s="98">
        <v>1</v>
      </c>
      <c r="E11" s="99">
        <v>21</v>
      </c>
      <c r="F11" s="106">
        <v>17</v>
      </c>
      <c r="G11" s="98">
        <v>18</v>
      </c>
      <c r="H11" s="99">
        <v>15</v>
      </c>
      <c r="I11" s="106" t="s">
        <v>361</v>
      </c>
      <c r="J11" s="98" t="s">
        <v>361</v>
      </c>
      <c r="K11" s="99" t="s">
        <v>361</v>
      </c>
      <c r="L11" s="106" t="s">
        <v>361</v>
      </c>
      <c r="M11" s="98" t="s">
        <v>361</v>
      </c>
      <c r="N11" s="99" t="s">
        <v>361</v>
      </c>
      <c r="O11" s="106">
        <v>5</v>
      </c>
      <c r="P11" s="98">
        <v>6</v>
      </c>
      <c r="Q11" s="99">
        <v>6</v>
      </c>
      <c r="R11" s="106">
        <v>3</v>
      </c>
      <c r="S11" s="98">
        <v>3</v>
      </c>
      <c r="T11" s="99">
        <v>3</v>
      </c>
      <c r="U11" s="106">
        <v>2</v>
      </c>
      <c r="V11" s="98">
        <v>1</v>
      </c>
      <c r="W11" s="99">
        <v>2</v>
      </c>
      <c r="X11" s="106">
        <v>1</v>
      </c>
      <c r="Y11" s="98">
        <v>2</v>
      </c>
      <c r="Z11" s="99">
        <v>2</v>
      </c>
      <c r="AA11" s="106">
        <v>48</v>
      </c>
      <c r="AB11" s="98">
        <v>31</v>
      </c>
      <c r="AC11" s="99">
        <v>49</v>
      </c>
      <c r="AD11" s="8"/>
      <c r="AE11" s="153">
        <v>20</v>
      </c>
      <c r="AF11" s="52">
        <v>-3</v>
      </c>
      <c r="AG11" s="52" t="s">
        <v>361</v>
      </c>
      <c r="AH11" s="52" t="s">
        <v>361</v>
      </c>
      <c r="AI11" s="52">
        <v>0</v>
      </c>
      <c r="AJ11" s="52">
        <v>0</v>
      </c>
      <c r="AK11" s="52">
        <v>1</v>
      </c>
      <c r="AL11" s="52">
        <v>0</v>
      </c>
      <c r="AM11" s="154">
        <v>18</v>
      </c>
    </row>
    <row r="12" spans="1:39" ht="12" customHeight="1" x14ac:dyDescent="0.2">
      <c r="A12" s="1001"/>
      <c r="B12" s="48" t="s">
        <v>81</v>
      </c>
      <c r="C12" s="77">
        <v>100</v>
      </c>
      <c r="D12" s="8">
        <v>1</v>
      </c>
      <c r="E12" s="76">
        <v>107</v>
      </c>
      <c r="F12" s="77">
        <v>123</v>
      </c>
      <c r="G12" s="8">
        <v>113</v>
      </c>
      <c r="H12" s="76">
        <v>142</v>
      </c>
      <c r="I12" s="77" t="s">
        <v>361</v>
      </c>
      <c r="J12" s="8" t="s">
        <v>361</v>
      </c>
      <c r="K12" s="76" t="s">
        <v>361</v>
      </c>
      <c r="L12" s="77" t="s">
        <v>361</v>
      </c>
      <c r="M12" s="8" t="s">
        <v>361</v>
      </c>
      <c r="N12" s="76" t="s">
        <v>361</v>
      </c>
      <c r="O12" s="77">
        <v>42</v>
      </c>
      <c r="P12" s="8">
        <v>52</v>
      </c>
      <c r="Q12" s="76">
        <v>37</v>
      </c>
      <c r="R12" s="77">
        <v>15</v>
      </c>
      <c r="S12" s="8">
        <v>13</v>
      </c>
      <c r="T12" s="76">
        <v>21</v>
      </c>
      <c r="U12" s="77">
        <v>7</v>
      </c>
      <c r="V12" s="8">
        <v>4</v>
      </c>
      <c r="W12" s="76">
        <v>3</v>
      </c>
      <c r="X12" s="77">
        <v>9</v>
      </c>
      <c r="Y12" s="8">
        <v>12</v>
      </c>
      <c r="Z12" s="76">
        <v>17</v>
      </c>
      <c r="AA12" s="77">
        <v>296</v>
      </c>
      <c r="AB12" s="8">
        <v>195</v>
      </c>
      <c r="AC12" s="76">
        <v>327</v>
      </c>
      <c r="AD12" s="8"/>
      <c r="AE12" s="88">
        <v>106</v>
      </c>
      <c r="AF12" s="9">
        <v>29</v>
      </c>
      <c r="AG12" s="9" t="s">
        <v>361</v>
      </c>
      <c r="AH12" s="9" t="s">
        <v>361</v>
      </c>
      <c r="AI12" s="9">
        <v>-15</v>
      </c>
      <c r="AJ12" s="9">
        <v>8</v>
      </c>
      <c r="AK12" s="9">
        <v>-1</v>
      </c>
      <c r="AL12" s="9">
        <v>5</v>
      </c>
      <c r="AM12" s="89">
        <v>132</v>
      </c>
    </row>
    <row r="13" spans="1:39" ht="12" customHeight="1" x14ac:dyDescent="0.2">
      <c r="A13" s="1001"/>
      <c r="B13" s="48" t="s">
        <v>105</v>
      </c>
      <c r="C13" s="77">
        <v>3999708.1354</v>
      </c>
      <c r="D13" s="8">
        <v>27921.823426999999</v>
      </c>
      <c r="E13" s="76">
        <v>4217561.3651000001</v>
      </c>
      <c r="F13" s="77">
        <v>1218583.2768000001</v>
      </c>
      <c r="G13" s="8">
        <v>1325176.7357000001</v>
      </c>
      <c r="H13" s="76">
        <v>1496397.2825</v>
      </c>
      <c r="I13" s="77" t="s">
        <v>361</v>
      </c>
      <c r="J13" s="8" t="s">
        <v>361</v>
      </c>
      <c r="K13" s="76" t="s">
        <v>361</v>
      </c>
      <c r="L13" s="77" t="s">
        <v>361</v>
      </c>
      <c r="M13" s="8" t="s">
        <v>361</v>
      </c>
      <c r="N13" s="76" t="s">
        <v>361</v>
      </c>
      <c r="O13" s="77">
        <v>1021233.8125999999</v>
      </c>
      <c r="P13" s="8">
        <v>1217600.3836000001</v>
      </c>
      <c r="Q13" s="76">
        <v>943643.06455999997</v>
      </c>
      <c r="R13" s="77">
        <v>198823.47227999999</v>
      </c>
      <c r="S13" s="8">
        <v>157337.89749</v>
      </c>
      <c r="T13" s="76">
        <v>193601.52243000001</v>
      </c>
      <c r="U13" s="77">
        <v>1532966.4764</v>
      </c>
      <c r="V13" s="8">
        <v>50637.652679999999</v>
      </c>
      <c r="W13" s="76">
        <v>82060.200450999997</v>
      </c>
      <c r="X13" s="77">
        <v>170484.27238000001</v>
      </c>
      <c r="Y13" s="8">
        <v>172627.05160999999</v>
      </c>
      <c r="Z13" s="76">
        <v>258593.73439999999</v>
      </c>
      <c r="AA13" s="77">
        <v>8141799.4458999997</v>
      </c>
      <c r="AB13" s="8">
        <v>2951301.5444999998</v>
      </c>
      <c r="AC13" s="76">
        <v>7191857.1694</v>
      </c>
      <c r="AD13" s="8"/>
      <c r="AE13" s="88">
        <v>4189639.541673</v>
      </c>
      <c r="AF13" s="9">
        <v>171220.54679999989</v>
      </c>
      <c r="AG13" s="9" t="s">
        <v>361</v>
      </c>
      <c r="AH13" s="9" t="s">
        <v>361</v>
      </c>
      <c r="AI13" s="9">
        <v>-273957.31904000009</v>
      </c>
      <c r="AJ13" s="9">
        <v>36263.624940000009</v>
      </c>
      <c r="AK13" s="9">
        <v>31422.547770999998</v>
      </c>
      <c r="AL13" s="9">
        <v>85966.682789999992</v>
      </c>
      <c r="AM13" s="89">
        <v>4240555.6249000002</v>
      </c>
    </row>
    <row r="14" spans="1:39" ht="12" customHeight="1" x14ac:dyDescent="0.2">
      <c r="A14" s="1002"/>
      <c r="B14" s="46" t="s">
        <v>106</v>
      </c>
      <c r="C14" s="107">
        <v>39997.081354000002</v>
      </c>
      <c r="D14" s="51">
        <v>27921.823426999999</v>
      </c>
      <c r="E14" s="100">
        <v>39416.461356</v>
      </c>
      <c r="F14" s="107">
        <v>9907.1811121999999</v>
      </c>
      <c r="G14" s="51">
        <v>11727.22775</v>
      </c>
      <c r="H14" s="100">
        <v>10538.009032</v>
      </c>
      <c r="I14" s="107" t="s">
        <v>361</v>
      </c>
      <c r="J14" s="51" t="s">
        <v>361</v>
      </c>
      <c r="K14" s="100" t="s">
        <v>361</v>
      </c>
      <c r="L14" s="107" t="s">
        <v>361</v>
      </c>
      <c r="M14" s="51" t="s">
        <v>361</v>
      </c>
      <c r="N14" s="100" t="s">
        <v>361</v>
      </c>
      <c r="O14" s="107">
        <v>24315.090776000001</v>
      </c>
      <c r="P14" s="51">
        <v>23415.391992000001</v>
      </c>
      <c r="Q14" s="100">
        <v>25503.866610000001</v>
      </c>
      <c r="R14" s="107">
        <v>13254.898152</v>
      </c>
      <c r="S14" s="51">
        <v>12102.915192</v>
      </c>
      <c r="T14" s="100">
        <v>9219.1201158000003</v>
      </c>
      <c r="U14" s="107">
        <v>218995.21092000001</v>
      </c>
      <c r="V14" s="51">
        <v>12659.41317</v>
      </c>
      <c r="W14" s="100">
        <v>27353.400150000001</v>
      </c>
      <c r="X14" s="107">
        <v>18942.696930999999</v>
      </c>
      <c r="Y14" s="51">
        <v>14385.587634</v>
      </c>
      <c r="Z14" s="100">
        <v>15211.396140999999</v>
      </c>
      <c r="AA14" s="107">
        <v>27506.079209</v>
      </c>
      <c r="AB14" s="51">
        <v>15134.879714999999</v>
      </c>
      <c r="AC14" s="100">
        <v>21993.447001</v>
      </c>
      <c r="AD14" s="8"/>
      <c r="AE14" s="94">
        <v>11494.637929</v>
      </c>
      <c r="AF14" s="41">
        <v>-1189.2187180000001</v>
      </c>
      <c r="AG14" s="41" t="s">
        <v>361</v>
      </c>
      <c r="AH14" s="41" t="s">
        <v>361</v>
      </c>
      <c r="AI14" s="41">
        <v>2088.4746180000002</v>
      </c>
      <c r="AJ14" s="41">
        <v>-2883.7950762</v>
      </c>
      <c r="AK14" s="41">
        <v>14693.986980000001</v>
      </c>
      <c r="AL14" s="41">
        <v>825.80850699999974</v>
      </c>
      <c r="AM14" s="95">
        <v>6858.5672860000013</v>
      </c>
    </row>
    <row r="15" spans="1:39" ht="12" customHeight="1" x14ac:dyDescent="0.2">
      <c r="A15" s="1005" t="s">
        <v>38</v>
      </c>
      <c r="B15" s="39" t="s">
        <v>97</v>
      </c>
      <c r="C15" s="77" t="s">
        <v>361</v>
      </c>
      <c r="D15" s="8" t="s">
        <v>361</v>
      </c>
      <c r="E15" s="76">
        <v>9</v>
      </c>
      <c r="F15" s="77" t="s">
        <v>361</v>
      </c>
      <c r="G15" s="8" t="s">
        <v>361</v>
      </c>
      <c r="H15" s="76" t="s">
        <v>361</v>
      </c>
      <c r="I15" s="77" t="s">
        <v>361</v>
      </c>
      <c r="J15" s="8" t="s">
        <v>361</v>
      </c>
      <c r="K15" s="76" t="s">
        <v>361</v>
      </c>
      <c r="L15" s="77" t="s">
        <v>361</v>
      </c>
      <c r="M15" s="8" t="s">
        <v>361</v>
      </c>
      <c r="N15" s="76" t="s">
        <v>361</v>
      </c>
      <c r="O15" s="77">
        <v>4</v>
      </c>
      <c r="P15" s="8" t="s">
        <v>361</v>
      </c>
      <c r="Q15" s="76" t="s">
        <v>361</v>
      </c>
      <c r="R15" s="77">
        <v>2</v>
      </c>
      <c r="S15" s="8">
        <v>2</v>
      </c>
      <c r="T15" s="76">
        <v>7</v>
      </c>
      <c r="U15" s="77" t="s">
        <v>361</v>
      </c>
      <c r="V15" s="8">
        <v>1</v>
      </c>
      <c r="W15" s="76" t="s">
        <v>361</v>
      </c>
      <c r="X15" s="77" t="s">
        <v>361</v>
      </c>
      <c r="Y15" s="8" t="s">
        <v>361</v>
      </c>
      <c r="Z15" s="76" t="s">
        <v>361</v>
      </c>
      <c r="AA15" s="77">
        <v>6</v>
      </c>
      <c r="AB15" s="8">
        <v>3</v>
      </c>
      <c r="AC15" s="76">
        <v>16</v>
      </c>
      <c r="AD15" s="8"/>
      <c r="AE15" s="88" t="s">
        <v>361</v>
      </c>
      <c r="AF15" s="9" t="s">
        <v>361</v>
      </c>
      <c r="AG15" s="9" t="s">
        <v>361</v>
      </c>
      <c r="AH15" s="9" t="s">
        <v>361</v>
      </c>
      <c r="AI15" s="9" t="s">
        <v>361</v>
      </c>
      <c r="AJ15" s="9">
        <v>5</v>
      </c>
      <c r="AK15" s="9" t="s">
        <v>361</v>
      </c>
      <c r="AL15" s="9" t="s">
        <v>361</v>
      </c>
      <c r="AM15" s="89">
        <v>13</v>
      </c>
    </row>
    <row r="16" spans="1:39" ht="12" customHeight="1" x14ac:dyDescent="0.2">
      <c r="A16" s="1001"/>
      <c r="B16" s="48" t="s">
        <v>81</v>
      </c>
      <c r="C16" s="77" t="s">
        <v>361</v>
      </c>
      <c r="D16" s="8" t="s">
        <v>361</v>
      </c>
      <c r="E16" s="76">
        <v>87</v>
      </c>
      <c r="F16" s="77" t="s">
        <v>361</v>
      </c>
      <c r="G16" s="8" t="s">
        <v>361</v>
      </c>
      <c r="H16" s="76" t="s">
        <v>361</v>
      </c>
      <c r="I16" s="77" t="s">
        <v>361</v>
      </c>
      <c r="J16" s="8" t="s">
        <v>361</v>
      </c>
      <c r="K16" s="76" t="s">
        <v>361</v>
      </c>
      <c r="L16" s="77" t="s">
        <v>361</v>
      </c>
      <c r="M16" s="8" t="s">
        <v>361</v>
      </c>
      <c r="N16" s="76" t="s">
        <v>361</v>
      </c>
      <c r="O16" s="77">
        <v>171</v>
      </c>
      <c r="P16" s="8" t="s">
        <v>361</v>
      </c>
      <c r="Q16" s="76" t="s">
        <v>361</v>
      </c>
      <c r="R16" s="77">
        <v>292</v>
      </c>
      <c r="S16" s="8">
        <v>7</v>
      </c>
      <c r="T16" s="76">
        <v>696</v>
      </c>
      <c r="U16" s="77" t="s">
        <v>361</v>
      </c>
      <c r="V16" s="8">
        <v>1</v>
      </c>
      <c r="W16" s="76" t="s">
        <v>361</v>
      </c>
      <c r="X16" s="77" t="s">
        <v>361</v>
      </c>
      <c r="Y16" s="8" t="s">
        <v>361</v>
      </c>
      <c r="Z16" s="76" t="s">
        <v>361</v>
      </c>
      <c r="AA16" s="77">
        <v>463</v>
      </c>
      <c r="AB16" s="8">
        <v>8</v>
      </c>
      <c r="AC16" s="76">
        <v>783</v>
      </c>
      <c r="AD16" s="8"/>
      <c r="AE16" s="88" t="s">
        <v>361</v>
      </c>
      <c r="AF16" s="9" t="s">
        <v>361</v>
      </c>
      <c r="AG16" s="9" t="s">
        <v>361</v>
      </c>
      <c r="AH16" s="9" t="s">
        <v>361</v>
      </c>
      <c r="AI16" s="9" t="s">
        <v>361</v>
      </c>
      <c r="AJ16" s="9">
        <v>689</v>
      </c>
      <c r="AK16" s="9" t="s">
        <v>361</v>
      </c>
      <c r="AL16" s="9" t="s">
        <v>361</v>
      </c>
      <c r="AM16" s="89">
        <v>775</v>
      </c>
    </row>
    <row r="17" spans="1:39" ht="12" customHeight="1" x14ac:dyDescent="0.2">
      <c r="A17" s="1001"/>
      <c r="B17" s="48" t="s">
        <v>105</v>
      </c>
      <c r="C17" s="77" t="s">
        <v>361</v>
      </c>
      <c r="D17" s="8" t="s">
        <v>361</v>
      </c>
      <c r="E17" s="76">
        <v>306966.40730000002</v>
      </c>
      <c r="F17" s="77" t="s">
        <v>361</v>
      </c>
      <c r="G17" s="8" t="s">
        <v>361</v>
      </c>
      <c r="H17" s="76" t="s">
        <v>361</v>
      </c>
      <c r="I17" s="77" t="s">
        <v>361</v>
      </c>
      <c r="J17" s="8" t="s">
        <v>361</v>
      </c>
      <c r="K17" s="76" t="s">
        <v>361</v>
      </c>
      <c r="L17" s="77" t="s">
        <v>361</v>
      </c>
      <c r="M17" s="8" t="s">
        <v>361</v>
      </c>
      <c r="N17" s="76" t="s">
        <v>361</v>
      </c>
      <c r="O17" s="77">
        <v>25232.451400000002</v>
      </c>
      <c r="P17" s="8" t="s">
        <v>361</v>
      </c>
      <c r="Q17" s="76" t="s">
        <v>361</v>
      </c>
      <c r="R17" s="77">
        <v>7386553.2764999997</v>
      </c>
      <c r="S17" s="8">
        <v>208810.02809000001</v>
      </c>
      <c r="T17" s="76">
        <v>10725731.027000001</v>
      </c>
      <c r="U17" s="77" t="s">
        <v>361</v>
      </c>
      <c r="V17" s="8">
        <v>1157.2841940000001</v>
      </c>
      <c r="W17" s="76" t="s">
        <v>361</v>
      </c>
      <c r="X17" s="77" t="s">
        <v>361</v>
      </c>
      <c r="Y17" s="8" t="s">
        <v>361</v>
      </c>
      <c r="Z17" s="76" t="s">
        <v>361</v>
      </c>
      <c r="AA17" s="77">
        <v>7411785.7279000003</v>
      </c>
      <c r="AB17" s="8">
        <v>209967.31228000001</v>
      </c>
      <c r="AC17" s="76">
        <v>11032697.434</v>
      </c>
      <c r="AD17" s="8"/>
      <c r="AE17" s="88" t="s">
        <v>361</v>
      </c>
      <c r="AF17" s="9" t="s">
        <v>361</v>
      </c>
      <c r="AG17" s="9" t="s">
        <v>361</v>
      </c>
      <c r="AH17" s="9" t="s">
        <v>361</v>
      </c>
      <c r="AI17" s="9" t="s">
        <v>361</v>
      </c>
      <c r="AJ17" s="9">
        <v>10516920.998910001</v>
      </c>
      <c r="AK17" s="9" t="s">
        <v>361</v>
      </c>
      <c r="AL17" s="9" t="s">
        <v>361</v>
      </c>
      <c r="AM17" s="89">
        <v>10822730.121720001</v>
      </c>
    </row>
    <row r="18" spans="1:39" ht="12" customHeight="1" x14ac:dyDescent="0.2">
      <c r="A18" s="1002"/>
      <c r="B18" s="46" t="s">
        <v>106</v>
      </c>
      <c r="C18" s="107" t="s">
        <v>361</v>
      </c>
      <c r="D18" s="51" t="s">
        <v>361</v>
      </c>
      <c r="E18" s="100">
        <v>3528.3495091999998</v>
      </c>
      <c r="F18" s="107" t="s">
        <v>361</v>
      </c>
      <c r="G18" s="51" t="s">
        <v>361</v>
      </c>
      <c r="H18" s="100" t="s">
        <v>361</v>
      </c>
      <c r="I18" s="107" t="s">
        <v>361</v>
      </c>
      <c r="J18" s="51" t="s">
        <v>361</v>
      </c>
      <c r="K18" s="100" t="s">
        <v>361</v>
      </c>
      <c r="L18" s="107" t="s">
        <v>361</v>
      </c>
      <c r="M18" s="51" t="s">
        <v>361</v>
      </c>
      <c r="N18" s="100" t="s">
        <v>361</v>
      </c>
      <c r="O18" s="107">
        <v>147.55819532000001</v>
      </c>
      <c r="P18" s="51" t="s">
        <v>361</v>
      </c>
      <c r="Q18" s="100" t="s">
        <v>361</v>
      </c>
      <c r="R18" s="107">
        <v>25296.41533</v>
      </c>
      <c r="S18" s="51">
        <v>29830.004013000002</v>
      </c>
      <c r="T18" s="100">
        <v>15410.533084999999</v>
      </c>
      <c r="U18" s="107" t="s">
        <v>361</v>
      </c>
      <c r="V18" s="51">
        <v>1157.2841940000001</v>
      </c>
      <c r="W18" s="100" t="s">
        <v>361</v>
      </c>
      <c r="X18" s="107" t="s">
        <v>361</v>
      </c>
      <c r="Y18" s="51" t="s">
        <v>361</v>
      </c>
      <c r="Z18" s="100" t="s">
        <v>361</v>
      </c>
      <c r="AA18" s="107">
        <v>16008.176518</v>
      </c>
      <c r="AB18" s="51">
        <v>26245.914035000002</v>
      </c>
      <c r="AC18" s="100">
        <v>14090.290465</v>
      </c>
      <c r="AD18" s="8"/>
      <c r="AE18" s="88" t="s">
        <v>361</v>
      </c>
      <c r="AF18" s="9" t="s">
        <v>361</v>
      </c>
      <c r="AG18" s="9" t="s">
        <v>361</v>
      </c>
      <c r="AH18" s="9" t="s">
        <v>361</v>
      </c>
      <c r="AI18" s="9" t="s">
        <v>361</v>
      </c>
      <c r="AJ18" s="9">
        <v>-14419.470928000002</v>
      </c>
      <c r="AK18" s="9" t="s">
        <v>361</v>
      </c>
      <c r="AL18" s="9" t="s">
        <v>361</v>
      </c>
      <c r="AM18" s="89">
        <v>-12155.623570000002</v>
      </c>
    </row>
    <row r="19" spans="1:39" ht="12" customHeight="1" x14ac:dyDescent="0.2">
      <c r="A19" s="1005" t="s">
        <v>758</v>
      </c>
      <c r="B19" s="39" t="s">
        <v>97</v>
      </c>
      <c r="C19" s="77" t="s">
        <v>361</v>
      </c>
      <c r="D19" s="8" t="s">
        <v>361</v>
      </c>
      <c r="E19" s="76" t="s">
        <v>361</v>
      </c>
      <c r="F19" s="77" t="s">
        <v>361</v>
      </c>
      <c r="G19" s="8" t="s">
        <v>361</v>
      </c>
      <c r="H19" s="76" t="s">
        <v>361</v>
      </c>
      <c r="I19" s="77" t="s">
        <v>361</v>
      </c>
      <c r="J19" s="8" t="s">
        <v>361</v>
      </c>
      <c r="K19" s="76" t="s">
        <v>361</v>
      </c>
      <c r="L19" s="77" t="s">
        <v>361</v>
      </c>
      <c r="M19" s="8" t="s">
        <v>361</v>
      </c>
      <c r="N19" s="76" t="s">
        <v>361</v>
      </c>
      <c r="O19" s="77" t="s">
        <v>361</v>
      </c>
      <c r="P19" s="8" t="s">
        <v>361</v>
      </c>
      <c r="Q19" s="76" t="s">
        <v>361</v>
      </c>
      <c r="R19" s="77" t="s">
        <v>361</v>
      </c>
      <c r="S19" s="8" t="s">
        <v>361</v>
      </c>
      <c r="T19" s="76" t="s">
        <v>361</v>
      </c>
      <c r="U19" s="77" t="s">
        <v>361</v>
      </c>
      <c r="V19" s="8" t="s">
        <v>361</v>
      </c>
      <c r="W19" s="76">
        <v>1</v>
      </c>
      <c r="X19" s="77">
        <v>2</v>
      </c>
      <c r="Y19" s="8" t="s">
        <v>361</v>
      </c>
      <c r="Z19" s="76" t="s">
        <v>361</v>
      </c>
      <c r="AA19" s="77">
        <v>2</v>
      </c>
      <c r="AB19" s="8" t="s">
        <v>361</v>
      </c>
      <c r="AC19" s="76">
        <v>1</v>
      </c>
      <c r="AD19" s="8"/>
      <c r="AE19" s="153" t="s">
        <v>361</v>
      </c>
      <c r="AF19" s="52" t="s">
        <v>361</v>
      </c>
      <c r="AG19" s="52" t="s">
        <v>361</v>
      </c>
      <c r="AH19" s="52" t="s">
        <v>361</v>
      </c>
      <c r="AI19" s="52" t="s">
        <v>361</v>
      </c>
      <c r="AJ19" s="52" t="s">
        <v>361</v>
      </c>
      <c r="AK19" s="52" t="s">
        <v>361</v>
      </c>
      <c r="AL19" s="52" t="s">
        <v>361</v>
      </c>
      <c r="AM19" s="154" t="s">
        <v>361</v>
      </c>
    </row>
    <row r="20" spans="1:39" ht="12" customHeight="1" x14ac:dyDescent="0.2">
      <c r="A20" s="1001"/>
      <c r="B20" s="48" t="s">
        <v>81</v>
      </c>
      <c r="C20" s="77" t="s">
        <v>361</v>
      </c>
      <c r="D20" s="8" t="s">
        <v>361</v>
      </c>
      <c r="E20" s="76" t="s">
        <v>361</v>
      </c>
      <c r="F20" s="77" t="s">
        <v>361</v>
      </c>
      <c r="G20" s="8" t="s">
        <v>361</v>
      </c>
      <c r="H20" s="76" t="s">
        <v>361</v>
      </c>
      <c r="I20" s="77" t="s">
        <v>361</v>
      </c>
      <c r="J20" s="8" t="s">
        <v>361</v>
      </c>
      <c r="K20" s="76" t="s">
        <v>361</v>
      </c>
      <c r="L20" s="77" t="s">
        <v>361</v>
      </c>
      <c r="M20" s="8" t="s">
        <v>361</v>
      </c>
      <c r="N20" s="76" t="s">
        <v>361</v>
      </c>
      <c r="O20" s="77" t="s">
        <v>361</v>
      </c>
      <c r="P20" s="8" t="s">
        <v>361</v>
      </c>
      <c r="Q20" s="76" t="s">
        <v>361</v>
      </c>
      <c r="R20" s="77" t="s">
        <v>361</v>
      </c>
      <c r="S20" s="8" t="s">
        <v>361</v>
      </c>
      <c r="T20" s="76" t="s">
        <v>361</v>
      </c>
      <c r="U20" s="77" t="s">
        <v>361</v>
      </c>
      <c r="V20" s="8" t="s">
        <v>361</v>
      </c>
      <c r="W20" s="76">
        <v>1</v>
      </c>
      <c r="X20" s="77">
        <v>85</v>
      </c>
      <c r="Y20" s="8" t="s">
        <v>361</v>
      </c>
      <c r="Z20" s="76" t="s">
        <v>361</v>
      </c>
      <c r="AA20" s="77">
        <v>85</v>
      </c>
      <c r="AB20" s="8" t="s">
        <v>361</v>
      </c>
      <c r="AC20" s="76">
        <v>1</v>
      </c>
      <c r="AD20" s="8"/>
      <c r="AE20" s="88" t="s">
        <v>361</v>
      </c>
      <c r="AF20" s="9" t="s">
        <v>361</v>
      </c>
      <c r="AG20" s="9" t="s">
        <v>361</v>
      </c>
      <c r="AH20" s="9" t="s">
        <v>361</v>
      </c>
      <c r="AI20" s="9" t="s">
        <v>361</v>
      </c>
      <c r="AJ20" s="9" t="s">
        <v>361</v>
      </c>
      <c r="AK20" s="9" t="s">
        <v>361</v>
      </c>
      <c r="AL20" s="9" t="s">
        <v>361</v>
      </c>
      <c r="AM20" s="89" t="s">
        <v>361</v>
      </c>
    </row>
    <row r="21" spans="1:39" ht="12" customHeight="1" x14ac:dyDescent="0.2">
      <c r="A21" s="1001"/>
      <c r="B21" s="48" t="s">
        <v>105</v>
      </c>
      <c r="C21" s="77" t="s">
        <v>361</v>
      </c>
      <c r="D21" s="8" t="s">
        <v>361</v>
      </c>
      <c r="E21" s="76" t="s">
        <v>361</v>
      </c>
      <c r="F21" s="77" t="s">
        <v>361</v>
      </c>
      <c r="G21" s="8" t="s">
        <v>361</v>
      </c>
      <c r="H21" s="76" t="s">
        <v>361</v>
      </c>
      <c r="I21" s="77" t="s">
        <v>361</v>
      </c>
      <c r="J21" s="8" t="s">
        <v>361</v>
      </c>
      <c r="K21" s="76" t="s">
        <v>361</v>
      </c>
      <c r="L21" s="77" t="s">
        <v>361</v>
      </c>
      <c r="M21" s="8" t="s">
        <v>361</v>
      </c>
      <c r="N21" s="76" t="s">
        <v>361</v>
      </c>
      <c r="O21" s="77" t="s">
        <v>361</v>
      </c>
      <c r="P21" s="8" t="s">
        <v>361</v>
      </c>
      <c r="Q21" s="76" t="s">
        <v>361</v>
      </c>
      <c r="R21" s="77" t="s">
        <v>361</v>
      </c>
      <c r="S21" s="8" t="s">
        <v>361</v>
      </c>
      <c r="T21" s="76" t="s">
        <v>361</v>
      </c>
      <c r="U21" s="77" t="s">
        <v>361</v>
      </c>
      <c r="V21" s="8" t="s">
        <v>361</v>
      </c>
      <c r="W21" s="76">
        <v>94543.308374</v>
      </c>
      <c r="X21" s="77">
        <v>24164766.324000001</v>
      </c>
      <c r="Y21" s="8" t="s">
        <v>361</v>
      </c>
      <c r="Z21" s="76" t="s">
        <v>361</v>
      </c>
      <c r="AA21" s="77">
        <v>24164766.324000001</v>
      </c>
      <c r="AB21" s="8" t="s">
        <v>361</v>
      </c>
      <c r="AC21" s="76">
        <v>94543.308374</v>
      </c>
      <c r="AD21" s="8"/>
      <c r="AE21" s="88" t="s">
        <v>361</v>
      </c>
      <c r="AF21" s="9" t="s">
        <v>361</v>
      </c>
      <c r="AG21" s="9" t="s">
        <v>361</v>
      </c>
      <c r="AH21" s="9" t="s">
        <v>361</v>
      </c>
      <c r="AI21" s="9" t="s">
        <v>361</v>
      </c>
      <c r="AJ21" s="9" t="s">
        <v>361</v>
      </c>
      <c r="AK21" s="9" t="s">
        <v>361</v>
      </c>
      <c r="AL21" s="9" t="s">
        <v>361</v>
      </c>
      <c r="AM21" s="89" t="s">
        <v>361</v>
      </c>
    </row>
    <row r="22" spans="1:39" ht="12" customHeight="1" x14ac:dyDescent="0.2">
      <c r="A22" s="1002"/>
      <c r="B22" s="46" t="s">
        <v>106</v>
      </c>
      <c r="C22" s="107" t="s">
        <v>361</v>
      </c>
      <c r="D22" s="8" t="s">
        <v>361</v>
      </c>
      <c r="E22" s="76" t="s">
        <v>361</v>
      </c>
      <c r="F22" s="77" t="s">
        <v>361</v>
      </c>
      <c r="G22" s="8" t="s">
        <v>361</v>
      </c>
      <c r="H22" s="76" t="s">
        <v>361</v>
      </c>
      <c r="I22" s="77" t="s">
        <v>361</v>
      </c>
      <c r="J22" s="8" t="s">
        <v>361</v>
      </c>
      <c r="K22" s="76" t="s">
        <v>361</v>
      </c>
      <c r="L22" s="107" t="s">
        <v>361</v>
      </c>
      <c r="M22" s="51" t="s">
        <v>361</v>
      </c>
      <c r="N22" s="100" t="s">
        <v>361</v>
      </c>
      <c r="O22" s="77" t="s">
        <v>361</v>
      </c>
      <c r="P22" s="8" t="s">
        <v>361</v>
      </c>
      <c r="Q22" s="76" t="s">
        <v>361</v>
      </c>
      <c r="R22" s="77" t="s">
        <v>361</v>
      </c>
      <c r="S22" s="8" t="s">
        <v>361</v>
      </c>
      <c r="T22" s="76" t="s">
        <v>361</v>
      </c>
      <c r="U22" s="77" t="s">
        <v>361</v>
      </c>
      <c r="V22" s="8" t="s">
        <v>361</v>
      </c>
      <c r="W22" s="76">
        <v>94543.308374</v>
      </c>
      <c r="X22" s="77">
        <v>284291.36852000002</v>
      </c>
      <c r="Y22" s="8" t="s">
        <v>361</v>
      </c>
      <c r="Z22" s="76" t="s">
        <v>361</v>
      </c>
      <c r="AA22" s="77">
        <v>284291.36852000002</v>
      </c>
      <c r="AB22" s="8" t="s">
        <v>361</v>
      </c>
      <c r="AC22" s="76">
        <v>94543.308374</v>
      </c>
      <c r="AD22" s="8"/>
      <c r="AE22" s="94" t="s">
        <v>361</v>
      </c>
      <c r="AF22" s="41" t="s">
        <v>361</v>
      </c>
      <c r="AG22" s="41" t="s">
        <v>361</v>
      </c>
      <c r="AH22" s="41" t="s">
        <v>361</v>
      </c>
      <c r="AI22" s="41" t="s">
        <v>361</v>
      </c>
      <c r="AJ22" s="41" t="s">
        <v>361</v>
      </c>
      <c r="AK22" s="41" t="s">
        <v>361</v>
      </c>
      <c r="AL22" s="41" t="s">
        <v>361</v>
      </c>
      <c r="AM22" s="95" t="s">
        <v>361</v>
      </c>
    </row>
    <row r="23" spans="1:39" ht="12" customHeight="1" x14ac:dyDescent="0.2">
      <c r="A23" s="1005" t="s">
        <v>759</v>
      </c>
      <c r="B23" s="39" t="s">
        <v>97</v>
      </c>
      <c r="C23" s="77" t="s">
        <v>361</v>
      </c>
      <c r="D23" s="98" t="s">
        <v>361</v>
      </c>
      <c r="E23" s="99" t="s">
        <v>361</v>
      </c>
      <c r="F23" s="106" t="s">
        <v>361</v>
      </c>
      <c r="G23" s="98" t="s">
        <v>361</v>
      </c>
      <c r="H23" s="99" t="s">
        <v>361</v>
      </c>
      <c r="I23" s="106" t="s">
        <v>361</v>
      </c>
      <c r="J23" s="98" t="s">
        <v>361</v>
      </c>
      <c r="K23" s="99" t="s">
        <v>361</v>
      </c>
      <c r="L23" s="106" t="s">
        <v>361</v>
      </c>
      <c r="M23" s="98" t="s">
        <v>361</v>
      </c>
      <c r="N23" s="99" t="s">
        <v>361</v>
      </c>
      <c r="O23" s="106" t="s">
        <v>361</v>
      </c>
      <c r="P23" s="98" t="s">
        <v>361</v>
      </c>
      <c r="Q23" s="99" t="s">
        <v>361</v>
      </c>
      <c r="R23" s="106" t="s">
        <v>361</v>
      </c>
      <c r="S23" s="98" t="s">
        <v>361</v>
      </c>
      <c r="T23" s="99" t="s">
        <v>361</v>
      </c>
      <c r="U23" s="106">
        <v>2</v>
      </c>
      <c r="V23" s="98">
        <v>3</v>
      </c>
      <c r="W23" s="99">
        <v>4</v>
      </c>
      <c r="X23" s="106">
        <v>2</v>
      </c>
      <c r="Y23" s="98" t="s">
        <v>361</v>
      </c>
      <c r="Z23" s="99" t="s">
        <v>361</v>
      </c>
      <c r="AA23" s="106">
        <v>4</v>
      </c>
      <c r="AB23" s="98">
        <v>3</v>
      </c>
      <c r="AC23" s="99">
        <v>4</v>
      </c>
      <c r="AD23" s="8"/>
      <c r="AE23" s="88" t="s">
        <v>361</v>
      </c>
      <c r="AF23" s="9" t="s">
        <v>361</v>
      </c>
      <c r="AG23" s="9" t="s">
        <v>361</v>
      </c>
      <c r="AH23" s="9" t="s">
        <v>361</v>
      </c>
      <c r="AI23" s="9" t="s">
        <v>361</v>
      </c>
      <c r="AJ23" s="9" t="s">
        <v>361</v>
      </c>
      <c r="AK23" s="9">
        <v>1</v>
      </c>
      <c r="AL23" s="9" t="s">
        <v>361</v>
      </c>
      <c r="AM23" s="89">
        <v>1</v>
      </c>
    </row>
    <row r="24" spans="1:39" ht="12" customHeight="1" x14ac:dyDescent="0.2">
      <c r="A24" s="1001"/>
      <c r="B24" s="48" t="s">
        <v>81</v>
      </c>
      <c r="C24" s="77" t="s">
        <v>361</v>
      </c>
      <c r="D24" s="8" t="s">
        <v>361</v>
      </c>
      <c r="E24" s="76" t="s">
        <v>361</v>
      </c>
      <c r="F24" s="77" t="s">
        <v>361</v>
      </c>
      <c r="G24" s="8" t="s">
        <v>361</v>
      </c>
      <c r="H24" s="76" t="s">
        <v>361</v>
      </c>
      <c r="I24" s="77" t="s">
        <v>361</v>
      </c>
      <c r="J24" s="8" t="s">
        <v>361</v>
      </c>
      <c r="K24" s="76" t="s">
        <v>361</v>
      </c>
      <c r="L24" s="77" t="s">
        <v>361</v>
      </c>
      <c r="M24" s="8" t="s">
        <v>361</v>
      </c>
      <c r="N24" s="76" t="s">
        <v>361</v>
      </c>
      <c r="O24" s="77" t="s">
        <v>361</v>
      </c>
      <c r="P24" s="8" t="s">
        <v>361</v>
      </c>
      <c r="Q24" s="76" t="s">
        <v>361</v>
      </c>
      <c r="R24" s="77" t="s">
        <v>361</v>
      </c>
      <c r="S24" s="8" t="s">
        <v>361</v>
      </c>
      <c r="T24" s="76" t="s">
        <v>361</v>
      </c>
      <c r="U24" s="77">
        <v>2</v>
      </c>
      <c r="V24" s="8">
        <v>3</v>
      </c>
      <c r="W24" s="76">
        <v>4</v>
      </c>
      <c r="X24" s="77">
        <v>124</v>
      </c>
      <c r="Y24" s="8" t="s">
        <v>361</v>
      </c>
      <c r="Z24" s="76" t="s">
        <v>361</v>
      </c>
      <c r="AA24" s="77">
        <v>126</v>
      </c>
      <c r="AB24" s="8">
        <v>3</v>
      </c>
      <c r="AC24" s="76">
        <v>4</v>
      </c>
      <c r="AD24" s="8"/>
      <c r="AE24" s="88" t="s">
        <v>361</v>
      </c>
      <c r="AF24" s="9" t="s">
        <v>361</v>
      </c>
      <c r="AG24" s="9" t="s">
        <v>361</v>
      </c>
      <c r="AH24" s="9" t="s">
        <v>361</v>
      </c>
      <c r="AI24" s="9" t="s">
        <v>361</v>
      </c>
      <c r="AJ24" s="9" t="s">
        <v>361</v>
      </c>
      <c r="AK24" s="9">
        <v>1</v>
      </c>
      <c r="AL24" s="9" t="s">
        <v>361</v>
      </c>
      <c r="AM24" s="89">
        <v>1</v>
      </c>
    </row>
    <row r="25" spans="1:39" ht="12" customHeight="1" x14ac:dyDescent="0.2">
      <c r="A25" s="1001"/>
      <c r="B25" s="48" t="s">
        <v>105</v>
      </c>
      <c r="C25" s="77" t="s">
        <v>361</v>
      </c>
      <c r="D25" s="8" t="s">
        <v>361</v>
      </c>
      <c r="E25" s="76" t="s">
        <v>361</v>
      </c>
      <c r="F25" s="77" t="s">
        <v>361</v>
      </c>
      <c r="G25" s="8" t="s">
        <v>361</v>
      </c>
      <c r="H25" s="76" t="s">
        <v>361</v>
      </c>
      <c r="I25" s="77" t="s">
        <v>361</v>
      </c>
      <c r="J25" s="8" t="s">
        <v>361</v>
      </c>
      <c r="K25" s="76" t="s">
        <v>361</v>
      </c>
      <c r="L25" s="77" t="s">
        <v>361</v>
      </c>
      <c r="M25" s="8" t="s">
        <v>361</v>
      </c>
      <c r="N25" s="76" t="s">
        <v>361</v>
      </c>
      <c r="O25" s="77" t="s">
        <v>361</v>
      </c>
      <c r="P25" s="8" t="s">
        <v>361</v>
      </c>
      <c r="Q25" s="76" t="s">
        <v>361</v>
      </c>
      <c r="R25" s="77" t="s">
        <v>361</v>
      </c>
      <c r="S25" s="8" t="s">
        <v>361</v>
      </c>
      <c r="T25" s="76" t="s">
        <v>361</v>
      </c>
      <c r="U25" s="77">
        <v>16283353.944</v>
      </c>
      <c r="V25" s="8">
        <v>21250131.171999998</v>
      </c>
      <c r="W25" s="76">
        <v>27506700.73</v>
      </c>
      <c r="X25" s="77">
        <v>32120138.147</v>
      </c>
      <c r="Y25" s="8" t="s">
        <v>361</v>
      </c>
      <c r="Z25" s="76" t="s">
        <v>361</v>
      </c>
      <c r="AA25" s="77">
        <v>48403492.090999998</v>
      </c>
      <c r="AB25" s="8">
        <v>21250131.171999998</v>
      </c>
      <c r="AC25" s="76">
        <v>27506700.73</v>
      </c>
      <c r="AD25" s="8"/>
      <c r="AE25" s="94" t="s">
        <v>361</v>
      </c>
      <c r="AF25" s="41" t="s">
        <v>361</v>
      </c>
      <c r="AG25" s="41" t="s">
        <v>361</v>
      </c>
      <c r="AH25" s="41" t="s">
        <v>361</v>
      </c>
      <c r="AI25" s="41" t="s">
        <v>361</v>
      </c>
      <c r="AJ25" s="41" t="s">
        <v>361</v>
      </c>
      <c r="AK25" s="41">
        <v>6256569.5580000021</v>
      </c>
      <c r="AL25" s="41" t="s">
        <v>361</v>
      </c>
      <c r="AM25" s="95">
        <v>6256569.5580000021</v>
      </c>
    </row>
    <row r="26" spans="1:39" ht="12" customHeight="1" x14ac:dyDescent="0.2">
      <c r="A26" s="1002"/>
      <c r="B26" s="46" t="s">
        <v>106</v>
      </c>
      <c r="C26" s="107" t="s">
        <v>361</v>
      </c>
      <c r="D26" s="51" t="s">
        <v>361</v>
      </c>
      <c r="E26" s="100" t="s">
        <v>361</v>
      </c>
      <c r="F26" s="107" t="s">
        <v>361</v>
      </c>
      <c r="G26" s="51" t="s">
        <v>361</v>
      </c>
      <c r="H26" s="100" t="s">
        <v>361</v>
      </c>
      <c r="I26" s="107" t="s">
        <v>361</v>
      </c>
      <c r="J26" s="51" t="s">
        <v>361</v>
      </c>
      <c r="K26" s="100" t="s">
        <v>361</v>
      </c>
      <c r="L26" s="107" t="s">
        <v>361</v>
      </c>
      <c r="M26" s="51" t="s">
        <v>361</v>
      </c>
      <c r="N26" s="100" t="s">
        <v>361</v>
      </c>
      <c r="O26" s="107" t="s">
        <v>361</v>
      </c>
      <c r="P26" s="51" t="s">
        <v>361</v>
      </c>
      <c r="Q26" s="100" t="s">
        <v>361</v>
      </c>
      <c r="R26" s="107" t="s">
        <v>361</v>
      </c>
      <c r="S26" s="51" t="s">
        <v>361</v>
      </c>
      <c r="T26" s="100" t="s">
        <v>361</v>
      </c>
      <c r="U26" s="107">
        <v>8141676.9721999997</v>
      </c>
      <c r="V26" s="51">
        <v>7083377.0573000005</v>
      </c>
      <c r="W26" s="100">
        <v>6876675.1825000001</v>
      </c>
      <c r="X26" s="107">
        <v>259033.37215000001</v>
      </c>
      <c r="Y26" s="51" t="s">
        <v>361</v>
      </c>
      <c r="Z26" s="100" t="s">
        <v>361</v>
      </c>
      <c r="AA26" s="107">
        <v>384154.69913999998</v>
      </c>
      <c r="AB26" s="51">
        <v>7083377.0573000005</v>
      </c>
      <c r="AC26" s="100">
        <v>6876675.1825000001</v>
      </c>
      <c r="AD26" s="8"/>
      <c r="AE26" s="116" t="s">
        <v>361</v>
      </c>
      <c r="AF26" s="53" t="s">
        <v>361</v>
      </c>
      <c r="AG26" s="53" t="s">
        <v>361</v>
      </c>
      <c r="AH26" s="53" t="s">
        <v>361</v>
      </c>
      <c r="AI26" s="53" t="s">
        <v>361</v>
      </c>
      <c r="AJ26" s="53" t="s">
        <v>361</v>
      </c>
      <c r="AK26" s="53">
        <v>-206701.87480000034</v>
      </c>
      <c r="AL26" s="53" t="s">
        <v>361</v>
      </c>
      <c r="AM26" s="117">
        <v>-206701.87480000034</v>
      </c>
    </row>
    <row r="27" spans="1:39" ht="12" customHeight="1" x14ac:dyDescent="0.2">
      <c r="A27" s="1001" t="s">
        <v>39</v>
      </c>
      <c r="B27" s="48" t="s">
        <v>97</v>
      </c>
      <c r="C27" s="77">
        <v>26</v>
      </c>
      <c r="D27" s="8">
        <v>1</v>
      </c>
      <c r="E27" s="76">
        <v>29</v>
      </c>
      <c r="F27" s="77">
        <v>17</v>
      </c>
      <c r="G27" s="8">
        <v>18</v>
      </c>
      <c r="H27" s="76">
        <v>15</v>
      </c>
      <c r="I27" s="77">
        <v>91</v>
      </c>
      <c r="J27" s="8">
        <v>97</v>
      </c>
      <c r="K27" s="76">
        <v>97</v>
      </c>
      <c r="L27" s="77" t="s">
        <v>361</v>
      </c>
      <c r="M27" s="8" t="s">
        <v>361</v>
      </c>
      <c r="N27" s="76" t="s">
        <v>361</v>
      </c>
      <c r="O27" s="77">
        <v>23</v>
      </c>
      <c r="P27" s="8">
        <v>11</v>
      </c>
      <c r="Q27" s="76">
        <v>7</v>
      </c>
      <c r="R27" s="77">
        <v>4</v>
      </c>
      <c r="S27" s="8">
        <v>5</v>
      </c>
      <c r="T27" s="76">
        <v>13</v>
      </c>
      <c r="U27" s="77">
        <v>2</v>
      </c>
      <c r="V27" s="8">
        <v>4</v>
      </c>
      <c r="W27" s="76">
        <v>4</v>
      </c>
      <c r="X27" s="77">
        <v>2</v>
      </c>
      <c r="Y27" s="8">
        <v>2</v>
      </c>
      <c r="Z27" s="76">
        <v>2</v>
      </c>
      <c r="AA27" s="77">
        <v>165</v>
      </c>
      <c r="AB27" s="8">
        <v>138</v>
      </c>
      <c r="AC27" s="76">
        <v>167</v>
      </c>
      <c r="AD27" s="8"/>
      <c r="AE27" s="116">
        <v>28</v>
      </c>
      <c r="AF27" s="53">
        <v>-3</v>
      </c>
      <c r="AG27" s="53">
        <v>0</v>
      </c>
      <c r="AH27" s="53" t="s">
        <v>361</v>
      </c>
      <c r="AI27" s="53">
        <v>-4</v>
      </c>
      <c r="AJ27" s="53">
        <v>8</v>
      </c>
      <c r="AK27" s="53">
        <v>0</v>
      </c>
      <c r="AL27" s="53">
        <v>0</v>
      </c>
      <c r="AM27" s="117">
        <v>29</v>
      </c>
    </row>
    <row r="28" spans="1:39" ht="12" customHeight="1" x14ac:dyDescent="0.2">
      <c r="A28" s="1001"/>
      <c r="B28" s="48" t="s">
        <v>81</v>
      </c>
      <c r="C28" s="77">
        <v>190</v>
      </c>
      <c r="D28" s="8">
        <v>1</v>
      </c>
      <c r="E28" s="76">
        <v>194</v>
      </c>
      <c r="F28" s="77">
        <v>123</v>
      </c>
      <c r="G28" s="8">
        <v>113</v>
      </c>
      <c r="H28" s="76">
        <v>142</v>
      </c>
      <c r="I28" s="77">
        <v>14050</v>
      </c>
      <c r="J28" s="8">
        <v>16183</v>
      </c>
      <c r="K28" s="76">
        <v>16804</v>
      </c>
      <c r="L28" s="77" t="s">
        <v>361</v>
      </c>
      <c r="M28" s="8" t="s">
        <v>361</v>
      </c>
      <c r="N28" s="76" t="s">
        <v>361</v>
      </c>
      <c r="O28" s="77">
        <v>8934</v>
      </c>
      <c r="P28" s="8">
        <v>4511</v>
      </c>
      <c r="Q28" s="76">
        <v>540</v>
      </c>
      <c r="R28" s="77">
        <v>1951</v>
      </c>
      <c r="S28" s="8">
        <v>1662</v>
      </c>
      <c r="T28" s="76">
        <v>2244</v>
      </c>
      <c r="U28" s="77">
        <v>9</v>
      </c>
      <c r="V28" s="8">
        <v>8</v>
      </c>
      <c r="W28" s="76">
        <v>8</v>
      </c>
      <c r="X28" s="77">
        <v>218</v>
      </c>
      <c r="Y28" s="8">
        <v>12</v>
      </c>
      <c r="Z28" s="76">
        <v>17</v>
      </c>
      <c r="AA28" s="77">
        <v>25475</v>
      </c>
      <c r="AB28" s="8">
        <v>22490</v>
      </c>
      <c r="AC28" s="76">
        <v>19949</v>
      </c>
      <c r="AD28" s="8"/>
      <c r="AE28" s="116">
        <v>193</v>
      </c>
      <c r="AF28" s="53">
        <v>29</v>
      </c>
      <c r="AG28" s="53">
        <v>621</v>
      </c>
      <c r="AH28" s="53" t="s">
        <v>361</v>
      </c>
      <c r="AI28" s="53">
        <v>-3971</v>
      </c>
      <c r="AJ28" s="53">
        <v>582</v>
      </c>
      <c r="AK28" s="53">
        <v>0</v>
      </c>
      <c r="AL28" s="53">
        <v>5</v>
      </c>
      <c r="AM28" s="117">
        <v>-2541</v>
      </c>
    </row>
    <row r="29" spans="1:39" ht="12" customHeight="1" x14ac:dyDescent="0.2">
      <c r="A29" s="1001"/>
      <c r="B29" s="48" t="s">
        <v>105</v>
      </c>
      <c r="C29" s="77">
        <v>4219067.4543000003</v>
      </c>
      <c r="D29" s="8">
        <v>27921.823426999999</v>
      </c>
      <c r="E29" s="76">
        <v>4524527.7724000001</v>
      </c>
      <c r="F29" s="77">
        <v>1218583.2768000001</v>
      </c>
      <c r="G29" s="8">
        <v>1325176.7357000001</v>
      </c>
      <c r="H29" s="76">
        <v>1496397.2825</v>
      </c>
      <c r="I29" s="77">
        <v>3713212.0022999998</v>
      </c>
      <c r="J29" s="8">
        <v>7761819.7161999997</v>
      </c>
      <c r="K29" s="76">
        <v>6989284.0279999999</v>
      </c>
      <c r="L29" s="77" t="s">
        <v>361</v>
      </c>
      <c r="M29" s="8" t="s">
        <v>361</v>
      </c>
      <c r="N29" s="76" t="s">
        <v>361</v>
      </c>
      <c r="O29" s="77">
        <v>4244307.9205</v>
      </c>
      <c r="P29" s="8">
        <v>3487796.1139000002</v>
      </c>
      <c r="Q29" s="76">
        <v>3263730.1324</v>
      </c>
      <c r="R29" s="77">
        <v>7785269.9027000004</v>
      </c>
      <c r="S29" s="8">
        <v>711818.51277000003</v>
      </c>
      <c r="T29" s="76">
        <v>11092795.302999999</v>
      </c>
      <c r="U29" s="77">
        <v>17816320.421</v>
      </c>
      <c r="V29" s="8">
        <v>21301926.109000001</v>
      </c>
      <c r="W29" s="76">
        <v>27683304.239</v>
      </c>
      <c r="X29" s="77">
        <v>56455388.743000001</v>
      </c>
      <c r="Y29" s="8">
        <v>172627.05160999999</v>
      </c>
      <c r="Z29" s="76">
        <v>258593.73439999999</v>
      </c>
      <c r="AA29" s="77">
        <v>95452149.721000001</v>
      </c>
      <c r="AB29" s="8">
        <v>34789086.061999999</v>
      </c>
      <c r="AC29" s="76">
        <v>55308632.491999999</v>
      </c>
      <c r="AD29" s="8"/>
      <c r="AE29" s="116">
        <v>4496605.948973</v>
      </c>
      <c r="AF29" s="53">
        <v>171220.54679999989</v>
      </c>
      <c r="AG29" s="53">
        <v>-772535.68819999974</v>
      </c>
      <c r="AH29" s="53" t="s">
        <v>361</v>
      </c>
      <c r="AI29" s="53">
        <v>-224065.98150000023</v>
      </c>
      <c r="AJ29" s="53">
        <v>10380976.790229999</v>
      </c>
      <c r="AK29" s="53">
        <v>6381378.129999999</v>
      </c>
      <c r="AL29" s="53">
        <v>85966.682789999992</v>
      </c>
      <c r="AM29" s="117">
        <v>20519546.43</v>
      </c>
    </row>
    <row r="30" spans="1:39" s="14" customFormat="1" ht="12" customHeight="1" x14ac:dyDescent="0.2">
      <c r="A30" s="1002"/>
      <c r="B30" s="46" t="s">
        <v>106</v>
      </c>
      <c r="C30" s="107">
        <v>22205.618181000002</v>
      </c>
      <c r="D30" s="51">
        <v>27921.823426999999</v>
      </c>
      <c r="E30" s="100">
        <v>23322.308105</v>
      </c>
      <c r="F30" s="107">
        <v>9907.1811121999999</v>
      </c>
      <c r="G30" s="51">
        <v>11727.22775</v>
      </c>
      <c r="H30" s="100">
        <v>10538.009032</v>
      </c>
      <c r="I30" s="107">
        <v>264.28555176999998</v>
      </c>
      <c r="J30" s="51">
        <v>479.62798715999998</v>
      </c>
      <c r="K30" s="100">
        <v>415.92978029</v>
      </c>
      <c r="L30" s="107" t="s">
        <v>361</v>
      </c>
      <c r="M30" s="51" t="s">
        <v>361</v>
      </c>
      <c r="N30" s="100" t="s">
        <v>361</v>
      </c>
      <c r="O30" s="107">
        <v>475.07364231999998</v>
      </c>
      <c r="P30" s="51">
        <v>773.17581774999996</v>
      </c>
      <c r="Q30" s="100">
        <v>6043.9446895999999</v>
      </c>
      <c r="R30" s="107">
        <v>3990.3997451</v>
      </c>
      <c r="S30" s="51">
        <v>428.29032056</v>
      </c>
      <c r="T30" s="100">
        <v>4943.3134151000004</v>
      </c>
      <c r="U30" s="107">
        <v>1979591.1579</v>
      </c>
      <c r="V30" s="51">
        <v>2662740.7636000002</v>
      </c>
      <c r="W30" s="100">
        <v>3460413.0299</v>
      </c>
      <c r="X30" s="107">
        <v>258969.67313000001</v>
      </c>
      <c r="Y30" s="51">
        <v>14385.587634</v>
      </c>
      <c r="Z30" s="100">
        <v>15211.396140999999</v>
      </c>
      <c r="AA30" s="107">
        <v>3746.8949840999999</v>
      </c>
      <c r="AB30" s="51">
        <v>1546.8691002</v>
      </c>
      <c r="AC30" s="100">
        <v>2772.5015033999998</v>
      </c>
      <c r="AD30" s="15"/>
      <c r="AE30" s="118">
        <v>-4599.5153219999993</v>
      </c>
      <c r="AF30" s="54">
        <v>-1189.2187180000001</v>
      </c>
      <c r="AG30" s="54">
        <v>-63.698206869999979</v>
      </c>
      <c r="AH30" s="54" t="s">
        <v>361</v>
      </c>
      <c r="AI30" s="54">
        <v>5270.7688718500003</v>
      </c>
      <c r="AJ30" s="54">
        <v>4515.0230945400008</v>
      </c>
      <c r="AK30" s="54">
        <v>797672.26629999978</v>
      </c>
      <c r="AL30" s="54">
        <v>825.80850699999974</v>
      </c>
      <c r="AM30" s="119">
        <v>1225.6324031999998</v>
      </c>
    </row>
  </sheetData>
  <mergeCells count="10">
    <mergeCell ref="A27:A30"/>
    <mergeCell ref="A4:A6"/>
    <mergeCell ref="AE4:AM4"/>
    <mergeCell ref="AE6:AM6"/>
    <mergeCell ref="A7:A10"/>
    <mergeCell ref="A11:A14"/>
    <mergeCell ref="A15:A18"/>
    <mergeCell ref="C4:AC4"/>
    <mergeCell ref="A19:A22"/>
    <mergeCell ref="A23:A26"/>
  </mergeCells>
  <conditionalFormatting sqref="C1:AC1">
    <cfRule type="expression" dxfId="57" priority="44">
      <formula>(C1+1)&gt;(9*rounds_bucket)</formula>
    </cfRule>
  </conditionalFormatting>
  <conditionalFormatting sqref="D10:E10">
    <cfRule type="expression" dxfId="56" priority="43">
      <formula>(D1+1)&lt;=(9*rounds_bucket)</formula>
    </cfRule>
  </conditionalFormatting>
  <conditionalFormatting sqref="D14:E14">
    <cfRule type="expression" dxfId="55" priority="42">
      <formula>(D1+1)&lt;=(9*rounds_bucket)</formula>
    </cfRule>
  </conditionalFormatting>
  <conditionalFormatting sqref="D30:E30">
    <cfRule type="expression" dxfId="54" priority="40">
      <formula>(D1+1)&lt;=(9*rounds_bucket)</formula>
    </cfRule>
  </conditionalFormatting>
  <conditionalFormatting sqref="C4">
    <cfRule type="expression" dxfId="53" priority="37">
      <formula>(C1+1)&lt;=(9*rounds_bucket)</formula>
    </cfRule>
  </conditionalFormatting>
  <conditionalFormatting sqref="F10:H10">
    <cfRule type="expression" dxfId="52" priority="36">
      <formula>(F1+1)&lt;=(9*rounds_bucket)</formula>
    </cfRule>
  </conditionalFormatting>
  <conditionalFormatting sqref="F14:H14">
    <cfRule type="expression" dxfId="51" priority="35">
      <formula>(F1+1)&lt;=(9*rounds_bucket)</formula>
    </cfRule>
  </conditionalFormatting>
  <conditionalFormatting sqref="F30:H30">
    <cfRule type="expression" dxfId="50" priority="33">
      <formula>(F1+1)&lt;=(9*rounds_bucket)</formula>
    </cfRule>
  </conditionalFormatting>
  <conditionalFormatting sqref="I10:K10">
    <cfRule type="expression" dxfId="49" priority="32">
      <formula>(I1+1)&lt;=(9*rounds_bucket)</formula>
    </cfRule>
  </conditionalFormatting>
  <conditionalFormatting sqref="I14:K14">
    <cfRule type="expression" dxfId="48" priority="31">
      <formula>(I1+1)&lt;=(9*rounds_bucket)</formula>
    </cfRule>
  </conditionalFormatting>
  <conditionalFormatting sqref="I18:K18">
    <cfRule type="expression" dxfId="47" priority="30">
      <formula>(I1+1)&lt;=(9*rounds_bucket)</formula>
    </cfRule>
  </conditionalFormatting>
  <conditionalFormatting sqref="I30:K30">
    <cfRule type="expression" dxfId="46" priority="29">
      <formula>(I1+1)&lt;=(9*rounds_bucket)</formula>
    </cfRule>
  </conditionalFormatting>
  <conditionalFormatting sqref="L10:N10">
    <cfRule type="expression" dxfId="45" priority="28">
      <formula>(L1+1)&lt;=(9*rounds_bucket)</formula>
    </cfRule>
  </conditionalFormatting>
  <conditionalFormatting sqref="L14:N14">
    <cfRule type="expression" dxfId="44" priority="27">
      <formula>(L1+1)&lt;=(9*rounds_bucket)</formula>
    </cfRule>
  </conditionalFormatting>
  <conditionalFormatting sqref="L30:N30">
    <cfRule type="expression" dxfId="43" priority="25">
      <formula>(L1+1)&lt;=(9*rounds_bucket)</formula>
    </cfRule>
  </conditionalFormatting>
  <conditionalFormatting sqref="O10:Q10">
    <cfRule type="expression" dxfId="42" priority="24">
      <formula>(O1+1)&lt;=(9*rounds_bucket)</formula>
    </cfRule>
  </conditionalFormatting>
  <conditionalFormatting sqref="O14:Q14">
    <cfRule type="expression" dxfId="41" priority="23">
      <formula>(O1+1)&lt;=(9*rounds_bucket)</formula>
    </cfRule>
  </conditionalFormatting>
  <conditionalFormatting sqref="O18:Q18">
    <cfRule type="expression" dxfId="40" priority="22">
      <formula>(O1+1)&lt;=(9*rounds_bucket)</formula>
    </cfRule>
  </conditionalFormatting>
  <conditionalFormatting sqref="O30:Q30">
    <cfRule type="expression" dxfId="39" priority="21">
      <formula>(O1+1)&lt;=(9*rounds_bucket)</formula>
    </cfRule>
  </conditionalFormatting>
  <conditionalFormatting sqref="R10:T10">
    <cfRule type="expression" dxfId="38" priority="20">
      <formula>(R1+1)&lt;=(9*rounds_bucket)</formula>
    </cfRule>
  </conditionalFormatting>
  <conditionalFormatting sqref="R14:T14">
    <cfRule type="expression" dxfId="37" priority="19">
      <formula>(R1+1)&lt;=(9*rounds_bucket)</formula>
    </cfRule>
  </conditionalFormatting>
  <conditionalFormatting sqref="R18:T18">
    <cfRule type="expression" dxfId="36" priority="18">
      <formula>(R1+1)&lt;=(9*rounds_bucket)</formula>
    </cfRule>
  </conditionalFormatting>
  <conditionalFormatting sqref="R30:T30">
    <cfRule type="expression" dxfId="35" priority="17">
      <formula>(R1+1)&lt;=(9*rounds_bucket)</formula>
    </cfRule>
  </conditionalFormatting>
  <conditionalFormatting sqref="U10:W10">
    <cfRule type="expression" dxfId="34" priority="16">
      <formula>(U1+1)&lt;=(9*rounds_bucket)</formula>
    </cfRule>
  </conditionalFormatting>
  <conditionalFormatting sqref="U14:W14">
    <cfRule type="expression" dxfId="33" priority="15">
      <formula>(U1+1)&lt;=(9*rounds_bucket)</formula>
    </cfRule>
  </conditionalFormatting>
  <conditionalFormatting sqref="U18:W18">
    <cfRule type="expression" dxfId="32" priority="14">
      <formula>(U1+1)&lt;=(9*rounds_bucket)</formula>
    </cfRule>
  </conditionalFormatting>
  <conditionalFormatting sqref="U30:W30">
    <cfRule type="expression" dxfId="31" priority="13">
      <formula>(U1+1)&lt;=(9*rounds_bucket)</formula>
    </cfRule>
  </conditionalFormatting>
  <conditionalFormatting sqref="X10:Z10">
    <cfRule type="expression" dxfId="30" priority="12">
      <formula>(X1+1)&lt;=(9*rounds_bucket)</formula>
    </cfRule>
  </conditionalFormatting>
  <conditionalFormatting sqref="X14:Z14">
    <cfRule type="expression" dxfId="29" priority="11">
      <formula>(X1+1)&lt;=(9*rounds_bucket)</formula>
    </cfRule>
  </conditionalFormatting>
  <conditionalFormatting sqref="X18:Z18">
    <cfRule type="expression" dxfId="28" priority="10">
      <formula>(X1+1)&lt;=(9*rounds_bucket)</formula>
    </cfRule>
  </conditionalFormatting>
  <conditionalFormatting sqref="X30:Z30">
    <cfRule type="expression" dxfId="27" priority="9">
      <formula>(X1+1)&lt;=(9*rounds_bucket)</formula>
    </cfRule>
  </conditionalFormatting>
  <conditionalFormatting sqref="AA10:AC10">
    <cfRule type="expression" dxfId="26" priority="8">
      <formula>(AA1+1)&lt;=(9*rounds_bucket)</formula>
    </cfRule>
  </conditionalFormatting>
  <conditionalFormatting sqref="AA14:AC14">
    <cfRule type="expression" dxfId="25" priority="7">
      <formula>(AA1+1)&lt;=(9*rounds_bucket)</formula>
    </cfRule>
  </conditionalFormatting>
  <conditionalFormatting sqref="AA18:AC18">
    <cfRule type="expression" dxfId="24" priority="6">
      <formula>(AA1+1)&lt;=(9*rounds_bucket)</formula>
    </cfRule>
  </conditionalFormatting>
  <conditionalFormatting sqref="AA30:AC30">
    <cfRule type="expression" dxfId="23" priority="5">
      <formula>(AA1+1)&lt;=(9*rounds_bucket)</formula>
    </cfRule>
  </conditionalFormatting>
  <conditionalFormatting sqref="C18:E18">
    <cfRule type="expression" dxfId="22" priority="4">
      <formula>(C9+1)&lt;=(9*rounds_bucket)</formula>
    </cfRule>
  </conditionalFormatting>
  <conditionalFormatting sqref="F18:H18">
    <cfRule type="expression" dxfId="21" priority="3">
      <formula>(F9+1)&lt;=(9*rounds_bucket)</formula>
    </cfRule>
  </conditionalFormatting>
  <conditionalFormatting sqref="L18:N18">
    <cfRule type="expression" dxfId="20" priority="2">
      <formula>(L9+1)&lt;=(9*rounds_bucket)</formula>
    </cfRule>
  </conditionalFormatting>
  <conditionalFormatting sqref="F22:H22">
    <cfRule type="expression" dxfId="19" priority="1">
      <formula>(F13+1)&lt;=(9*rounds_bucket)</formula>
    </cfRule>
  </conditionalFormatting>
  <pageMargins left="0.39370078740157483" right="0.39370078740157483" top="0.51181102362204722" bottom="0.39370078740157483" header="0.31496062992125984" footer="0.31496062992125984"/>
  <pageSetup paperSize="9" scale="30" pageOrder="overThenDown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AL46"/>
  <sheetViews>
    <sheetView showGridLines="0" zoomScale="80" zoomScaleNormal="80" zoomScaleSheetLayoutView="80" workbookViewId="0">
      <pane xSplit="1" ySplit="6" topLeftCell="B7" activePane="bottomRight" state="frozen"/>
      <selection activeCell="A2" sqref="A2"/>
      <selection pane="topRight" activeCell="A2" sqref="A2"/>
      <selection pane="bottomLeft" activeCell="A2" sqref="A2"/>
      <selection pane="bottomRight" activeCell="B7" sqref="B7"/>
    </sheetView>
  </sheetViews>
  <sheetFormatPr defaultColWidth="9.109375" defaultRowHeight="12" customHeight="1" x14ac:dyDescent="0.2"/>
  <cols>
    <col min="1" max="1" width="20.109375" style="2" customWidth="1"/>
    <col min="2" max="28" width="9.5546875" style="2" customWidth="1"/>
    <col min="29" max="29" width="9.5546875" style="3" customWidth="1"/>
    <col min="30" max="37" width="9.5546875" style="2" customWidth="1"/>
    <col min="38" max="38" width="11.109375" style="2" bestFit="1" customWidth="1"/>
    <col min="39" max="16384" width="9.109375" style="2"/>
  </cols>
  <sheetData>
    <row r="1" spans="1:38" s="21" customFormat="1" ht="12" customHeight="1" x14ac:dyDescent="0.2">
      <c r="AC1" s="22"/>
    </row>
    <row r="2" spans="1:38" ht="12" customHeight="1" x14ac:dyDescent="0.25">
      <c r="A2" s="562">
        <f>'26 Other stream Jursidicatio'!A2+1</f>
        <v>25</v>
      </c>
      <c r="B2" s="1" t="s">
        <v>2693</v>
      </c>
      <c r="C2" s="1"/>
      <c r="E2" s="1"/>
      <c r="G2" s="1"/>
      <c r="I2" s="1"/>
      <c r="K2" s="1"/>
      <c r="M2" s="1"/>
      <c r="O2" s="1"/>
      <c r="Q2" s="1"/>
      <c r="S2" s="1"/>
      <c r="T2" s="1"/>
      <c r="U2" s="1"/>
      <c r="V2" s="1"/>
      <c r="W2" s="1"/>
      <c r="X2" s="1"/>
      <c r="Y2" s="1"/>
      <c r="Z2" s="1"/>
      <c r="AA2" s="1"/>
      <c r="AB2" s="1"/>
      <c r="AC2" s="6"/>
      <c r="AD2" s="1"/>
    </row>
    <row r="3" spans="1:38" ht="12" customHeight="1" x14ac:dyDescent="0.25">
      <c r="A3" s="1"/>
      <c r="B3" s="1"/>
      <c r="C3" s="1"/>
      <c r="E3" s="1"/>
      <c r="G3" s="1"/>
      <c r="I3" s="1"/>
      <c r="K3" s="1"/>
      <c r="M3" s="1"/>
      <c r="O3" s="1"/>
      <c r="Q3" s="1"/>
      <c r="S3" s="1"/>
      <c r="T3" s="1"/>
      <c r="U3" s="1"/>
      <c r="V3" s="1"/>
      <c r="W3" s="1"/>
      <c r="X3" s="1"/>
      <c r="Y3" s="1"/>
      <c r="Z3" s="1"/>
      <c r="AA3" s="1"/>
      <c r="AB3" s="1"/>
      <c r="AC3" s="6"/>
    </row>
    <row r="4" spans="1:38" s="4" customFormat="1" ht="13.8" x14ac:dyDescent="0.2">
      <c r="A4" s="982" t="s">
        <v>0</v>
      </c>
      <c r="B4" s="938" t="s">
        <v>475</v>
      </c>
      <c r="C4" s="939"/>
      <c r="D4" s="939"/>
      <c r="E4" s="939"/>
      <c r="F4" s="939"/>
      <c r="G4" s="939"/>
      <c r="H4" s="939"/>
      <c r="I4" s="939"/>
      <c r="J4" s="939"/>
      <c r="K4" s="939"/>
      <c r="L4" s="939"/>
      <c r="M4" s="939"/>
      <c r="N4" s="939"/>
      <c r="O4" s="939"/>
      <c r="P4" s="939"/>
      <c r="Q4" s="939"/>
      <c r="R4" s="939"/>
      <c r="S4" s="939"/>
      <c r="T4" s="939"/>
      <c r="U4" s="939"/>
      <c r="V4" s="939"/>
      <c r="W4" s="939"/>
      <c r="X4" s="939"/>
      <c r="Y4" s="939"/>
      <c r="Z4" s="939"/>
      <c r="AA4" s="939"/>
      <c r="AB4" s="940"/>
      <c r="AC4" s="6"/>
      <c r="AD4" s="928" t="s">
        <v>473</v>
      </c>
      <c r="AE4" s="929"/>
      <c r="AF4" s="929"/>
      <c r="AG4" s="929"/>
      <c r="AH4" s="929"/>
      <c r="AI4" s="929"/>
      <c r="AJ4" s="929"/>
      <c r="AK4" s="929"/>
      <c r="AL4" s="930"/>
    </row>
    <row r="5" spans="1:38" s="5" customFormat="1" ht="12" customHeight="1" x14ac:dyDescent="0.25">
      <c r="A5" s="983"/>
      <c r="B5" s="580" t="s">
        <v>2</v>
      </c>
      <c r="C5" s="581" t="s">
        <v>749</v>
      </c>
      <c r="D5" s="582" t="s">
        <v>749</v>
      </c>
      <c r="E5" s="580" t="s">
        <v>3</v>
      </c>
      <c r="F5" s="581" t="s">
        <v>749</v>
      </c>
      <c r="G5" s="582" t="s">
        <v>749</v>
      </c>
      <c r="H5" s="580" t="s">
        <v>10</v>
      </c>
      <c r="I5" s="581" t="s">
        <v>749</v>
      </c>
      <c r="J5" s="582" t="s">
        <v>749</v>
      </c>
      <c r="K5" s="580" t="s">
        <v>4</v>
      </c>
      <c r="L5" s="581" t="s">
        <v>749</v>
      </c>
      <c r="M5" s="582" t="s">
        <v>749</v>
      </c>
      <c r="N5" s="580" t="s">
        <v>5</v>
      </c>
      <c r="O5" s="581" t="s">
        <v>749</v>
      </c>
      <c r="P5" s="582" t="s">
        <v>749</v>
      </c>
      <c r="Q5" s="580" t="s">
        <v>6</v>
      </c>
      <c r="R5" s="581" t="s">
        <v>749</v>
      </c>
      <c r="S5" s="582" t="s">
        <v>749</v>
      </c>
      <c r="T5" s="580" t="s">
        <v>7</v>
      </c>
      <c r="U5" s="581" t="s">
        <v>749</v>
      </c>
      <c r="V5" s="582" t="s">
        <v>749</v>
      </c>
      <c r="W5" s="580" t="s">
        <v>8</v>
      </c>
      <c r="X5" s="581" t="s">
        <v>749</v>
      </c>
      <c r="Y5" s="582" t="s">
        <v>749</v>
      </c>
      <c r="Z5" s="580" t="s">
        <v>9</v>
      </c>
      <c r="AA5" s="581" t="s">
        <v>749</v>
      </c>
      <c r="AB5" s="582" t="s">
        <v>749</v>
      </c>
      <c r="AC5" s="6"/>
      <c r="AD5" s="74" t="s">
        <v>2</v>
      </c>
      <c r="AE5" s="589" t="s">
        <v>3</v>
      </c>
      <c r="AF5" s="589" t="s">
        <v>10</v>
      </c>
      <c r="AG5" s="589" t="s">
        <v>4</v>
      </c>
      <c r="AH5" s="589" t="s">
        <v>5</v>
      </c>
      <c r="AI5" s="589" t="s">
        <v>6</v>
      </c>
      <c r="AJ5" s="589" t="s">
        <v>7</v>
      </c>
      <c r="AK5" s="589" t="s">
        <v>8</v>
      </c>
      <c r="AL5" s="75" t="s">
        <v>9</v>
      </c>
    </row>
    <row r="6" spans="1:38" ht="15" customHeight="1" x14ac:dyDescent="0.2">
      <c r="A6" s="983"/>
      <c r="B6" s="579" t="s">
        <v>29</v>
      </c>
      <c r="C6" s="267" t="s">
        <v>30</v>
      </c>
      <c r="D6" s="268" t="s">
        <v>31</v>
      </c>
      <c r="E6" s="579" t="s">
        <v>29</v>
      </c>
      <c r="F6" s="267" t="s">
        <v>30</v>
      </c>
      <c r="G6" s="268" t="s">
        <v>31</v>
      </c>
      <c r="H6" s="579" t="s">
        <v>29</v>
      </c>
      <c r="I6" s="267" t="s">
        <v>30</v>
      </c>
      <c r="J6" s="268" t="s">
        <v>31</v>
      </c>
      <c r="K6" s="579" t="s">
        <v>29</v>
      </c>
      <c r="L6" s="267" t="s">
        <v>30</v>
      </c>
      <c r="M6" s="268" t="s">
        <v>31</v>
      </c>
      <c r="N6" s="579" t="s">
        <v>29</v>
      </c>
      <c r="O6" s="267" t="s">
        <v>30</v>
      </c>
      <c r="P6" s="268" t="s">
        <v>31</v>
      </c>
      <c r="Q6" s="579" t="s">
        <v>29</v>
      </c>
      <c r="R6" s="267" t="s">
        <v>30</v>
      </c>
      <c r="S6" s="268" t="s">
        <v>31</v>
      </c>
      <c r="T6" s="579" t="s">
        <v>29</v>
      </c>
      <c r="U6" s="267" t="s">
        <v>30</v>
      </c>
      <c r="V6" s="268" t="s">
        <v>31</v>
      </c>
      <c r="W6" s="579" t="s">
        <v>29</v>
      </c>
      <c r="X6" s="267" t="s">
        <v>30</v>
      </c>
      <c r="Y6" s="268" t="s">
        <v>31</v>
      </c>
      <c r="Z6" s="579" t="s">
        <v>29</v>
      </c>
      <c r="AA6" s="267" t="s">
        <v>30</v>
      </c>
      <c r="AB6" s="268" t="s">
        <v>31</v>
      </c>
      <c r="AC6" s="6"/>
      <c r="AD6" s="931" t="s">
        <v>2661</v>
      </c>
      <c r="AE6" s="1006"/>
      <c r="AF6" s="1006"/>
      <c r="AG6" s="1006"/>
      <c r="AH6" s="1006"/>
      <c r="AI6" s="1006"/>
      <c r="AJ6" s="1006"/>
      <c r="AK6" s="1006"/>
      <c r="AL6" s="1007"/>
    </row>
    <row r="7" spans="1:38" ht="12" customHeight="1" x14ac:dyDescent="0.2">
      <c r="A7" s="7" t="s">
        <v>11</v>
      </c>
      <c r="B7" s="77">
        <v>4659.9002238000003</v>
      </c>
      <c r="C7" s="8">
        <v>2365.8110339999998</v>
      </c>
      <c r="D7" s="76">
        <v>3537.4565837</v>
      </c>
      <c r="E7" s="77">
        <v>198.84197073000001</v>
      </c>
      <c r="F7" s="8">
        <v>308.85091857999998</v>
      </c>
      <c r="G7" s="76">
        <v>636.33113591999995</v>
      </c>
      <c r="H7" s="77" t="s">
        <v>361</v>
      </c>
      <c r="I7" s="8" t="s">
        <v>361</v>
      </c>
      <c r="J7" s="76" t="s">
        <v>361</v>
      </c>
      <c r="K7" s="77" t="s">
        <v>361</v>
      </c>
      <c r="L7" s="8" t="s">
        <v>361</v>
      </c>
      <c r="M7" s="76" t="s">
        <v>361</v>
      </c>
      <c r="N7" s="77">
        <v>1589.8630905</v>
      </c>
      <c r="O7" s="8">
        <v>886.62611731000004</v>
      </c>
      <c r="P7" s="76">
        <v>1221.1143512000001</v>
      </c>
      <c r="Q7" s="77">
        <v>744.34329486000001</v>
      </c>
      <c r="R7" s="8">
        <v>650.38660007999999</v>
      </c>
      <c r="S7" s="76">
        <v>1286.6531362000001</v>
      </c>
      <c r="T7" s="77">
        <v>842.50340714000004</v>
      </c>
      <c r="U7" s="8">
        <v>2250.4932872999998</v>
      </c>
      <c r="V7" s="76">
        <v>2833.1552683</v>
      </c>
      <c r="W7" s="77">
        <v>87.631840209000003</v>
      </c>
      <c r="X7" s="8">
        <v>27.019719667</v>
      </c>
      <c r="Y7" s="76">
        <v>82.192192117999994</v>
      </c>
      <c r="Z7" s="77">
        <v>1942.814846</v>
      </c>
      <c r="AA7" s="8">
        <v>518.72696676999999</v>
      </c>
      <c r="AB7" s="76">
        <v>1684.9068981</v>
      </c>
      <c r="AC7" s="8"/>
      <c r="AD7" s="88">
        <v>1171.6455497000002</v>
      </c>
      <c r="AE7" s="9">
        <v>327.48021733999997</v>
      </c>
      <c r="AF7" s="9" t="s">
        <v>749</v>
      </c>
      <c r="AG7" s="9" t="s">
        <v>749</v>
      </c>
      <c r="AH7" s="9">
        <v>334.48823389000006</v>
      </c>
      <c r="AI7" s="9">
        <v>636.26653612000007</v>
      </c>
      <c r="AJ7" s="9">
        <v>582.6619810000002</v>
      </c>
      <c r="AK7" s="9">
        <v>55.17247245099999</v>
      </c>
      <c r="AL7" s="89">
        <v>1166.17993133</v>
      </c>
    </row>
    <row r="8" spans="1:38" ht="12" customHeight="1" x14ac:dyDescent="0.2">
      <c r="A8" s="10" t="s">
        <v>12</v>
      </c>
      <c r="B8" s="77">
        <v>11832.895049000001</v>
      </c>
      <c r="C8" s="8">
        <v>11482.584577</v>
      </c>
      <c r="D8" s="76">
        <v>8574.3257604999999</v>
      </c>
      <c r="E8" s="77">
        <v>331.01976911000003</v>
      </c>
      <c r="F8" s="8">
        <v>50.039495574999997</v>
      </c>
      <c r="G8" s="76">
        <v>190.88012042</v>
      </c>
      <c r="H8" s="77" t="s">
        <v>361</v>
      </c>
      <c r="I8" s="8" t="s">
        <v>361</v>
      </c>
      <c r="J8" s="76" t="s">
        <v>361</v>
      </c>
      <c r="K8" s="77" t="s">
        <v>361</v>
      </c>
      <c r="L8" s="8" t="s">
        <v>361</v>
      </c>
      <c r="M8" s="76" t="s">
        <v>361</v>
      </c>
      <c r="N8" s="77">
        <v>31.116485714</v>
      </c>
      <c r="O8" s="8">
        <v>32.096580768999999</v>
      </c>
      <c r="P8" s="76">
        <v>26.579381108</v>
      </c>
      <c r="Q8" s="77">
        <v>68.856922922999999</v>
      </c>
      <c r="R8" s="8">
        <v>295.77625912000002</v>
      </c>
      <c r="S8" s="76">
        <v>92.929856189999995</v>
      </c>
      <c r="T8" s="77">
        <v>115917.67561000001</v>
      </c>
      <c r="U8" s="8">
        <v>71.926439000000002</v>
      </c>
      <c r="V8" s="76">
        <v>5501.3573637</v>
      </c>
      <c r="W8" s="77">
        <v>0.96347155709999999</v>
      </c>
      <c r="X8" s="8">
        <v>2.8330685833000002</v>
      </c>
      <c r="Y8" s="76">
        <v>0.62669805879999996</v>
      </c>
      <c r="Z8" s="77">
        <v>6884.3820379999997</v>
      </c>
      <c r="AA8" s="8">
        <v>117.80955756</v>
      </c>
      <c r="AB8" s="76">
        <v>2948.0352401</v>
      </c>
      <c r="AC8" s="8"/>
      <c r="AD8" s="88">
        <v>-2908.2588164999997</v>
      </c>
      <c r="AE8" s="9">
        <v>140.84062484500001</v>
      </c>
      <c r="AF8" s="9" t="s">
        <v>749</v>
      </c>
      <c r="AG8" s="9" t="s">
        <v>749</v>
      </c>
      <c r="AH8" s="9">
        <v>-5.5171996609999994</v>
      </c>
      <c r="AI8" s="9">
        <v>-202.84640293000001</v>
      </c>
      <c r="AJ8" s="9">
        <v>5429.4309247000001</v>
      </c>
      <c r="AK8" s="9">
        <v>-2.2063705245000005</v>
      </c>
      <c r="AL8" s="89">
        <v>2830.22568254</v>
      </c>
    </row>
    <row r="9" spans="1:38" ht="12" customHeight="1" x14ac:dyDescent="0.2">
      <c r="A9" s="10" t="s">
        <v>13</v>
      </c>
      <c r="B9" s="77">
        <v>464.87923409000001</v>
      </c>
      <c r="C9" s="8">
        <v>573.704025</v>
      </c>
      <c r="D9" s="76">
        <v>399.19352995000003</v>
      </c>
      <c r="E9" s="77">
        <v>81.435567480000003</v>
      </c>
      <c r="F9" s="8">
        <v>67.214171680999996</v>
      </c>
      <c r="G9" s="76">
        <v>55.278975352000003</v>
      </c>
      <c r="H9" s="77" t="s">
        <v>361</v>
      </c>
      <c r="I9" s="8" t="s">
        <v>361</v>
      </c>
      <c r="J9" s="76" t="s">
        <v>361</v>
      </c>
      <c r="K9" s="77" t="s">
        <v>361</v>
      </c>
      <c r="L9" s="8" t="s">
        <v>361</v>
      </c>
      <c r="M9" s="76" t="s">
        <v>361</v>
      </c>
      <c r="N9" s="77">
        <v>326.39755475999999</v>
      </c>
      <c r="O9" s="8">
        <v>364.61545384999999</v>
      </c>
      <c r="P9" s="76">
        <v>303.28038684000001</v>
      </c>
      <c r="Q9" s="77">
        <v>139.44318738999999</v>
      </c>
      <c r="R9" s="8">
        <v>140.15072094000001</v>
      </c>
      <c r="S9" s="76">
        <v>26.975836286</v>
      </c>
      <c r="T9" s="77">
        <v>174.42902143000001</v>
      </c>
      <c r="U9" s="8">
        <v>28.63329525</v>
      </c>
      <c r="V9" s="76">
        <v>41.859946667000003</v>
      </c>
      <c r="W9" s="77">
        <v>109.63249184</v>
      </c>
      <c r="X9" s="8">
        <v>91.428134333000003</v>
      </c>
      <c r="Y9" s="76">
        <v>125.74897453</v>
      </c>
      <c r="Z9" s="77">
        <v>251.73155033</v>
      </c>
      <c r="AA9" s="8">
        <v>154.67968816000001</v>
      </c>
      <c r="AB9" s="76">
        <v>197.59786387</v>
      </c>
      <c r="AC9" s="8"/>
      <c r="AD9" s="88">
        <v>-174.51049504999997</v>
      </c>
      <c r="AE9" s="9">
        <v>-11.935196328999993</v>
      </c>
      <c r="AF9" s="9" t="s">
        <v>749</v>
      </c>
      <c r="AG9" s="9" t="s">
        <v>749</v>
      </c>
      <c r="AH9" s="9">
        <v>-61.335067009999989</v>
      </c>
      <c r="AI9" s="9">
        <v>-113.17488465400001</v>
      </c>
      <c r="AJ9" s="9">
        <v>13.226651417000003</v>
      </c>
      <c r="AK9" s="9">
        <v>34.320840196999995</v>
      </c>
      <c r="AL9" s="89">
        <v>42.918175709999986</v>
      </c>
    </row>
    <row r="10" spans="1:38" ht="12" customHeight="1" x14ac:dyDescent="0.2">
      <c r="A10" s="10" t="s">
        <v>14</v>
      </c>
      <c r="B10" s="77">
        <v>46.60272191</v>
      </c>
      <c r="C10" s="8">
        <v>5.3896540000000002</v>
      </c>
      <c r="D10" s="76">
        <v>32.220660514000002</v>
      </c>
      <c r="E10" s="77">
        <v>49.297911382000002</v>
      </c>
      <c r="F10" s="8">
        <v>45.154738053000003</v>
      </c>
      <c r="G10" s="76">
        <v>200.76950844999999</v>
      </c>
      <c r="H10" s="77" t="s">
        <v>361</v>
      </c>
      <c r="I10" s="8" t="s">
        <v>361</v>
      </c>
      <c r="J10" s="76" t="s">
        <v>361</v>
      </c>
      <c r="K10" s="77" t="s">
        <v>361</v>
      </c>
      <c r="L10" s="8" t="s">
        <v>361</v>
      </c>
      <c r="M10" s="76" t="s">
        <v>361</v>
      </c>
      <c r="N10" s="77">
        <v>162.25443571</v>
      </c>
      <c r="O10" s="8">
        <v>105.67031731</v>
      </c>
      <c r="P10" s="76">
        <v>83.115891891999993</v>
      </c>
      <c r="Q10" s="77">
        <v>298.45296430000002</v>
      </c>
      <c r="R10" s="8">
        <v>401.32129087999999</v>
      </c>
      <c r="S10" s="76">
        <v>304.60449495</v>
      </c>
      <c r="T10" s="77">
        <v>41296.890119000003</v>
      </c>
      <c r="U10" s="8">
        <v>123.34371525</v>
      </c>
      <c r="V10" s="76">
        <v>2070.2612306999999</v>
      </c>
      <c r="W10" s="77">
        <v>5.8456020004000004</v>
      </c>
      <c r="X10" s="8">
        <v>0.97759724999999997</v>
      </c>
      <c r="Y10" s="76">
        <v>17.974211</v>
      </c>
      <c r="Z10" s="77">
        <v>1051.1697205999999</v>
      </c>
      <c r="AA10" s="8">
        <v>83.718022376999997</v>
      </c>
      <c r="AB10" s="76">
        <v>146.62143287000001</v>
      </c>
      <c r="AC10" s="8"/>
      <c r="AD10" s="88">
        <v>26.831006514000002</v>
      </c>
      <c r="AE10" s="9">
        <v>155.61477039699997</v>
      </c>
      <c r="AF10" s="9" t="s">
        <v>749</v>
      </c>
      <c r="AG10" s="9" t="s">
        <v>749</v>
      </c>
      <c r="AH10" s="9">
        <v>-22.554425418000008</v>
      </c>
      <c r="AI10" s="9">
        <v>-96.716795929999989</v>
      </c>
      <c r="AJ10" s="9">
        <v>1946.9175154499999</v>
      </c>
      <c r="AK10" s="9">
        <v>16.996613750000002</v>
      </c>
      <c r="AL10" s="89">
        <v>62.90341049300001</v>
      </c>
    </row>
    <row r="11" spans="1:38" ht="12" customHeight="1" x14ac:dyDescent="0.2">
      <c r="A11" s="10" t="s">
        <v>15</v>
      </c>
      <c r="B11" s="77">
        <v>389.86182704999999</v>
      </c>
      <c r="C11" s="8">
        <v>1.4677480000000001</v>
      </c>
      <c r="D11" s="76">
        <v>581.29703549999999</v>
      </c>
      <c r="E11" s="77">
        <v>1396.8193885999999</v>
      </c>
      <c r="F11" s="8">
        <v>1482.0012929</v>
      </c>
      <c r="G11" s="76">
        <v>1386.1522887000001</v>
      </c>
      <c r="H11" s="77" t="s">
        <v>361</v>
      </c>
      <c r="I11" s="8" t="s">
        <v>361</v>
      </c>
      <c r="J11" s="76" t="s">
        <v>361</v>
      </c>
      <c r="K11" s="77" t="s">
        <v>361</v>
      </c>
      <c r="L11" s="8" t="s">
        <v>361</v>
      </c>
      <c r="M11" s="76" t="s">
        <v>361</v>
      </c>
      <c r="N11" s="77">
        <v>1748.8757975999999</v>
      </c>
      <c r="O11" s="8">
        <v>1543.0930288</v>
      </c>
      <c r="P11" s="76">
        <v>1615.9851917999999</v>
      </c>
      <c r="Q11" s="77">
        <v>1025.8156168999999</v>
      </c>
      <c r="R11" s="8">
        <v>969.53277549999996</v>
      </c>
      <c r="S11" s="76">
        <v>741.14590109999995</v>
      </c>
      <c r="T11" s="77">
        <v>15228.964894999999</v>
      </c>
      <c r="U11" s="8">
        <v>692.92864199999997</v>
      </c>
      <c r="V11" s="76">
        <v>1810.1195130000001</v>
      </c>
      <c r="W11" s="77">
        <v>1610.7737787000001</v>
      </c>
      <c r="X11" s="8">
        <v>1130.0248532000001</v>
      </c>
      <c r="Y11" s="76">
        <v>1134.3439389</v>
      </c>
      <c r="Z11" s="77">
        <v>1421.4010255000001</v>
      </c>
      <c r="AA11" s="8">
        <v>1418.6891807</v>
      </c>
      <c r="AB11" s="76">
        <v>1098.1716492999999</v>
      </c>
      <c r="AC11" s="8"/>
      <c r="AD11" s="88">
        <v>579.82928749999996</v>
      </c>
      <c r="AE11" s="9">
        <v>-95.849004199999854</v>
      </c>
      <c r="AF11" s="9" t="s">
        <v>749</v>
      </c>
      <c r="AG11" s="9" t="s">
        <v>749</v>
      </c>
      <c r="AH11" s="9">
        <v>72.892162999999982</v>
      </c>
      <c r="AI11" s="9">
        <v>-228.38687440000001</v>
      </c>
      <c r="AJ11" s="9">
        <v>1117.1908710000002</v>
      </c>
      <c r="AK11" s="9">
        <v>4.3190856999999596</v>
      </c>
      <c r="AL11" s="89">
        <v>-320.51753140000005</v>
      </c>
    </row>
    <row r="12" spans="1:38" ht="12" customHeight="1" x14ac:dyDescent="0.2">
      <c r="A12" s="10" t="s">
        <v>16</v>
      </c>
      <c r="B12" s="77">
        <v>9195.1970578</v>
      </c>
      <c r="C12" s="8">
        <v>11006</v>
      </c>
      <c r="D12" s="76">
        <v>8818.9559864000003</v>
      </c>
      <c r="E12" s="77">
        <v>323.52499349999999</v>
      </c>
      <c r="F12" s="8">
        <v>490.53962566000001</v>
      </c>
      <c r="G12" s="76">
        <v>382.77969647999998</v>
      </c>
      <c r="H12" s="77" t="s">
        <v>361</v>
      </c>
      <c r="I12" s="8" t="s">
        <v>361</v>
      </c>
      <c r="J12" s="76" t="s">
        <v>361</v>
      </c>
      <c r="K12" s="77" t="s">
        <v>361</v>
      </c>
      <c r="L12" s="8" t="s">
        <v>361</v>
      </c>
      <c r="M12" s="76" t="s">
        <v>361</v>
      </c>
      <c r="N12" s="77">
        <v>953.50314762000005</v>
      </c>
      <c r="O12" s="8">
        <v>1720.7492153999999</v>
      </c>
      <c r="P12" s="76">
        <v>1834.0655865000001</v>
      </c>
      <c r="Q12" s="77">
        <v>1688.2051027</v>
      </c>
      <c r="R12" s="8">
        <v>896.84255614999995</v>
      </c>
      <c r="S12" s="76">
        <v>1045.7716326</v>
      </c>
      <c r="T12" s="77">
        <v>374.00983857</v>
      </c>
      <c r="U12" s="8">
        <v>1315.4458778000001</v>
      </c>
      <c r="V12" s="76">
        <v>355.72716867000003</v>
      </c>
      <c r="W12" s="77">
        <v>999.21375393999995</v>
      </c>
      <c r="X12" s="8">
        <v>415.72962675000002</v>
      </c>
      <c r="Y12" s="76">
        <v>481.12921188000001</v>
      </c>
      <c r="Z12" s="77">
        <v>3500.9948694999998</v>
      </c>
      <c r="AA12" s="8">
        <v>911.92527775999997</v>
      </c>
      <c r="AB12" s="76">
        <v>3354.8960750000001</v>
      </c>
      <c r="AC12" s="8"/>
      <c r="AD12" s="88">
        <v>-2187.0440135999997</v>
      </c>
      <c r="AE12" s="9">
        <v>-107.75992918000003</v>
      </c>
      <c r="AF12" s="9" t="s">
        <v>749</v>
      </c>
      <c r="AG12" s="9" t="s">
        <v>749</v>
      </c>
      <c r="AH12" s="9">
        <v>113.3163711000002</v>
      </c>
      <c r="AI12" s="9">
        <v>148.92907645000003</v>
      </c>
      <c r="AJ12" s="9">
        <v>-959.71870912999998</v>
      </c>
      <c r="AK12" s="9">
        <v>65.399585129999991</v>
      </c>
      <c r="AL12" s="89">
        <v>2442.9707972400001</v>
      </c>
    </row>
    <row r="13" spans="1:38" ht="12" customHeight="1" x14ac:dyDescent="0.2">
      <c r="A13" s="10" t="s">
        <v>17</v>
      </c>
      <c r="B13" s="77">
        <v>60.92120594</v>
      </c>
      <c r="C13" s="8">
        <v>0</v>
      </c>
      <c r="D13" s="76">
        <v>96.694773467000005</v>
      </c>
      <c r="E13" s="77">
        <v>66.144760163000001</v>
      </c>
      <c r="F13" s="8">
        <v>112.61344248</v>
      </c>
      <c r="G13" s="76">
        <v>137.46378028000001</v>
      </c>
      <c r="H13" s="77" t="s">
        <v>361</v>
      </c>
      <c r="I13" s="8" t="s">
        <v>361</v>
      </c>
      <c r="J13" s="76" t="s">
        <v>361</v>
      </c>
      <c r="K13" s="77" t="s">
        <v>361</v>
      </c>
      <c r="L13" s="8" t="s">
        <v>361</v>
      </c>
      <c r="M13" s="76" t="s">
        <v>361</v>
      </c>
      <c r="N13" s="77">
        <v>230.3273619</v>
      </c>
      <c r="O13" s="8">
        <v>339.19850192000001</v>
      </c>
      <c r="P13" s="76">
        <v>270.45385680999999</v>
      </c>
      <c r="Q13" s="77">
        <v>217.17048579999999</v>
      </c>
      <c r="R13" s="8">
        <v>131.89214785999999</v>
      </c>
      <c r="S13" s="76">
        <v>231.04257848</v>
      </c>
      <c r="T13" s="77">
        <v>33.508023000000001</v>
      </c>
      <c r="U13" s="8">
        <v>0</v>
      </c>
      <c r="V13" s="76">
        <v>300.76477633000002</v>
      </c>
      <c r="W13" s="77">
        <v>57.417901428999997</v>
      </c>
      <c r="X13" s="8">
        <v>83.640972167000001</v>
      </c>
      <c r="Y13" s="76">
        <v>91.742745176</v>
      </c>
      <c r="Z13" s="77">
        <v>94.292398157999997</v>
      </c>
      <c r="AA13" s="8">
        <v>169.65092661</v>
      </c>
      <c r="AB13" s="76">
        <v>144.30215720999999</v>
      </c>
      <c r="AC13" s="8"/>
      <c r="AD13" s="88">
        <v>96.694773467000005</v>
      </c>
      <c r="AE13" s="9">
        <v>24.850337800000005</v>
      </c>
      <c r="AF13" s="9" t="s">
        <v>749</v>
      </c>
      <c r="AG13" s="9" t="s">
        <v>749</v>
      </c>
      <c r="AH13" s="9">
        <v>-68.744645110000022</v>
      </c>
      <c r="AI13" s="9">
        <v>99.150430620000009</v>
      </c>
      <c r="AJ13" s="9">
        <v>300.76477633000002</v>
      </c>
      <c r="AK13" s="9">
        <v>8.1017730089999986</v>
      </c>
      <c r="AL13" s="89">
        <v>-25.348769400000009</v>
      </c>
    </row>
    <row r="14" spans="1:38" ht="12" customHeight="1" x14ac:dyDescent="0.2">
      <c r="A14" s="10" t="s">
        <v>18</v>
      </c>
      <c r="B14" s="77">
        <v>124.36939341</v>
      </c>
      <c r="C14" s="8">
        <v>4.8299999999999998E-4</v>
      </c>
      <c r="D14" s="76">
        <v>216.66166573999999</v>
      </c>
      <c r="E14" s="77">
        <v>306.08989674999998</v>
      </c>
      <c r="F14" s="8">
        <v>540.39508583999998</v>
      </c>
      <c r="G14" s="76">
        <v>297.79929365999999</v>
      </c>
      <c r="H14" s="77" t="s">
        <v>361</v>
      </c>
      <c r="I14" s="8" t="s">
        <v>361</v>
      </c>
      <c r="J14" s="76" t="s">
        <v>361</v>
      </c>
      <c r="K14" s="77" t="s">
        <v>361</v>
      </c>
      <c r="L14" s="8" t="s">
        <v>361</v>
      </c>
      <c r="M14" s="76" t="s">
        <v>361</v>
      </c>
      <c r="N14" s="77">
        <v>660.77919999999995</v>
      </c>
      <c r="O14" s="8">
        <v>463.95642500000002</v>
      </c>
      <c r="P14" s="76">
        <v>555.07351595</v>
      </c>
      <c r="Q14" s="77">
        <v>0.61493726930000003</v>
      </c>
      <c r="R14" s="8">
        <v>0</v>
      </c>
      <c r="S14" s="76">
        <v>2.0615130000000002</v>
      </c>
      <c r="T14" s="77">
        <v>0</v>
      </c>
      <c r="U14" s="8">
        <v>77.391863999999998</v>
      </c>
      <c r="V14" s="76">
        <v>143.01589633</v>
      </c>
      <c r="W14" s="77">
        <v>0</v>
      </c>
      <c r="X14" s="8">
        <v>26.313949000000001</v>
      </c>
      <c r="Y14" s="76">
        <v>0</v>
      </c>
      <c r="Z14" s="77">
        <v>262.99982127999999</v>
      </c>
      <c r="AA14" s="8">
        <v>440.08058526999997</v>
      </c>
      <c r="AB14" s="76">
        <v>264.46592502999999</v>
      </c>
      <c r="AC14" s="8"/>
      <c r="AD14" s="88">
        <v>216.66118273999999</v>
      </c>
      <c r="AE14" s="9">
        <v>-242.59579217999999</v>
      </c>
      <c r="AF14" s="9" t="s">
        <v>749</v>
      </c>
      <c r="AG14" s="9" t="s">
        <v>749</v>
      </c>
      <c r="AH14" s="9">
        <v>91.117090949999977</v>
      </c>
      <c r="AI14" s="9">
        <v>2.0615130000000002</v>
      </c>
      <c r="AJ14" s="9">
        <v>65.624032330000006</v>
      </c>
      <c r="AK14" s="9">
        <v>-26.313949000000001</v>
      </c>
      <c r="AL14" s="89">
        <v>-175.61466023999998</v>
      </c>
    </row>
    <row r="15" spans="1:38" ht="12" customHeight="1" x14ac:dyDescent="0.2">
      <c r="A15" s="10" t="s">
        <v>19</v>
      </c>
      <c r="B15" s="77">
        <v>4145.0716457999997</v>
      </c>
      <c r="C15" s="8">
        <v>1827.9001069999999</v>
      </c>
      <c r="D15" s="76">
        <v>1687.0902642000001</v>
      </c>
      <c r="E15" s="77">
        <v>99.130702439000004</v>
      </c>
      <c r="F15" s="8">
        <v>76.619179646000006</v>
      </c>
      <c r="G15" s="76">
        <v>104.37865775</v>
      </c>
      <c r="H15" s="77" t="s">
        <v>361</v>
      </c>
      <c r="I15" s="8" t="s">
        <v>361</v>
      </c>
      <c r="J15" s="76" t="s">
        <v>361</v>
      </c>
      <c r="K15" s="77" t="s">
        <v>361</v>
      </c>
      <c r="L15" s="8" t="s">
        <v>361</v>
      </c>
      <c r="M15" s="76" t="s">
        <v>361</v>
      </c>
      <c r="N15" s="77">
        <v>237.87160714000001</v>
      </c>
      <c r="O15" s="8">
        <v>140.74599230999999</v>
      </c>
      <c r="P15" s="76">
        <v>262.00954595000002</v>
      </c>
      <c r="Q15" s="77">
        <v>487.35144100000002</v>
      </c>
      <c r="R15" s="8">
        <v>301.11484480000001</v>
      </c>
      <c r="S15" s="76">
        <v>394.27237523999997</v>
      </c>
      <c r="T15" s="77">
        <v>39326.392933000003</v>
      </c>
      <c r="U15" s="8">
        <v>281.95674524999998</v>
      </c>
      <c r="V15" s="76">
        <v>2002.2853703000001</v>
      </c>
      <c r="W15" s="77">
        <v>21.538367384000001</v>
      </c>
      <c r="X15" s="8">
        <v>11.744086749999999</v>
      </c>
      <c r="Y15" s="76">
        <v>14.585320824</v>
      </c>
      <c r="Z15" s="77">
        <v>2430.674716</v>
      </c>
      <c r="AA15" s="8">
        <v>117.88670775</v>
      </c>
      <c r="AB15" s="76">
        <v>671.46577160000004</v>
      </c>
      <c r="AC15" s="8"/>
      <c r="AD15" s="88">
        <v>-140.80984279999984</v>
      </c>
      <c r="AE15" s="9">
        <v>27.759478103999996</v>
      </c>
      <c r="AF15" s="9" t="s">
        <v>749</v>
      </c>
      <c r="AG15" s="9" t="s">
        <v>749</v>
      </c>
      <c r="AH15" s="9">
        <v>121.26355364000003</v>
      </c>
      <c r="AI15" s="9">
        <v>93.15753043999996</v>
      </c>
      <c r="AJ15" s="9">
        <v>1720.32862505</v>
      </c>
      <c r="AK15" s="9">
        <v>2.8412340740000008</v>
      </c>
      <c r="AL15" s="89">
        <v>553.57906385000001</v>
      </c>
    </row>
    <row r="16" spans="1:38" ht="12" customHeight="1" x14ac:dyDescent="0.2">
      <c r="A16" s="10" t="s">
        <v>20</v>
      </c>
      <c r="B16" s="77">
        <v>3362.112893</v>
      </c>
      <c r="C16" s="8">
        <v>658.60699399999999</v>
      </c>
      <c r="D16" s="76">
        <v>6318.4411553</v>
      </c>
      <c r="E16" s="77">
        <v>26.270864228000001</v>
      </c>
      <c r="F16" s="8">
        <v>53.710847788000002</v>
      </c>
      <c r="G16" s="76">
        <v>44.064859155000001</v>
      </c>
      <c r="H16" s="77" t="s">
        <v>361</v>
      </c>
      <c r="I16" s="8" t="s">
        <v>361</v>
      </c>
      <c r="J16" s="76" t="s">
        <v>361</v>
      </c>
      <c r="K16" s="77" t="s">
        <v>361</v>
      </c>
      <c r="L16" s="8" t="s">
        <v>361</v>
      </c>
      <c r="M16" s="76" t="s">
        <v>361</v>
      </c>
      <c r="N16" s="77">
        <v>28.927159524</v>
      </c>
      <c r="O16" s="8">
        <v>27.942090385</v>
      </c>
      <c r="P16" s="76">
        <v>6.1043351351000004</v>
      </c>
      <c r="Q16" s="77">
        <v>5.44274488E-2</v>
      </c>
      <c r="R16" s="8">
        <v>3.7755832354000001</v>
      </c>
      <c r="S16" s="76">
        <v>277.40627662000003</v>
      </c>
      <c r="T16" s="77">
        <v>32.833031142999999</v>
      </c>
      <c r="U16" s="8">
        <v>9.8990250000000002E-2</v>
      </c>
      <c r="V16" s="76">
        <v>167.60871333</v>
      </c>
      <c r="W16" s="77">
        <v>6.8379383143999997</v>
      </c>
      <c r="X16" s="8">
        <v>-1.0874157499999999</v>
      </c>
      <c r="Y16" s="76">
        <v>41.182380823999999</v>
      </c>
      <c r="Z16" s="77">
        <v>1151.8572141</v>
      </c>
      <c r="AA16" s="8">
        <v>42.140261785</v>
      </c>
      <c r="AB16" s="76">
        <v>2108.8218117000001</v>
      </c>
      <c r="AC16" s="8"/>
      <c r="AD16" s="88">
        <v>5659.8341613000002</v>
      </c>
      <c r="AE16" s="9">
        <v>-9.6459886330000018</v>
      </c>
      <c r="AF16" s="9" t="s">
        <v>749</v>
      </c>
      <c r="AG16" s="9" t="s">
        <v>749</v>
      </c>
      <c r="AH16" s="9">
        <v>-21.837755249899999</v>
      </c>
      <c r="AI16" s="9">
        <v>273.63069338460002</v>
      </c>
      <c r="AJ16" s="9">
        <v>167.50972307999999</v>
      </c>
      <c r="AK16" s="9">
        <v>42.269796573999997</v>
      </c>
      <c r="AL16" s="89">
        <v>2066.6815499150002</v>
      </c>
    </row>
    <row r="17" spans="1:38" ht="12" customHeight="1" x14ac:dyDescent="0.2">
      <c r="A17" s="10" t="s">
        <v>21</v>
      </c>
      <c r="B17" s="77">
        <v>1857.5739507000001</v>
      </c>
      <c r="C17" s="8">
        <v>0</v>
      </c>
      <c r="D17" s="76">
        <v>2543.0982177999999</v>
      </c>
      <c r="E17" s="77">
        <v>1608.0027642</v>
      </c>
      <c r="F17" s="8">
        <v>1997.9609115000001</v>
      </c>
      <c r="G17" s="76">
        <v>2456.3711592</v>
      </c>
      <c r="H17" s="77" t="s">
        <v>361</v>
      </c>
      <c r="I17" s="8" t="s">
        <v>361</v>
      </c>
      <c r="J17" s="76" t="s">
        <v>361</v>
      </c>
      <c r="K17" s="77" t="s">
        <v>361</v>
      </c>
      <c r="L17" s="8" t="s">
        <v>361</v>
      </c>
      <c r="M17" s="76" t="s">
        <v>361</v>
      </c>
      <c r="N17" s="77">
        <v>5509.4519118999997</v>
      </c>
      <c r="O17" s="8">
        <v>5432.7333614999998</v>
      </c>
      <c r="P17" s="76">
        <v>6513.5453810999998</v>
      </c>
      <c r="Q17" s="77">
        <v>3547.6495948000002</v>
      </c>
      <c r="R17" s="8">
        <v>2227.3401383</v>
      </c>
      <c r="S17" s="76">
        <v>1276.4019578</v>
      </c>
      <c r="T17" s="77">
        <v>3508.2117798999998</v>
      </c>
      <c r="U17" s="8">
        <v>1515.1290458000001</v>
      </c>
      <c r="V17" s="76">
        <v>4977.4730227</v>
      </c>
      <c r="W17" s="77">
        <v>4012.9185452000002</v>
      </c>
      <c r="X17" s="8">
        <v>3403.9987339999998</v>
      </c>
      <c r="Y17" s="76">
        <v>3416.1509947</v>
      </c>
      <c r="Z17" s="77">
        <v>2462.2540832999998</v>
      </c>
      <c r="AA17" s="8">
        <v>2995.5673876000001</v>
      </c>
      <c r="AB17" s="76">
        <v>2941.0667281000001</v>
      </c>
      <c r="AC17" s="8"/>
      <c r="AD17" s="88">
        <v>2543.0982177999999</v>
      </c>
      <c r="AE17" s="9">
        <v>458.4102476999999</v>
      </c>
      <c r="AF17" s="9" t="s">
        <v>749</v>
      </c>
      <c r="AG17" s="9" t="s">
        <v>749</v>
      </c>
      <c r="AH17" s="9">
        <v>1080.8120196</v>
      </c>
      <c r="AI17" s="9">
        <v>-950.93818050000004</v>
      </c>
      <c r="AJ17" s="9">
        <v>3462.3439768999997</v>
      </c>
      <c r="AK17" s="9">
        <v>12.15226070000017</v>
      </c>
      <c r="AL17" s="89">
        <v>-54.500659499999983</v>
      </c>
    </row>
    <row r="18" spans="1:38" ht="12" customHeight="1" x14ac:dyDescent="0.2">
      <c r="A18" s="10" t="s">
        <v>22</v>
      </c>
      <c r="B18" s="77">
        <v>3379.5050827999999</v>
      </c>
      <c r="C18" s="8">
        <v>0</v>
      </c>
      <c r="D18" s="76">
        <v>5650.2083248999998</v>
      </c>
      <c r="E18" s="77">
        <v>5106.4039568999997</v>
      </c>
      <c r="F18" s="8">
        <v>6198.9844239000004</v>
      </c>
      <c r="G18" s="76">
        <v>4409.0058789000004</v>
      </c>
      <c r="H18" s="77" t="s">
        <v>361</v>
      </c>
      <c r="I18" s="8" t="s">
        <v>361</v>
      </c>
      <c r="J18" s="76" t="s">
        <v>361</v>
      </c>
      <c r="K18" s="77" t="s">
        <v>361</v>
      </c>
      <c r="L18" s="8" t="s">
        <v>361</v>
      </c>
      <c r="M18" s="76" t="s">
        <v>361</v>
      </c>
      <c r="N18" s="77">
        <v>10224.257995</v>
      </c>
      <c r="O18" s="8">
        <v>9740.1144404000006</v>
      </c>
      <c r="P18" s="76">
        <v>9625.4122735000001</v>
      </c>
      <c r="Q18" s="77">
        <v>4466.6732511</v>
      </c>
      <c r="R18" s="8">
        <v>5406.9003130000001</v>
      </c>
      <c r="S18" s="76">
        <v>2935.5488289999998</v>
      </c>
      <c r="T18" s="77">
        <v>1672.7768493999999</v>
      </c>
      <c r="U18" s="8">
        <v>5752.4586920000002</v>
      </c>
      <c r="V18" s="76">
        <v>6465.2582046999996</v>
      </c>
      <c r="W18" s="77">
        <v>10938.447694</v>
      </c>
      <c r="X18" s="8">
        <v>8659.9297968999999</v>
      </c>
      <c r="Y18" s="76">
        <v>9333.4325984000006</v>
      </c>
      <c r="Z18" s="77">
        <v>5312.8803944000001</v>
      </c>
      <c r="AA18" s="8">
        <v>7200.9737805000004</v>
      </c>
      <c r="AB18" s="76">
        <v>5585.6331311000004</v>
      </c>
      <c r="AC18" s="8"/>
      <c r="AD18" s="88">
        <v>5650.2083248999998</v>
      </c>
      <c r="AE18" s="9">
        <v>-1789.9785449999999</v>
      </c>
      <c r="AF18" s="9" t="s">
        <v>749</v>
      </c>
      <c r="AG18" s="9" t="s">
        <v>749</v>
      </c>
      <c r="AH18" s="9">
        <v>-114.70216690000052</v>
      </c>
      <c r="AI18" s="9">
        <v>-2471.3514840000003</v>
      </c>
      <c r="AJ18" s="9">
        <v>712.79951269999947</v>
      </c>
      <c r="AK18" s="9">
        <v>673.50280150000071</v>
      </c>
      <c r="AL18" s="89">
        <v>-1615.3406494000001</v>
      </c>
    </row>
    <row r="19" spans="1:38" ht="12" customHeight="1" x14ac:dyDescent="0.2">
      <c r="A19" s="10" t="s">
        <v>2039</v>
      </c>
      <c r="B19" s="77" t="s">
        <v>361</v>
      </c>
      <c r="C19" s="8" t="s">
        <v>361</v>
      </c>
      <c r="D19" s="76">
        <v>4.1502397944</v>
      </c>
      <c r="E19" s="77" t="s">
        <v>361</v>
      </c>
      <c r="F19" s="8" t="s">
        <v>361</v>
      </c>
      <c r="G19" s="76">
        <v>8.1228795774999991</v>
      </c>
      <c r="H19" s="77" t="s">
        <v>361</v>
      </c>
      <c r="I19" s="8" t="s">
        <v>361</v>
      </c>
      <c r="J19" s="76" t="s">
        <v>361</v>
      </c>
      <c r="K19" s="77" t="s">
        <v>361</v>
      </c>
      <c r="L19" s="8" t="s">
        <v>361</v>
      </c>
      <c r="M19" s="76" t="s">
        <v>361</v>
      </c>
      <c r="N19" s="77" t="s">
        <v>361</v>
      </c>
      <c r="O19" s="8" t="s">
        <v>361</v>
      </c>
      <c r="P19" s="76">
        <v>3.0689648648999999</v>
      </c>
      <c r="Q19" s="77" t="s">
        <v>361</v>
      </c>
      <c r="R19" s="8" t="s">
        <v>361</v>
      </c>
      <c r="S19" s="76">
        <v>30.229064857000001</v>
      </c>
      <c r="T19" s="77" t="s">
        <v>361</v>
      </c>
      <c r="U19" s="8" t="s">
        <v>361</v>
      </c>
      <c r="V19" s="76">
        <v>12.090358</v>
      </c>
      <c r="W19" s="77" t="s">
        <v>361</v>
      </c>
      <c r="X19" s="8" t="s">
        <v>361</v>
      </c>
      <c r="Y19" s="76">
        <v>0</v>
      </c>
      <c r="Z19" s="77" t="s">
        <v>361</v>
      </c>
      <c r="AA19" s="8" t="s">
        <v>361</v>
      </c>
      <c r="AB19" s="76">
        <v>7.2848859144000002</v>
      </c>
      <c r="AC19" s="8"/>
      <c r="AD19" s="88" t="s">
        <v>749</v>
      </c>
      <c r="AE19" s="9" t="s">
        <v>749</v>
      </c>
      <c r="AF19" s="9" t="s">
        <v>749</v>
      </c>
      <c r="AG19" s="9" t="s">
        <v>749</v>
      </c>
      <c r="AH19" s="9" t="s">
        <v>749</v>
      </c>
      <c r="AI19" s="9" t="s">
        <v>749</v>
      </c>
      <c r="AJ19" s="9" t="s">
        <v>749</v>
      </c>
      <c r="AK19" s="9" t="s">
        <v>749</v>
      </c>
      <c r="AL19" s="89" t="s">
        <v>749</v>
      </c>
    </row>
    <row r="20" spans="1:38" ht="12" customHeight="1" x14ac:dyDescent="0.2">
      <c r="A20" s="10" t="s">
        <v>23</v>
      </c>
      <c r="B20" s="77">
        <v>0</v>
      </c>
      <c r="C20" s="8">
        <v>0</v>
      </c>
      <c r="D20" s="76">
        <v>39.312356485999999</v>
      </c>
      <c r="E20" s="77">
        <v>41.187069106000003</v>
      </c>
      <c r="F20" s="8">
        <v>40.710138053000001</v>
      </c>
      <c r="G20" s="76">
        <v>33.219255634</v>
      </c>
      <c r="H20" s="77" t="s">
        <v>361</v>
      </c>
      <c r="I20" s="8" t="s">
        <v>361</v>
      </c>
      <c r="J20" s="76" t="s">
        <v>361</v>
      </c>
      <c r="K20" s="77" t="s">
        <v>361</v>
      </c>
      <c r="L20" s="8" t="s">
        <v>361</v>
      </c>
      <c r="M20" s="76" t="s">
        <v>361</v>
      </c>
      <c r="N20" s="77">
        <v>130.13887381000001</v>
      </c>
      <c r="O20" s="8">
        <v>50.858640385000001</v>
      </c>
      <c r="P20" s="76">
        <v>375.64249503000002</v>
      </c>
      <c r="Q20" s="77">
        <v>85.584341375999998</v>
      </c>
      <c r="R20" s="8">
        <v>128.72847659000001</v>
      </c>
      <c r="S20" s="76">
        <v>104.41118895</v>
      </c>
      <c r="T20" s="77">
        <v>0</v>
      </c>
      <c r="U20" s="8">
        <v>103.46146950000001</v>
      </c>
      <c r="V20" s="76">
        <v>0</v>
      </c>
      <c r="W20" s="77">
        <v>0</v>
      </c>
      <c r="X20" s="8">
        <v>0</v>
      </c>
      <c r="Y20" s="76">
        <v>0</v>
      </c>
      <c r="Z20" s="77">
        <v>39.917592298999999</v>
      </c>
      <c r="AA20" s="8">
        <v>47.857492172999997</v>
      </c>
      <c r="AB20" s="76">
        <v>76.498360023999993</v>
      </c>
      <c r="AC20" s="8"/>
      <c r="AD20" s="88">
        <v>39.312356485999999</v>
      </c>
      <c r="AE20" s="9">
        <v>-7.4908824190000018</v>
      </c>
      <c r="AF20" s="9" t="s">
        <v>749</v>
      </c>
      <c r="AG20" s="9" t="s">
        <v>749</v>
      </c>
      <c r="AH20" s="9">
        <v>324.78385464500002</v>
      </c>
      <c r="AI20" s="9">
        <v>-24.317287640000018</v>
      </c>
      <c r="AJ20" s="9">
        <v>-103.46146950000001</v>
      </c>
      <c r="AK20" s="9">
        <v>0</v>
      </c>
      <c r="AL20" s="89">
        <v>28.640867850999996</v>
      </c>
    </row>
    <row r="21" spans="1:38" ht="12" customHeight="1" x14ac:dyDescent="0.2">
      <c r="A21" s="10" t="s">
        <v>24</v>
      </c>
      <c r="B21" s="77">
        <v>0</v>
      </c>
      <c r="C21" s="8">
        <v>0</v>
      </c>
      <c r="D21" s="76">
        <v>0</v>
      </c>
      <c r="E21" s="77">
        <v>8.9996243901999993</v>
      </c>
      <c r="F21" s="8">
        <v>0</v>
      </c>
      <c r="G21" s="76">
        <v>0.96239788729999998</v>
      </c>
      <c r="H21" s="77" t="s">
        <v>361</v>
      </c>
      <c r="I21" s="8" t="s">
        <v>361</v>
      </c>
      <c r="J21" s="76" t="s">
        <v>361</v>
      </c>
      <c r="K21" s="77" t="s">
        <v>361</v>
      </c>
      <c r="L21" s="8" t="s">
        <v>361</v>
      </c>
      <c r="M21" s="76" t="s">
        <v>361</v>
      </c>
      <c r="N21" s="77">
        <v>0</v>
      </c>
      <c r="O21" s="8">
        <v>171.46500768999999</v>
      </c>
      <c r="P21" s="76">
        <v>231.97998962</v>
      </c>
      <c r="Q21" s="77">
        <v>0</v>
      </c>
      <c r="R21" s="8">
        <v>0</v>
      </c>
      <c r="S21" s="76">
        <v>0</v>
      </c>
      <c r="T21" s="77">
        <v>0</v>
      </c>
      <c r="U21" s="8">
        <v>0</v>
      </c>
      <c r="V21" s="76">
        <v>0</v>
      </c>
      <c r="W21" s="77">
        <v>15.040251146999999</v>
      </c>
      <c r="X21" s="8">
        <v>32.039972917</v>
      </c>
      <c r="Y21" s="76">
        <v>22.324652234999999</v>
      </c>
      <c r="Z21" s="77">
        <v>4.1970137172999999</v>
      </c>
      <c r="AA21" s="8">
        <v>47.695692692000002</v>
      </c>
      <c r="AB21" s="76">
        <v>27.827031205000001</v>
      </c>
      <c r="AC21" s="8"/>
      <c r="AD21" s="88">
        <v>0</v>
      </c>
      <c r="AE21" s="9">
        <v>0.96239788729999998</v>
      </c>
      <c r="AF21" s="9" t="s">
        <v>749</v>
      </c>
      <c r="AG21" s="9" t="s">
        <v>749</v>
      </c>
      <c r="AH21" s="9">
        <v>60.514981930000005</v>
      </c>
      <c r="AI21" s="9">
        <v>0</v>
      </c>
      <c r="AJ21" s="9">
        <v>0</v>
      </c>
      <c r="AK21" s="9">
        <v>-9.7153206820000015</v>
      </c>
      <c r="AL21" s="89">
        <v>-19.868661487000001</v>
      </c>
    </row>
    <row r="22" spans="1:38" ht="12" customHeight="1" x14ac:dyDescent="0.2">
      <c r="A22" s="10" t="s">
        <v>25</v>
      </c>
      <c r="B22" s="77">
        <v>125.96267863999999</v>
      </c>
      <c r="C22" s="8">
        <v>0.17474400000000001</v>
      </c>
      <c r="D22" s="76">
        <v>259.61825272999999</v>
      </c>
      <c r="E22" s="77">
        <v>172.03664472</v>
      </c>
      <c r="F22" s="8">
        <v>158.65541239000001</v>
      </c>
      <c r="G22" s="76">
        <v>103.85390633999999</v>
      </c>
      <c r="H22" s="77" t="s">
        <v>361</v>
      </c>
      <c r="I22" s="8" t="s">
        <v>361</v>
      </c>
      <c r="J22" s="76" t="s">
        <v>361</v>
      </c>
      <c r="K22" s="77" t="s">
        <v>361</v>
      </c>
      <c r="L22" s="8" t="s">
        <v>361</v>
      </c>
      <c r="M22" s="76" t="s">
        <v>361</v>
      </c>
      <c r="N22" s="77">
        <v>1221.1299928999999</v>
      </c>
      <c r="O22" s="8">
        <v>1152.5145577000001</v>
      </c>
      <c r="P22" s="76">
        <v>1294.3705676</v>
      </c>
      <c r="Q22" s="77">
        <v>94.901938383000001</v>
      </c>
      <c r="R22" s="8">
        <v>60.246790218999998</v>
      </c>
      <c r="S22" s="76">
        <v>152.1871189</v>
      </c>
      <c r="T22" s="77">
        <v>49.035015428999998</v>
      </c>
      <c r="U22" s="8">
        <v>23.214151000000001</v>
      </c>
      <c r="V22" s="76">
        <v>37.126631666999998</v>
      </c>
      <c r="W22" s="77">
        <v>505.12042801000001</v>
      </c>
      <c r="X22" s="8">
        <v>444.40205466999998</v>
      </c>
      <c r="Y22" s="76">
        <v>442.56591594000002</v>
      </c>
      <c r="Z22" s="77">
        <v>308.63882735999999</v>
      </c>
      <c r="AA22" s="8">
        <v>431.11734809000001</v>
      </c>
      <c r="AB22" s="76">
        <v>309.63011835999998</v>
      </c>
      <c r="AC22" s="8"/>
      <c r="AD22" s="88">
        <v>259.44350873000002</v>
      </c>
      <c r="AE22" s="9">
        <v>-54.801506050000015</v>
      </c>
      <c r="AF22" s="9" t="s">
        <v>749</v>
      </c>
      <c r="AG22" s="9" t="s">
        <v>749</v>
      </c>
      <c r="AH22" s="9">
        <v>141.85600989999989</v>
      </c>
      <c r="AI22" s="9">
        <v>91.940328681000011</v>
      </c>
      <c r="AJ22" s="9">
        <v>13.912480666999997</v>
      </c>
      <c r="AK22" s="9">
        <v>-1.8361387299999592</v>
      </c>
      <c r="AL22" s="89">
        <v>-121.48722973000002</v>
      </c>
    </row>
    <row r="23" spans="1:38" ht="12" customHeight="1" x14ac:dyDescent="0.2">
      <c r="A23" s="10" t="s">
        <v>26</v>
      </c>
      <c r="B23" s="77">
        <v>352.22839028999999</v>
      </c>
      <c r="C23" s="8">
        <v>0.184061</v>
      </c>
      <c r="D23" s="76">
        <v>657.73654878000002</v>
      </c>
      <c r="E23" s="77">
        <v>91.975228455000007</v>
      </c>
      <c r="F23" s="8">
        <v>103.77806549</v>
      </c>
      <c r="G23" s="76">
        <v>90.575238028000001</v>
      </c>
      <c r="H23" s="77" t="s">
        <v>361</v>
      </c>
      <c r="I23" s="8" t="s">
        <v>361</v>
      </c>
      <c r="J23" s="76" t="s">
        <v>361</v>
      </c>
      <c r="K23" s="77" t="s">
        <v>361</v>
      </c>
      <c r="L23" s="8" t="s">
        <v>361</v>
      </c>
      <c r="M23" s="76" t="s">
        <v>361</v>
      </c>
      <c r="N23" s="77">
        <v>1260.1961619000001</v>
      </c>
      <c r="O23" s="8">
        <v>1243.0122615</v>
      </c>
      <c r="P23" s="76">
        <v>1282.0648948</v>
      </c>
      <c r="Q23" s="77">
        <v>389.78064617000001</v>
      </c>
      <c r="R23" s="8">
        <v>488.90669524999998</v>
      </c>
      <c r="S23" s="76">
        <v>317.47835571000002</v>
      </c>
      <c r="T23" s="77">
        <v>537.98039771000003</v>
      </c>
      <c r="U23" s="8">
        <v>422.93095575000001</v>
      </c>
      <c r="V23" s="76">
        <v>635.29668600000002</v>
      </c>
      <c r="W23" s="77">
        <v>571.31486694</v>
      </c>
      <c r="X23" s="8">
        <v>56.59248375</v>
      </c>
      <c r="Y23" s="76">
        <v>7.3963065881999999</v>
      </c>
      <c r="Z23" s="77">
        <v>385.87309868</v>
      </c>
      <c r="AA23" s="8">
        <v>436.36083962999999</v>
      </c>
      <c r="AB23" s="76">
        <v>426.22192160999998</v>
      </c>
      <c r="AC23" s="8"/>
      <c r="AD23" s="88">
        <v>657.55248777999998</v>
      </c>
      <c r="AE23" s="9">
        <v>-13.202827462000002</v>
      </c>
      <c r="AF23" s="9" t="s">
        <v>749</v>
      </c>
      <c r="AG23" s="9" t="s">
        <v>749</v>
      </c>
      <c r="AH23" s="9">
        <v>39.052633300000025</v>
      </c>
      <c r="AI23" s="9">
        <v>-171.42833953999997</v>
      </c>
      <c r="AJ23" s="9">
        <v>212.36573025000001</v>
      </c>
      <c r="AK23" s="9">
        <v>-49.196177161800001</v>
      </c>
      <c r="AL23" s="89">
        <v>-10.138918020000006</v>
      </c>
    </row>
    <row r="24" spans="1:38" ht="12" customHeight="1" x14ac:dyDescent="0.25">
      <c r="A24" s="11" t="s">
        <v>27</v>
      </c>
      <c r="B24" s="225">
        <v>39997.081354000002</v>
      </c>
      <c r="C24" s="226">
        <v>27921.823426999999</v>
      </c>
      <c r="D24" s="227">
        <v>39416.461356</v>
      </c>
      <c r="E24" s="225">
        <v>9907.1811121999999</v>
      </c>
      <c r="F24" s="226">
        <v>11727.22775</v>
      </c>
      <c r="G24" s="227">
        <v>10538.009032</v>
      </c>
      <c r="H24" s="225" t="s">
        <v>361</v>
      </c>
      <c r="I24" s="226" t="s">
        <v>361</v>
      </c>
      <c r="J24" s="227" t="s">
        <v>361</v>
      </c>
      <c r="K24" s="225" t="s">
        <v>361</v>
      </c>
      <c r="L24" s="226" t="s">
        <v>361</v>
      </c>
      <c r="M24" s="227" t="s">
        <v>361</v>
      </c>
      <c r="N24" s="225">
        <v>24315.090776000001</v>
      </c>
      <c r="O24" s="226">
        <v>23415.391992000001</v>
      </c>
      <c r="P24" s="227">
        <v>25503.866610000001</v>
      </c>
      <c r="Q24" s="225">
        <v>13254.898152</v>
      </c>
      <c r="R24" s="226">
        <v>12102.915192</v>
      </c>
      <c r="S24" s="227">
        <v>9219.1201158000003</v>
      </c>
      <c r="T24" s="225">
        <v>218995.21092000001</v>
      </c>
      <c r="U24" s="226">
        <v>12659.41317</v>
      </c>
      <c r="V24" s="227">
        <v>27353.400150000001</v>
      </c>
      <c r="W24" s="225">
        <v>18942.696930999999</v>
      </c>
      <c r="X24" s="226">
        <v>14385.587634</v>
      </c>
      <c r="Y24" s="227">
        <v>15211.396140999999</v>
      </c>
      <c r="Z24" s="225">
        <v>27506.079209</v>
      </c>
      <c r="AA24" s="226">
        <v>15134.879714999999</v>
      </c>
      <c r="AB24" s="227">
        <v>21993.447001</v>
      </c>
      <c r="AC24" s="12"/>
      <c r="AD24" s="564">
        <v>11494.637929</v>
      </c>
      <c r="AE24" s="565">
        <v>-1189.2187180000001</v>
      </c>
      <c r="AF24" s="565" t="s">
        <v>749</v>
      </c>
      <c r="AG24" s="565" t="s">
        <v>749</v>
      </c>
      <c r="AH24" s="565">
        <v>2088.4746180000002</v>
      </c>
      <c r="AI24" s="565">
        <v>-2883.7950762</v>
      </c>
      <c r="AJ24" s="565">
        <v>14693.986980000001</v>
      </c>
      <c r="AK24" s="565">
        <v>825.80850699999974</v>
      </c>
      <c r="AL24" s="566">
        <v>6858.5672860000013</v>
      </c>
    </row>
    <row r="25" spans="1:38" s="14" customFormat="1" ht="12" customHeight="1" x14ac:dyDescent="0.25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15"/>
      <c r="AD25" s="567"/>
      <c r="AE25" s="568"/>
      <c r="AF25" s="567"/>
      <c r="AG25" s="568"/>
      <c r="AH25" s="567"/>
      <c r="AI25" s="568"/>
      <c r="AJ25" s="567"/>
      <c r="AK25" s="568"/>
      <c r="AL25" s="567"/>
    </row>
    <row r="26" spans="1:38" s="14" customFormat="1" ht="13.8" x14ac:dyDescent="0.25">
      <c r="B26" s="941" t="s">
        <v>474</v>
      </c>
      <c r="C26" s="942"/>
      <c r="D26" s="942"/>
      <c r="E26" s="942"/>
      <c r="F26" s="942"/>
      <c r="G26" s="942"/>
      <c r="H26" s="942"/>
      <c r="I26" s="942"/>
      <c r="J26" s="942"/>
      <c r="K26" s="942"/>
      <c r="L26" s="942"/>
      <c r="M26" s="942"/>
      <c r="N26" s="942"/>
      <c r="O26" s="942"/>
      <c r="P26" s="942"/>
      <c r="Q26" s="942"/>
      <c r="R26" s="942"/>
      <c r="S26" s="942"/>
      <c r="T26" s="942"/>
      <c r="U26" s="942"/>
      <c r="V26" s="942"/>
      <c r="W26" s="942"/>
      <c r="X26" s="942"/>
      <c r="Y26" s="942"/>
      <c r="Z26" s="942"/>
      <c r="AA26" s="942"/>
      <c r="AB26" s="943"/>
      <c r="AC26" s="15"/>
      <c r="AD26" s="1008" t="s">
        <v>2662</v>
      </c>
      <c r="AE26" s="1009"/>
      <c r="AF26" s="1010"/>
      <c r="AG26" s="1010"/>
      <c r="AH26" s="1010"/>
      <c r="AI26" s="1010"/>
      <c r="AJ26" s="1010"/>
      <c r="AK26" s="1010"/>
      <c r="AL26" s="1011"/>
    </row>
    <row r="27" spans="1:38" s="14" customFormat="1" ht="12" customHeight="1" x14ac:dyDescent="0.25">
      <c r="B27" s="580" t="s">
        <v>2</v>
      </c>
      <c r="C27" s="581" t="s">
        <v>749</v>
      </c>
      <c r="D27" s="582" t="s">
        <v>749</v>
      </c>
      <c r="E27" s="580" t="s">
        <v>3</v>
      </c>
      <c r="F27" s="581" t="s">
        <v>749</v>
      </c>
      <c r="G27" s="582" t="s">
        <v>749</v>
      </c>
      <c r="H27" s="580" t="s">
        <v>10</v>
      </c>
      <c r="I27" s="581" t="s">
        <v>749</v>
      </c>
      <c r="J27" s="582" t="s">
        <v>749</v>
      </c>
      <c r="K27" s="580" t="s">
        <v>4</v>
      </c>
      <c r="L27" s="581" t="s">
        <v>749</v>
      </c>
      <c r="M27" s="582" t="s">
        <v>749</v>
      </c>
      <c r="N27" s="580" t="s">
        <v>5</v>
      </c>
      <c r="O27" s="581" t="s">
        <v>749</v>
      </c>
      <c r="P27" s="582" t="s">
        <v>749</v>
      </c>
      <c r="Q27" s="580" t="s">
        <v>6</v>
      </c>
      <c r="R27" s="581" t="s">
        <v>749</v>
      </c>
      <c r="S27" s="582" t="s">
        <v>749</v>
      </c>
      <c r="T27" s="580" t="s">
        <v>7</v>
      </c>
      <c r="U27" s="581" t="s">
        <v>749</v>
      </c>
      <c r="V27" s="582" t="s">
        <v>749</v>
      </c>
      <c r="W27" s="580" t="s">
        <v>8</v>
      </c>
      <c r="X27" s="581" t="s">
        <v>749</v>
      </c>
      <c r="Y27" s="582" t="s">
        <v>749</v>
      </c>
      <c r="Z27" s="580" t="s">
        <v>9</v>
      </c>
      <c r="AA27" s="581" t="s">
        <v>749</v>
      </c>
      <c r="AB27" s="582" t="s">
        <v>749</v>
      </c>
      <c r="AC27" s="15"/>
      <c r="AD27" s="108" t="s">
        <v>2</v>
      </c>
      <c r="AE27" s="589" t="s">
        <v>3</v>
      </c>
      <c r="AF27" s="112" t="s">
        <v>10</v>
      </c>
      <c r="AG27" s="112" t="s">
        <v>4</v>
      </c>
      <c r="AH27" s="112" t="s">
        <v>5</v>
      </c>
      <c r="AI27" s="112" t="s">
        <v>6</v>
      </c>
      <c r="AJ27" s="112" t="s">
        <v>7</v>
      </c>
      <c r="AK27" s="112" t="s">
        <v>8</v>
      </c>
      <c r="AL27" s="762" t="s">
        <v>9</v>
      </c>
    </row>
    <row r="28" spans="1:38" s="14" customFormat="1" ht="12" customHeight="1" x14ac:dyDescent="0.25">
      <c r="A28" s="16"/>
      <c r="B28" s="579" t="s">
        <v>29</v>
      </c>
      <c r="C28" s="16" t="s">
        <v>30</v>
      </c>
      <c r="D28" s="104" t="s">
        <v>31</v>
      </c>
      <c r="E28" s="579" t="s">
        <v>29</v>
      </c>
      <c r="F28" s="16" t="s">
        <v>30</v>
      </c>
      <c r="G28" s="104" t="s">
        <v>31</v>
      </c>
      <c r="H28" s="579" t="s">
        <v>29</v>
      </c>
      <c r="I28" s="16" t="s">
        <v>30</v>
      </c>
      <c r="J28" s="104" t="s">
        <v>31</v>
      </c>
      <c r="K28" s="579" t="s">
        <v>29</v>
      </c>
      <c r="L28" s="16" t="s">
        <v>30</v>
      </c>
      <c r="M28" s="104" t="s">
        <v>31</v>
      </c>
      <c r="N28" s="579" t="s">
        <v>29</v>
      </c>
      <c r="O28" s="16" t="s">
        <v>30</v>
      </c>
      <c r="P28" s="104" t="s">
        <v>31</v>
      </c>
      <c r="Q28" s="579" t="s">
        <v>29</v>
      </c>
      <c r="R28" s="16" t="s">
        <v>30</v>
      </c>
      <c r="S28" s="104" t="s">
        <v>31</v>
      </c>
      <c r="T28" s="579" t="s">
        <v>29</v>
      </c>
      <c r="U28" s="16" t="s">
        <v>30</v>
      </c>
      <c r="V28" s="104" t="s">
        <v>31</v>
      </c>
      <c r="W28" s="579" t="s">
        <v>29</v>
      </c>
      <c r="X28" s="16" t="s">
        <v>30</v>
      </c>
      <c r="Y28" s="104" t="s">
        <v>31</v>
      </c>
      <c r="Z28" s="579" t="s">
        <v>29</v>
      </c>
      <c r="AA28" s="16" t="s">
        <v>30</v>
      </c>
      <c r="AB28" s="104" t="s">
        <v>31</v>
      </c>
      <c r="AC28" s="15"/>
      <c r="AD28" s="874" t="s">
        <v>28</v>
      </c>
      <c r="AE28" s="1006"/>
      <c r="AF28" s="1012"/>
      <c r="AG28" s="1012"/>
      <c r="AH28" s="1012"/>
      <c r="AI28" s="1012"/>
      <c r="AJ28" s="1012"/>
      <c r="AK28" s="1012"/>
      <c r="AL28" s="1013"/>
    </row>
    <row r="29" spans="1:38" s="3" customFormat="1" ht="12" customHeight="1" x14ac:dyDescent="0.2">
      <c r="A29" s="7" t="s">
        <v>11</v>
      </c>
      <c r="B29" s="101">
        <v>11.650600658975273</v>
      </c>
      <c r="C29" s="17">
        <v>8.4729818601757039</v>
      </c>
      <c r="D29" s="84">
        <v>8.9745666201502541</v>
      </c>
      <c r="E29" s="101">
        <v>2.0070489120779276</v>
      </c>
      <c r="F29" s="17">
        <v>2.6336225846726649</v>
      </c>
      <c r="G29" s="84">
        <v>6.0384379439009761</v>
      </c>
      <c r="H29" s="101" t="s">
        <v>361</v>
      </c>
      <c r="I29" s="17" t="s">
        <v>361</v>
      </c>
      <c r="J29" s="84" t="s">
        <v>361</v>
      </c>
      <c r="K29" s="101" t="s">
        <v>361</v>
      </c>
      <c r="L29" s="17" t="s">
        <v>361</v>
      </c>
      <c r="M29" s="84" t="s">
        <v>361</v>
      </c>
      <c r="N29" s="101">
        <v>6.5385858730548545</v>
      </c>
      <c r="O29" s="17">
        <v>3.7865098206039893</v>
      </c>
      <c r="P29" s="84">
        <v>4.7879577237170938</v>
      </c>
      <c r="Q29" s="101">
        <v>5.615609311548635</v>
      </c>
      <c r="R29" s="17">
        <v>5.3738011856011685</v>
      </c>
      <c r="S29" s="84">
        <v>13.956355053828792</v>
      </c>
      <c r="T29" s="101">
        <v>0.38471316500513364</v>
      </c>
      <c r="U29" s="17">
        <v>17.777232301993028</v>
      </c>
      <c r="V29" s="84">
        <v>10.357598151467833</v>
      </c>
      <c r="W29" s="101">
        <v>0.46261543711650277</v>
      </c>
      <c r="X29" s="17">
        <v>0.18782492835495665</v>
      </c>
      <c r="Y29" s="84">
        <v>0.540332993474961</v>
      </c>
      <c r="Z29" s="101">
        <v>7.0632198476484804</v>
      </c>
      <c r="AA29" s="17">
        <v>3.4273610133544428</v>
      </c>
      <c r="AB29" s="84">
        <v>7.6609496366048973</v>
      </c>
      <c r="AC29" s="8"/>
      <c r="AD29" s="88">
        <v>0.50158475997455021</v>
      </c>
      <c r="AE29" s="9">
        <v>3.4048153592283112</v>
      </c>
      <c r="AF29" s="9" t="s">
        <v>361</v>
      </c>
      <c r="AG29" s="9" t="s">
        <v>361</v>
      </c>
      <c r="AH29" s="9">
        <v>1.0014479031131045</v>
      </c>
      <c r="AI29" s="9">
        <v>8.5825538682276239</v>
      </c>
      <c r="AJ29" s="9">
        <v>-7.4196341505251944</v>
      </c>
      <c r="AK29" s="9">
        <v>0.35250806512000432</v>
      </c>
      <c r="AL29" s="89">
        <v>4.2335886232504549</v>
      </c>
    </row>
    <row r="30" spans="1:38" ht="12" customHeight="1" x14ac:dyDescent="0.2">
      <c r="A30" s="10" t="s">
        <v>12</v>
      </c>
      <c r="B30" s="101">
        <v>29.584396281996771</v>
      </c>
      <c r="C30" s="17">
        <v>41.124049820816886</v>
      </c>
      <c r="D30" s="84">
        <v>21.753159633125744</v>
      </c>
      <c r="E30" s="101">
        <v>3.3412104347458871</v>
      </c>
      <c r="F30" s="17">
        <v>0.42669500961128681</v>
      </c>
      <c r="G30" s="84">
        <v>1.8113489923985482</v>
      </c>
      <c r="H30" s="101" t="s">
        <v>361</v>
      </c>
      <c r="I30" s="17" t="s">
        <v>361</v>
      </c>
      <c r="J30" s="84" t="s">
        <v>361</v>
      </c>
      <c r="K30" s="101" t="s">
        <v>361</v>
      </c>
      <c r="L30" s="17" t="s">
        <v>361</v>
      </c>
      <c r="M30" s="84" t="s">
        <v>361</v>
      </c>
      <c r="N30" s="101">
        <v>0.1279719084771555</v>
      </c>
      <c r="O30" s="17">
        <v>0.13707471042964378</v>
      </c>
      <c r="P30" s="84">
        <v>0.10421706447279759</v>
      </c>
      <c r="Q30" s="101">
        <v>0.51948285179852804</v>
      </c>
      <c r="R30" s="17">
        <v>2.4438431107532463</v>
      </c>
      <c r="S30" s="84">
        <v>1.0080122074853333</v>
      </c>
      <c r="T30" s="101">
        <v>52.931602989412077</v>
      </c>
      <c r="U30" s="17">
        <v>0.56816566482283481</v>
      </c>
      <c r="V30" s="84">
        <v>20.112151811225559</v>
      </c>
      <c r="W30" s="101">
        <v>5.0862427911374372E-3</v>
      </c>
      <c r="X30" s="17">
        <v>1.9693798094171065E-2</v>
      </c>
      <c r="Y30" s="84">
        <v>4.1199246472243987E-3</v>
      </c>
      <c r="Z30" s="101">
        <v>25.028583629423373</v>
      </c>
      <c r="AA30" s="17">
        <v>0.7783977129546682</v>
      </c>
      <c r="AB30" s="84">
        <v>13.404152791356255</v>
      </c>
      <c r="AD30" s="88">
        <v>-19.370890187691142</v>
      </c>
      <c r="AE30" s="9">
        <v>1.3846539827872615</v>
      </c>
      <c r="AF30" s="9" t="s">
        <v>361</v>
      </c>
      <c r="AG30" s="9" t="s">
        <v>361</v>
      </c>
      <c r="AH30" s="9">
        <v>-3.285764595684619E-2</v>
      </c>
      <c r="AI30" s="9">
        <v>-1.4358309032679131</v>
      </c>
      <c r="AJ30" s="9">
        <v>19.543986146402723</v>
      </c>
      <c r="AK30" s="9">
        <v>-1.5573873446946666E-2</v>
      </c>
      <c r="AL30" s="89">
        <v>12.625755078401587</v>
      </c>
    </row>
    <row r="31" spans="1:38" ht="12" customHeight="1" x14ac:dyDescent="0.2">
      <c r="A31" s="10" t="s">
        <v>13</v>
      </c>
      <c r="B31" s="101">
        <v>1.162282892532879</v>
      </c>
      <c r="C31" s="17">
        <v>2.054679654070287</v>
      </c>
      <c r="D31" s="84">
        <v>1.0127584167045847</v>
      </c>
      <c r="E31" s="101">
        <v>0.82198525047369742</v>
      </c>
      <c r="F31" s="17">
        <v>0.57314629777698312</v>
      </c>
      <c r="G31" s="84">
        <v>0.52456754576826026</v>
      </c>
      <c r="H31" s="101" t="s">
        <v>361</v>
      </c>
      <c r="I31" s="17" t="s">
        <v>361</v>
      </c>
      <c r="J31" s="84" t="s">
        <v>361</v>
      </c>
      <c r="K31" s="101" t="s">
        <v>361</v>
      </c>
      <c r="L31" s="17" t="s">
        <v>361</v>
      </c>
      <c r="M31" s="84" t="s">
        <v>361</v>
      </c>
      <c r="N31" s="101">
        <v>1.3423661781356286</v>
      </c>
      <c r="O31" s="17">
        <v>1.5571614345579732</v>
      </c>
      <c r="P31" s="84">
        <v>1.1891545367520253</v>
      </c>
      <c r="Q31" s="101">
        <v>1.0520125148525545</v>
      </c>
      <c r="R31" s="17">
        <v>1.1579914319538431</v>
      </c>
      <c r="S31" s="84">
        <v>0.29260749341759862</v>
      </c>
      <c r="T31" s="101">
        <v>7.9649696766072087E-2</v>
      </c>
      <c r="U31" s="17">
        <v>0.22618185270905414</v>
      </c>
      <c r="V31" s="84">
        <v>0.15303379630118855</v>
      </c>
      <c r="W31" s="101">
        <v>0.57875862259393929</v>
      </c>
      <c r="X31" s="17">
        <v>0.63555369901547676</v>
      </c>
      <c r="Y31" s="84">
        <v>0.82667608787771163</v>
      </c>
      <c r="Z31" s="101">
        <v>0.91518514295426501</v>
      </c>
      <c r="AA31" s="17">
        <v>1.0220080441518067</v>
      </c>
      <c r="AB31" s="84">
        <v>0.89843972098150693</v>
      </c>
      <c r="AD31" s="88">
        <v>-1.0419212373657023</v>
      </c>
      <c r="AE31" s="9">
        <v>-4.8578752008722859E-2</v>
      </c>
      <c r="AF31" s="9" t="s">
        <v>361</v>
      </c>
      <c r="AG31" s="9" t="s">
        <v>361</v>
      </c>
      <c r="AH31" s="9">
        <v>-0.36800689780594786</v>
      </c>
      <c r="AI31" s="9">
        <v>-0.86538393853624451</v>
      </c>
      <c r="AJ31" s="9">
        <v>-7.3148056407865591E-2</v>
      </c>
      <c r="AK31" s="9">
        <v>0.19112238886223487</v>
      </c>
      <c r="AL31" s="89">
        <v>-0.12356832317029975</v>
      </c>
    </row>
    <row r="32" spans="1:38" ht="12" customHeight="1" x14ac:dyDescent="0.2">
      <c r="A32" s="10" t="s">
        <v>14</v>
      </c>
      <c r="B32" s="101">
        <v>0.11651530644832761</v>
      </c>
      <c r="C32" s="17">
        <v>1.9302657701030668E-2</v>
      </c>
      <c r="D32" s="84">
        <v>8.1744173387333641E-2</v>
      </c>
      <c r="E32" s="101">
        <v>0.49759776089379326</v>
      </c>
      <c r="F32" s="17">
        <v>0.38504187874239931</v>
      </c>
      <c r="G32" s="84">
        <v>1.9051939302797896</v>
      </c>
      <c r="H32" s="101" t="s">
        <v>361</v>
      </c>
      <c r="I32" s="17" t="s">
        <v>361</v>
      </c>
      <c r="J32" s="84" t="s">
        <v>361</v>
      </c>
      <c r="K32" s="101" t="s">
        <v>361</v>
      </c>
      <c r="L32" s="17" t="s">
        <v>361</v>
      </c>
      <c r="M32" s="84" t="s">
        <v>361</v>
      </c>
      <c r="N32" s="101">
        <v>0.66729932125177105</v>
      </c>
      <c r="O32" s="17">
        <v>0.45128570705159604</v>
      </c>
      <c r="P32" s="84">
        <v>0.32589525801319269</v>
      </c>
      <c r="Q32" s="101">
        <v>2.2516428332945519</v>
      </c>
      <c r="R32" s="17">
        <v>3.3159059987900474</v>
      </c>
      <c r="S32" s="84">
        <v>3.3040517004216037</v>
      </c>
      <c r="T32" s="101">
        <v>18.857439825058982</v>
      </c>
      <c r="U32" s="17">
        <v>0.97432411434597332</v>
      </c>
      <c r="V32" s="84">
        <v>7.5685699742889172</v>
      </c>
      <c r="W32" s="101">
        <v>3.0859396746371354E-2</v>
      </c>
      <c r="X32" s="17">
        <v>6.7956712987481431E-3</v>
      </c>
      <c r="Y32" s="84">
        <v>0.11816279606020684</v>
      </c>
      <c r="Z32" s="101">
        <v>3.8215905386328441</v>
      </c>
      <c r="AA32" s="17">
        <v>0.55314626844393122</v>
      </c>
      <c r="AB32" s="84">
        <v>0.66665963213194102</v>
      </c>
      <c r="AD32" s="88">
        <v>6.2441515686302976E-2</v>
      </c>
      <c r="AE32" s="9">
        <v>1.5201520515373903</v>
      </c>
      <c r="AF32" s="9" t="s">
        <v>361</v>
      </c>
      <c r="AG32" s="9" t="s">
        <v>361</v>
      </c>
      <c r="AH32" s="9">
        <v>-0.12539044903840335</v>
      </c>
      <c r="AI32" s="9">
        <v>-1.1854298368443761E-2</v>
      </c>
      <c r="AJ32" s="9">
        <v>6.5942458599429443</v>
      </c>
      <c r="AK32" s="9">
        <v>0.1113671247614587</v>
      </c>
      <c r="AL32" s="89">
        <v>0.11351336368800979</v>
      </c>
    </row>
    <row r="33" spans="1:38" ht="12" customHeight="1" x14ac:dyDescent="0.2">
      <c r="A33" s="10" t="s">
        <v>15</v>
      </c>
      <c r="B33" s="101">
        <v>0.97472568960587669</v>
      </c>
      <c r="C33" s="17">
        <v>5.2566337719216032E-3</v>
      </c>
      <c r="D33" s="84">
        <v>1.47475703171288</v>
      </c>
      <c r="E33" s="101">
        <v>14.099059790881533</v>
      </c>
      <c r="F33" s="17">
        <v>12.637268794408808</v>
      </c>
      <c r="G33" s="84">
        <v>13.1538346996171</v>
      </c>
      <c r="H33" s="101" t="s">
        <v>361</v>
      </c>
      <c r="I33" s="17" t="s">
        <v>361</v>
      </c>
      <c r="J33" s="84" t="s">
        <v>361</v>
      </c>
      <c r="K33" s="101" t="s">
        <v>361</v>
      </c>
      <c r="L33" s="17" t="s">
        <v>361</v>
      </c>
      <c r="M33" s="84" t="s">
        <v>361</v>
      </c>
      <c r="N33" s="101">
        <v>7.1925530268890165</v>
      </c>
      <c r="O33" s="17">
        <v>6.5900798471672237</v>
      </c>
      <c r="P33" s="84">
        <v>6.3362360559334805</v>
      </c>
      <c r="Q33" s="101">
        <v>7.7391437122828215</v>
      </c>
      <c r="R33" s="17">
        <v>8.0107375794953839</v>
      </c>
      <c r="S33" s="84">
        <v>8.0392259976068878</v>
      </c>
      <c r="T33" s="101">
        <v>6.9540173189281349</v>
      </c>
      <c r="U33" s="17">
        <v>5.4736237193212638</v>
      </c>
      <c r="V33" s="84">
        <v>6.6175301903006742</v>
      </c>
      <c r="W33" s="101">
        <v>8.5034025755009868</v>
      </c>
      <c r="X33" s="17">
        <v>7.8552568164070875</v>
      </c>
      <c r="Y33" s="84">
        <v>7.4571980664059412</v>
      </c>
      <c r="Z33" s="101">
        <v>5.1675886435858045</v>
      </c>
      <c r="AA33" s="17">
        <v>9.373640276070077</v>
      </c>
      <c r="AB33" s="84">
        <v>4.9931766005122711</v>
      </c>
      <c r="AD33" s="88">
        <v>1.4695003979409584</v>
      </c>
      <c r="AE33" s="9">
        <v>0.51656590520829226</v>
      </c>
      <c r="AF33" s="9" t="s">
        <v>361</v>
      </c>
      <c r="AG33" s="9" t="s">
        <v>361</v>
      </c>
      <c r="AH33" s="9">
        <v>-0.25384379123374323</v>
      </c>
      <c r="AI33" s="9">
        <v>2.8488418111503933E-2</v>
      </c>
      <c r="AJ33" s="9">
        <v>1.1439064709794105</v>
      </c>
      <c r="AK33" s="9">
        <v>-0.39805875000114632</v>
      </c>
      <c r="AL33" s="89">
        <v>-4.3804636755578059</v>
      </c>
    </row>
    <row r="34" spans="1:38" ht="12" customHeight="1" x14ac:dyDescent="0.2">
      <c r="A34" s="10" t="s">
        <v>16</v>
      </c>
      <c r="B34" s="101">
        <v>22.989670112217858</v>
      </c>
      <c r="C34" s="17">
        <v>39.417196476349595</v>
      </c>
      <c r="D34" s="84">
        <v>22.373789231735721</v>
      </c>
      <c r="E34" s="101">
        <v>3.2655605044062597</v>
      </c>
      <c r="F34" s="17">
        <v>4.1829120753623981</v>
      </c>
      <c r="G34" s="84">
        <v>3.6323720668452735</v>
      </c>
      <c r="H34" s="101" t="s">
        <v>361</v>
      </c>
      <c r="I34" s="17" t="s">
        <v>361</v>
      </c>
      <c r="J34" s="84" t="s">
        <v>361</v>
      </c>
      <c r="K34" s="101" t="s">
        <v>361</v>
      </c>
      <c r="L34" s="17" t="s">
        <v>361</v>
      </c>
      <c r="M34" s="84" t="s">
        <v>361</v>
      </c>
      <c r="N34" s="101">
        <v>3.9214459711626786</v>
      </c>
      <c r="O34" s="17">
        <v>7.3487952539419519</v>
      </c>
      <c r="P34" s="84">
        <v>7.1913236316130504</v>
      </c>
      <c r="Q34" s="101">
        <v>12.736462274855509</v>
      </c>
      <c r="R34" s="17">
        <v>7.410136664783133</v>
      </c>
      <c r="S34" s="84">
        <v>11.343508051356503</v>
      </c>
      <c r="T34" s="101">
        <v>0.17078448291119369</v>
      </c>
      <c r="U34" s="17">
        <v>10.391049412284884</v>
      </c>
      <c r="V34" s="84">
        <v>1.3004861067336084</v>
      </c>
      <c r="W34" s="101">
        <v>5.2749286840184411</v>
      </c>
      <c r="X34" s="17">
        <v>2.8899036822620494</v>
      </c>
      <c r="Y34" s="84">
        <v>3.1629523511204183</v>
      </c>
      <c r="Z34" s="101">
        <v>12.72807673859411</v>
      </c>
      <c r="AA34" s="17">
        <v>6.0253222683772094</v>
      </c>
      <c r="AB34" s="84">
        <v>15.254071246073703</v>
      </c>
      <c r="AD34" s="88">
        <v>-17.043407244613874</v>
      </c>
      <c r="AE34" s="9">
        <v>-0.55054000851712459</v>
      </c>
      <c r="AF34" s="9" t="s">
        <v>361</v>
      </c>
      <c r="AG34" s="9" t="s">
        <v>361</v>
      </c>
      <c r="AH34" s="9">
        <v>-0.15747162232890144</v>
      </c>
      <c r="AI34" s="9">
        <v>3.9333713865733699</v>
      </c>
      <c r="AJ34" s="9">
        <v>-9.0905633055512762</v>
      </c>
      <c r="AK34" s="9">
        <v>0.27304866885836887</v>
      </c>
      <c r="AL34" s="89">
        <v>9.2287489776964939</v>
      </c>
    </row>
    <row r="35" spans="1:38" ht="12" customHeight="1" x14ac:dyDescent="0.2">
      <c r="A35" s="10" t="s">
        <v>17</v>
      </c>
      <c r="B35" s="101">
        <v>0.15231412862555641</v>
      </c>
      <c r="C35" s="17">
        <v>0</v>
      </c>
      <c r="D35" s="84">
        <v>0.24531571363973054</v>
      </c>
      <c r="E35" s="101">
        <v>0.66764460459441244</v>
      </c>
      <c r="F35" s="17">
        <v>0.96027334746696635</v>
      </c>
      <c r="G35" s="84">
        <v>1.3044568462844719</v>
      </c>
      <c r="H35" s="101" t="s">
        <v>361</v>
      </c>
      <c r="I35" s="17" t="s">
        <v>361</v>
      </c>
      <c r="J35" s="84" t="s">
        <v>361</v>
      </c>
      <c r="K35" s="101" t="s">
        <v>361</v>
      </c>
      <c r="L35" s="17" t="s">
        <v>361</v>
      </c>
      <c r="M35" s="84" t="s">
        <v>361</v>
      </c>
      <c r="N35" s="101">
        <v>0.94726095831541224</v>
      </c>
      <c r="O35" s="17">
        <v>1.4486133823251348</v>
      </c>
      <c r="P35" s="84">
        <v>1.0604425632619789</v>
      </c>
      <c r="Q35" s="101">
        <v>1.6384168577502924</v>
      </c>
      <c r="R35" s="17">
        <v>1.0897552016821568</v>
      </c>
      <c r="S35" s="84">
        <v>2.506123963869745</v>
      </c>
      <c r="T35" s="101">
        <v>1.5300801720381292E-2</v>
      </c>
      <c r="U35" s="17">
        <v>0</v>
      </c>
      <c r="V35" s="84">
        <v>1.0995516999008257</v>
      </c>
      <c r="W35" s="101">
        <v>0.30311365714263616</v>
      </c>
      <c r="X35" s="17">
        <v>0.58142200579499814</v>
      </c>
      <c r="Y35" s="84">
        <v>0.60311850618840579</v>
      </c>
      <c r="Z35" s="101">
        <v>0.34280566649116423</v>
      </c>
      <c r="AA35" s="17">
        <v>1.1209268246899973</v>
      </c>
      <c r="AB35" s="84">
        <v>0.65611432897916755</v>
      </c>
      <c r="AD35" s="88">
        <v>0.24531571363973054</v>
      </c>
      <c r="AE35" s="9">
        <v>0.34418349881750554</v>
      </c>
      <c r="AF35" s="9" t="s">
        <v>361</v>
      </c>
      <c r="AG35" s="9" t="s">
        <v>361</v>
      </c>
      <c r="AH35" s="9">
        <v>-0.38817081906315587</v>
      </c>
      <c r="AI35" s="9">
        <v>1.4163687621875882</v>
      </c>
      <c r="AJ35" s="9">
        <v>1.0995516999008257</v>
      </c>
      <c r="AK35" s="9">
        <v>2.1696500393407647E-2</v>
      </c>
      <c r="AL35" s="89">
        <v>-0.46481249571082972</v>
      </c>
    </row>
    <row r="36" spans="1:38" ht="12" customHeight="1" x14ac:dyDescent="0.2">
      <c r="A36" s="10" t="s">
        <v>18</v>
      </c>
      <c r="B36" s="101">
        <v>0.31094617207003317</v>
      </c>
      <c r="C36" s="17">
        <v>1.7298297199779079E-6</v>
      </c>
      <c r="D36" s="84">
        <v>0.54967305102090203</v>
      </c>
      <c r="E36" s="101">
        <v>3.0895760689493375</v>
      </c>
      <c r="F36" s="17">
        <v>4.6080377848891008</v>
      </c>
      <c r="G36" s="84">
        <v>2.8259540559862373</v>
      </c>
      <c r="H36" s="101" t="s">
        <v>361</v>
      </c>
      <c r="I36" s="17" t="s">
        <v>361</v>
      </c>
      <c r="J36" s="84" t="s">
        <v>361</v>
      </c>
      <c r="K36" s="101" t="s">
        <v>361</v>
      </c>
      <c r="L36" s="17" t="s">
        <v>361</v>
      </c>
      <c r="M36" s="84" t="s">
        <v>361</v>
      </c>
      <c r="N36" s="101">
        <v>2.7175683039284242</v>
      </c>
      <c r="O36" s="17">
        <v>1.9814164339359057</v>
      </c>
      <c r="P36" s="84">
        <v>2.1764288703280665</v>
      </c>
      <c r="Q36" s="101">
        <v>4.6393209683562421E-3</v>
      </c>
      <c r="R36" s="17">
        <v>0</v>
      </c>
      <c r="S36" s="84">
        <v>2.2361277151242646E-2</v>
      </c>
      <c r="T36" s="101">
        <v>0</v>
      </c>
      <c r="U36" s="17">
        <v>0.61133847960189458</v>
      </c>
      <c r="V36" s="84">
        <v>0.5228450413686504</v>
      </c>
      <c r="W36" s="101">
        <v>0</v>
      </c>
      <c r="X36" s="17">
        <v>0.18291883285885102</v>
      </c>
      <c r="Y36" s="84">
        <v>0</v>
      </c>
      <c r="Z36" s="101">
        <v>0.95615161754477296</v>
      </c>
      <c r="AA36" s="17">
        <v>2.9077243662124475</v>
      </c>
      <c r="AB36" s="84">
        <v>1.2024760148692255</v>
      </c>
      <c r="AD36" s="88">
        <v>0.54967132119118201</v>
      </c>
      <c r="AE36" s="9">
        <v>-1.7820837289028635</v>
      </c>
      <c r="AF36" s="9" t="s">
        <v>361</v>
      </c>
      <c r="AG36" s="9" t="s">
        <v>361</v>
      </c>
      <c r="AH36" s="9">
        <v>0.19501243639216082</v>
      </c>
      <c r="AI36" s="9">
        <v>2.2361277151242646E-2</v>
      </c>
      <c r="AJ36" s="9">
        <v>-8.8493438233244182E-2</v>
      </c>
      <c r="AK36" s="9">
        <v>-0.18291883285885102</v>
      </c>
      <c r="AL36" s="89">
        <v>-1.7052483513432219</v>
      </c>
    </row>
    <row r="37" spans="1:38" ht="12" customHeight="1" x14ac:dyDescent="0.2">
      <c r="A37" s="10" t="s">
        <v>19</v>
      </c>
      <c r="B37" s="101">
        <v>10.363435294474211</v>
      </c>
      <c r="C37" s="17">
        <v>6.5464926091912998</v>
      </c>
      <c r="D37" s="84">
        <v>4.2801667277095392</v>
      </c>
      <c r="E37" s="101">
        <v>1.0005944306087984</v>
      </c>
      <c r="F37" s="17">
        <v>0.65334434769547312</v>
      </c>
      <c r="G37" s="84">
        <v>0.99049694712768788</v>
      </c>
      <c r="H37" s="101" t="s">
        <v>361</v>
      </c>
      <c r="I37" s="17" t="s">
        <v>361</v>
      </c>
      <c r="J37" s="84" t="s">
        <v>361</v>
      </c>
      <c r="K37" s="101" t="s">
        <v>361</v>
      </c>
      <c r="L37" s="17" t="s">
        <v>361</v>
      </c>
      <c r="M37" s="84" t="s">
        <v>361</v>
      </c>
      <c r="N37" s="101">
        <v>0.97828796664328777</v>
      </c>
      <c r="O37" s="17">
        <v>0.60108322063575381</v>
      </c>
      <c r="P37" s="84">
        <v>1.02733263922917</v>
      </c>
      <c r="Q37" s="101">
        <v>3.6767648865447131</v>
      </c>
      <c r="R37" s="17">
        <v>2.487953026383563</v>
      </c>
      <c r="S37" s="84">
        <v>4.2766811831021085</v>
      </c>
      <c r="T37" s="101">
        <v>17.957649743932581</v>
      </c>
      <c r="U37" s="17">
        <v>2.2272497268528602</v>
      </c>
      <c r="V37" s="84">
        <v>7.3200602459654363</v>
      </c>
      <c r="W37" s="101">
        <v>0.1137027502601921</v>
      </c>
      <c r="X37" s="17">
        <v>8.1637865958587089E-2</v>
      </c>
      <c r="Y37" s="84">
        <v>9.5884169268904196E-2</v>
      </c>
      <c r="Z37" s="101">
        <v>8.8368636530526761</v>
      </c>
      <c r="AA37" s="17">
        <v>0.77890746388399701</v>
      </c>
      <c r="AB37" s="84">
        <v>3.0530265290814569</v>
      </c>
      <c r="AD37" s="88">
        <v>-2.2663258814817606</v>
      </c>
      <c r="AE37" s="9">
        <v>0.33715259943221476</v>
      </c>
      <c r="AF37" s="9" t="s">
        <v>361</v>
      </c>
      <c r="AG37" s="9" t="s">
        <v>361</v>
      </c>
      <c r="AH37" s="9">
        <v>0.42624941859341614</v>
      </c>
      <c r="AI37" s="9">
        <v>1.7887281567185456</v>
      </c>
      <c r="AJ37" s="9">
        <v>5.0928105191125761</v>
      </c>
      <c r="AK37" s="9">
        <v>1.4246303310317107E-2</v>
      </c>
      <c r="AL37" s="89">
        <v>2.2741190651974597</v>
      </c>
    </row>
    <row r="38" spans="1:38" ht="12" customHeight="1" x14ac:dyDescent="0.2">
      <c r="A38" s="10" t="s">
        <v>20</v>
      </c>
      <c r="B38" s="101">
        <v>8.4058955783376543</v>
      </c>
      <c r="C38" s="17">
        <v>2.3587535238230055</v>
      </c>
      <c r="D38" s="84">
        <v>16.029955348435159</v>
      </c>
      <c r="E38" s="101">
        <v>0.26516991998510325</v>
      </c>
      <c r="F38" s="17">
        <v>0.45800123382101116</v>
      </c>
      <c r="G38" s="84">
        <v>0.41815165484477634</v>
      </c>
      <c r="H38" s="101" t="s">
        <v>361</v>
      </c>
      <c r="I38" s="17" t="s">
        <v>361</v>
      </c>
      <c r="J38" s="84" t="s">
        <v>361</v>
      </c>
      <c r="K38" s="101" t="s">
        <v>361</v>
      </c>
      <c r="L38" s="17" t="s">
        <v>361</v>
      </c>
      <c r="M38" s="84" t="s">
        <v>361</v>
      </c>
      <c r="N38" s="101">
        <v>0.11896792732746983</v>
      </c>
      <c r="O38" s="17">
        <v>0.11933214867616383</v>
      </c>
      <c r="P38" s="84">
        <v>2.393493986008579E-2</v>
      </c>
      <c r="Q38" s="101">
        <v>4.1062140331713957E-4</v>
      </c>
      <c r="R38" s="17">
        <v>3.1195651423680571E-2</v>
      </c>
      <c r="S38" s="84">
        <v>3.0090320240493771</v>
      </c>
      <c r="T38" s="101">
        <v>1.4992579520377757E-2</v>
      </c>
      <c r="U38" s="17">
        <v>7.8194975288890106E-4</v>
      </c>
      <c r="V38" s="84">
        <v>0.61275275618705849</v>
      </c>
      <c r="W38" s="101">
        <v>3.6098018879294924E-2</v>
      </c>
      <c r="X38" s="17">
        <v>-7.559063819053996E-3</v>
      </c>
      <c r="Y38" s="84">
        <v>0.27073373438089071</v>
      </c>
      <c r="Z38" s="101">
        <v>4.1876459576365637</v>
      </c>
      <c r="AA38" s="17">
        <v>0.27843142845222146</v>
      </c>
      <c r="AB38" s="84">
        <v>9.5884097276980551</v>
      </c>
      <c r="AD38" s="88">
        <v>13.671201824612154</v>
      </c>
      <c r="AE38" s="9">
        <v>-3.9849578976234812E-2</v>
      </c>
      <c r="AF38" s="9" t="s">
        <v>361</v>
      </c>
      <c r="AG38" s="9" t="s">
        <v>361</v>
      </c>
      <c r="AH38" s="9">
        <v>-9.539720881607805E-2</v>
      </c>
      <c r="AI38" s="9">
        <v>2.9778363726256964</v>
      </c>
      <c r="AJ38" s="9">
        <v>0.61197080643416957</v>
      </c>
      <c r="AK38" s="9">
        <v>0.27829279819994468</v>
      </c>
      <c r="AL38" s="89">
        <v>9.3099782992458344</v>
      </c>
    </row>
    <row r="39" spans="1:38" ht="12" customHeight="1" x14ac:dyDescent="0.2">
      <c r="A39" s="10" t="s">
        <v>21</v>
      </c>
      <c r="B39" s="101">
        <v>4.6442737515251951</v>
      </c>
      <c r="C39" s="17">
        <v>0</v>
      </c>
      <c r="D39" s="84">
        <v>6.4518684080525359</v>
      </c>
      <c r="E39" s="101">
        <v>16.230678999295343</v>
      </c>
      <c r="F39" s="17">
        <v>17.036941330827311</v>
      </c>
      <c r="G39" s="84">
        <v>23.309632319927964</v>
      </c>
      <c r="H39" s="101" t="s">
        <v>361</v>
      </c>
      <c r="I39" s="17" t="s">
        <v>361</v>
      </c>
      <c r="J39" s="84" t="s">
        <v>361</v>
      </c>
      <c r="K39" s="101" t="s">
        <v>361</v>
      </c>
      <c r="L39" s="17" t="s">
        <v>361</v>
      </c>
      <c r="M39" s="84" t="s">
        <v>361</v>
      </c>
      <c r="N39" s="101">
        <v>22.658570196818086</v>
      </c>
      <c r="O39" s="17">
        <v>23.201547782570213</v>
      </c>
      <c r="P39" s="84">
        <v>25.539442629244519</v>
      </c>
      <c r="Q39" s="101">
        <v>26.764819722622342</v>
      </c>
      <c r="R39" s="17">
        <v>18.403335915071658</v>
      </c>
      <c r="S39" s="84">
        <v>13.84516029477113</v>
      </c>
      <c r="T39" s="101">
        <v>1.6019582187034975</v>
      </c>
      <c r="U39" s="17">
        <v>11.968398735815967</v>
      </c>
      <c r="V39" s="84">
        <v>18.196907863024844</v>
      </c>
      <c r="W39" s="101">
        <v>21.184515382457501</v>
      </c>
      <c r="X39" s="17">
        <v>23.662562980428607</v>
      </c>
      <c r="Y39" s="84">
        <v>22.457839918403582</v>
      </c>
      <c r="Z39" s="101">
        <v>8.951672336107972</v>
      </c>
      <c r="AA39" s="17">
        <v>19.792475685360941</v>
      </c>
      <c r="AB39" s="84">
        <v>13.372468299154178</v>
      </c>
      <c r="AD39" s="88">
        <v>6.4518684080525359</v>
      </c>
      <c r="AE39" s="9">
        <v>6.2726909891006528</v>
      </c>
      <c r="AF39" s="9" t="s">
        <v>361</v>
      </c>
      <c r="AG39" s="9" t="s">
        <v>361</v>
      </c>
      <c r="AH39" s="9">
        <v>2.3378948466743061</v>
      </c>
      <c r="AI39" s="9">
        <v>-4.5581756203005277</v>
      </c>
      <c r="AJ39" s="9">
        <v>6.2285091272088771</v>
      </c>
      <c r="AK39" s="9">
        <v>-1.2047230620250247</v>
      </c>
      <c r="AL39" s="89">
        <v>-6.4200073862067626</v>
      </c>
    </row>
    <row r="40" spans="1:38" ht="12" customHeight="1" x14ac:dyDescent="0.2">
      <c r="A40" s="10" t="s">
        <v>22</v>
      </c>
      <c r="B40" s="101">
        <v>8.4493792256719864</v>
      </c>
      <c r="C40" s="17">
        <v>0</v>
      </c>
      <c r="D40" s="84">
        <v>14.334641240035925</v>
      </c>
      <c r="E40" s="101">
        <v>51.542450865381085</v>
      </c>
      <c r="F40" s="17">
        <v>52.859759834544015</v>
      </c>
      <c r="G40" s="84">
        <v>41.839078572731289</v>
      </c>
      <c r="H40" s="101" t="s">
        <v>361</v>
      </c>
      <c r="I40" s="17" t="s">
        <v>361</v>
      </c>
      <c r="J40" s="84" t="s">
        <v>361</v>
      </c>
      <c r="K40" s="101" t="s">
        <v>361</v>
      </c>
      <c r="L40" s="17" t="s">
        <v>361</v>
      </c>
      <c r="M40" s="84" t="s">
        <v>361</v>
      </c>
      <c r="N40" s="101">
        <v>42.049022515234711</v>
      </c>
      <c r="O40" s="17">
        <v>41.597059078608481</v>
      </c>
      <c r="P40" s="84">
        <v>37.740992064810676</v>
      </c>
      <c r="Q40" s="101">
        <v>33.698284210701644</v>
      </c>
      <c r="R40" s="17">
        <v>44.674363384566632</v>
      </c>
      <c r="S40" s="84">
        <v>31.841963138857139</v>
      </c>
      <c r="T40" s="101">
        <v>0.76384174903764135</v>
      </c>
      <c r="U40" s="17">
        <v>45.440168629870229</v>
      </c>
      <c r="V40" s="84">
        <v>23.636031240160101</v>
      </c>
      <c r="W40" s="101">
        <v>57.744933225949843</v>
      </c>
      <c r="X40" s="17">
        <v>60.198651714667939</v>
      </c>
      <c r="Y40" s="84">
        <v>61.35815879019254</v>
      </c>
      <c r="Z40" s="101">
        <v>19.315295189950675</v>
      </c>
      <c r="AA40" s="17">
        <v>47.578665414586688</v>
      </c>
      <c r="AB40" s="84">
        <v>25.396806288918839</v>
      </c>
      <c r="AD40" s="88">
        <v>14.334641240035925</v>
      </c>
      <c r="AE40" s="9">
        <v>-11.020681261812726</v>
      </c>
      <c r="AF40" s="9" t="s">
        <v>361</v>
      </c>
      <c r="AG40" s="9" t="s">
        <v>361</v>
      </c>
      <c r="AH40" s="9">
        <v>-3.856067013797805</v>
      </c>
      <c r="AI40" s="9">
        <v>-12.832400245709493</v>
      </c>
      <c r="AJ40" s="9">
        <v>-21.804137389710128</v>
      </c>
      <c r="AK40" s="9">
        <v>1.1595070755246013</v>
      </c>
      <c r="AL40" s="89">
        <v>-22.181859125667849</v>
      </c>
    </row>
    <row r="41" spans="1:38" ht="12" customHeight="1" x14ac:dyDescent="0.2">
      <c r="A41" s="10" t="s">
        <v>2039</v>
      </c>
      <c r="B41" s="101">
        <v>0</v>
      </c>
      <c r="C41" s="17">
        <v>0</v>
      </c>
      <c r="D41" s="84">
        <v>1.0529204427855742E-2</v>
      </c>
      <c r="E41" s="101">
        <v>0</v>
      </c>
      <c r="F41" s="17">
        <v>0</v>
      </c>
      <c r="G41" s="84">
        <v>7.7081729127711371E-2</v>
      </c>
      <c r="H41" s="101" t="s">
        <v>361</v>
      </c>
      <c r="I41" s="17" t="s">
        <v>361</v>
      </c>
      <c r="J41" s="84" t="s">
        <v>361</v>
      </c>
      <c r="K41" s="101" t="s">
        <v>361</v>
      </c>
      <c r="L41" s="17" t="s">
        <v>361</v>
      </c>
      <c r="M41" s="84" t="s">
        <v>361</v>
      </c>
      <c r="N41" s="101">
        <v>0</v>
      </c>
      <c r="O41" s="17">
        <v>0</v>
      </c>
      <c r="P41" s="84">
        <v>1.2033331697620574E-2</v>
      </c>
      <c r="Q41" s="101">
        <v>0</v>
      </c>
      <c r="R41" s="17">
        <v>0</v>
      </c>
      <c r="S41" s="84">
        <v>0.32789533575110424</v>
      </c>
      <c r="T41" s="101">
        <v>0</v>
      </c>
      <c r="U41" s="17">
        <v>0</v>
      </c>
      <c r="V41" s="84">
        <v>4.4200567145945835E-2</v>
      </c>
      <c r="W41" s="101">
        <v>0</v>
      </c>
      <c r="X41" s="17">
        <v>0</v>
      </c>
      <c r="Y41" s="84">
        <v>0</v>
      </c>
      <c r="Z41" s="101">
        <v>0</v>
      </c>
      <c r="AA41" s="17">
        <v>0</v>
      </c>
      <c r="AB41" s="84">
        <v>3.31229839236604E-2</v>
      </c>
      <c r="AD41" s="88">
        <v>1.0529204427855742E-2</v>
      </c>
      <c r="AE41" s="9">
        <v>7.7081729127711371E-2</v>
      </c>
      <c r="AF41" s="9" t="s">
        <v>361</v>
      </c>
      <c r="AG41" s="9" t="s">
        <v>361</v>
      </c>
      <c r="AH41" s="9">
        <v>1.2033331697620574E-2</v>
      </c>
      <c r="AI41" s="9">
        <v>0.32789533575110424</v>
      </c>
      <c r="AJ41" s="9">
        <v>4.4200567145945835E-2</v>
      </c>
      <c r="AK41" s="9">
        <v>0</v>
      </c>
      <c r="AL41" s="89">
        <v>3.31229839236604E-2</v>
      </c>
    </row>
    <row r="42" spans="1:38" ht="12" customHeight="1" x14ac:dyDescent="0.2">
      <c r="A42" s="10" t="s">
        <v>23</v>
      </c>
      <c r="B42" s="101">
        <v>0</v>
      </c>
      <c r="C42" s="17">
        <v>0</v>
      </c>
      <c r="D42" s="84">
        <v>9.9735884789200757E-2</v>
      </c>
      <c r="E42" s="101">
        <v>0.41572944553603652</v>
      </c>
      <c r="F42" s="17">
        <v>0.34714204346376748</v>
      </c>
      <c r="G42" s="84">
        <v>0.31523274968853715</v>
      </c>
      <c r="H42" s="101" t="s">
        <v>361</v>
      </c>
      <c r="I42" s="17" t="s">
        <v>361</v>
      </c>
      <c r="J42" s="84" t="s">
        <v>361</v>
      </c>
      <c r="K42" s="101" t="s">
        <v>361</v>
      </c>
      <c r="L42" s="17" t="s">
        <v>361</v>
      </c>
      <c r="M42" s="84" t="s">
        <v>361</v>
      </c>
      <c r="N42" s="101">
        <v>0.53521853983145506</v>
      </c>
      <c r="O42" s="17">
        <v>0.2172017466219491</v>
      </c>
      <c r="P42" s="84">
        <v>1.4728844875730003</v>
      </c>
      <c r="Q42" s="101">
        <v>0.64568086751452236</v>
      </c>
      <c r="R42" s="17">
        <v>1.0636154558456234</v>
      </c>
      <c r="S42" s="84">
        <v>1.1325504781205424</v>
      </c>
      <c r="T42" s="101">
        <v>0</v>
      </c>
      <c r="U42" s="17">
        <v>0.81726907962195849</v>
      </c>
      <c r="V42" s="84">
        <v>0</v>
      </c>
      <c r="W42" s="101">
        <v>0</v>
      </c>
      <c r="X42" s="17">
        <v>0</v>
      </c>
      <c r="Y42" s="84">
        <v>0</v>
      </c>
      <c r="Z42" s="101">
        <v>0.14512279992976587</v>
      </c>
      <c r="AA42" s="17">
        <v>0.31620662386612169</v>
      </c>
      <c r="AB42" s="84">
        <v>0.34782342222445511</v>
      </c>
      <c r="AD42" s="88">
        <v>9.9735884789200757E-2</v>
      </c>
      <c r="AE42" s="9">
        <v>-3.190929377523033E-2</v>
      </c>
      <c r="AF42" s="9" t="s">
        <v>361</v>
      </c>
      <c r="AG42" s="9" t="s">
        <v>361</v>
      </c>
      <c r="AH42" s="9">
        <v>1.2556827409510511</v>
      </c>
      <c r="AI42" s="9">
        <v>6.8935022274918989E-2</v>
      </c>
      <c r="AJ42" s="9">
        <v>-0.81726907962195849</v>
      </c>
      <c r="AK42" s="9">
        <v>0</v>
      </c>
      <c r="AL42" s="89">
        <v>3.161679835833342E-2</v>
      </c>
    </row>
    <row r="43" spans="1:38" ht="12" customHeight="1" x14ac:dyDescent="0.2">
      <c r="A43" s="10" t="s">
        <v>24</v>
      </c>
      <c r="B43" s="101">
        <v>0</v>
      </c>
      <c r="C43" s="17">
        <v>0</v>
      </c>
      <c r="D43" s="84">
        <v>0</v>
      </c>
      <c r="E43" s="101">
        <v>9.0839405157513389E-2</v>
      </c>
      <c r="F43" s="17">
        <v>0</v>
      </c>
      <c r="G43" s="84">
        <v>9.1326348684799656E-3</v>
      </c>
      <c r="H43" s="101" t="s">
        <v>361</v>
      </c>
      <c r="I43" s="17" t="s">
        <v>361</v>
      </c>
      <c r="J43" s="84" t="s">
        <v>361</v>
      </c>
      <c r="K43" s="101" t="s">
        <v>361</v>
      </c>
      <c r="L43" s="17" t="s">
        <v>361</v>
      </c>
      <c r="M43" s="84" t="s">
        <v>361</v>
      </c>
      <c r="N43" s="101">
        <v>0</v>
      </c>
      <c r="O43" s="17">
        <v>0.73227476929953583</v>
      </c>
      <c r="P43" s="84">
        <v>0.90958752712830304</v>
      </c>
      <c r="Q43" s="101">
        <v>0</v>
      </c>
      <c r="R43" s="17">
        <v>0</v>
      </c>
      <c r="S43" s="84">
        <v>0</v>
      </c>
      <c r="T43" s="101">
        <v>0</v>
      </c>
      <c r="U43" s="17">
        <v>0</v>
      </c>
      <c r="V43" s="84">
        <v>0</v>
      </c>
      <c r="W43" s="101">
        <v>7.9398679088754309E-2</v>
      </c>
      <c r="X43" s="17">
        <v>0.22272272591266468</v>
      </c>
      <c r="Y43" s="84">
        <v>0.14676267732471512</v>
      </c>
      <c r="Z43" s="101">
        <v>1.5258494987270799E-2</v>
      </c>
      <c r="AA43" s="17">
        <v>0.31513757353967847</v>
      </c>
      <c r="AB43" s="84">
        <v>0.12652419242756607</v>
      </c>
      <c r="AD43" s="88">
        <v>0</v>
      </c>
      <c r="AE43" s="9">
        <v>9.1326348684799656E-3</v>
      </c>
      <c r="AF43" s="9" t="s">
        <v>361</v>
      </c>
      <c r="AG43" s="9" t="s">
        <v>361</v>
      </c>
      <c r="AH43" s="9">
        <v>0.17731275782876721</v>
      </c>
      <c r="AI43" s="9">
        <v>0</v>
      </c>
      <c r="AJ43" s="9">
        <v>0</v>
      </c>
      <c r="AK43" s="9">
        <v>-7.5960048587949552E-2</v>
      </c>
      <c r="AL43" s="89">
        <v>-0.1886133811121124</v>
      </c>
    </row>
    <row r="44" spans="1:38" ht="12" customHeight="1" x14ac:dyDescent="0.2">
      <c r="A44" s="10" t="s">
        <v>25</v>
      </c>
      <c r="B44" s="101">
        <v>0.31492967580596426</v>
      </c>
      <c r="C44" s="17">
        <v>6.2583305297685219E-4</v>
      </c>
      <c r="D44" s="84">
        <v>0.65865438905129092</v>
      </c>
      <c r="E44" s="101">
        <v>1.7364843013533779</v>
      </c>
      <c r="F44" s="17">
        <v>1.3528807981920536</v>
      </c>
      <c r="G44" s="84">
        <v>0.98551734036889171</v>
      </c>
      <c r="H44" s="101" t="s">
        <v>361</v>
      </c>
      <c r="I44" s="17" t="s">
        <v>361</v>
      </c>
      <c r="J44" s="84" t="s">
        <v>361</v>
      </c>
      <c r="K44" s="101" t="s">
        <v>361</v>
      </c>
      <c r="L44" s="17" t="s">
        <v>361</v>
      </c>
      <c r="M44" s="84" t="s">
        <v>361</v>
      </c>
      <c r="N44" s="101">
        <v>5.022107481109245</v>
      </c>
      <c r="O44" s="17">
        <v>4.9220382818863895</v>
      </c>
      <c r="P44" s="84">
        <v>5.0751934496570827</v>
      </c>
      <c r="Q44" s="101">
        <v>0.71597636809212661</v>
      </c>
      <c r="R44" s="17">
        <v>0.49778742776635332</v>
      </c>
      <c r="S44" s="84">
        <v>1.6507770480089223</v>
      </c>
      <c r="T44" s="101">
        <v>2.2390907647251119E-2</v>
      </c>
      <c r="U44" s="17">
        <v>0.1833746216215803</v>
      </c>
      <c r="V44" s="84">
        <v>0.13572949418867766</v>
      </c>
      <c r="W44" s="101">
        <v>2.6665708153909335</v>
      </c>
      <c r="X44" s="17">
        <v>3.0892172497678589</v>
      </c>
      <c r="Y44" s="84">
        <v>2.9094365292816948</v>
      </c>
      <c r="Z44" s="101">
        <v>1.122074960283737</v>
      </c>
      <c r="AA44" s="17">
        <v>2.8485019782663006</v>
      </c>
      <c r="AB44" s="84">
        <v>1.4078289699014515</v>
      </c>
      <c r="AD44" s="88">
        <v>0.65802855599831411</v>
      </c>
      <c r="AE44" s="9">
        <v>-0.36736345782316193</v>
      </c>
      <c r="AF44" s="9" t="s">
        <v>361</v>
      </c>
      <c r="AG44" s="9" t="s">
        <v>361</v>
      </c>
      <c r="AH44" s="9">
        <v>0.15315516777069327</v>
      </c>
      <c r="AI44" s="9">
        <v>1.1529896202425691</v>
      </c>
      <c r="AJ44" s="9">
        <v>-4.764512743290264E-2</v>
      </c>
      <c r="AK44" s="9">
        <v>-0.17978072048616411</v>
      </c>
      <c r="AL44" s="89">
        <v>-1.4406730083648491</v>
      </c>
    </row>
    <row r="45" spans="1:38" ht="12" customHeight="1" x14ac:dyDescent="0.2">
      <c r="A45" s="18" t="s">
        <v>26</v>
      </c>
      <c r="B45" s="102">
        <v>0.88063523228745433</v>
      </c>
      <c r="C45" s="86">
        <v>6.592012175752665E-4</v>
      </c>
      <c r="D45" s="87">
        <v>1.6686849254160128</v>
      </c>
      <c r="E45" s="102">
        <v>0.92836930518751648</v>
      </c>
      <c r="F45" s="86">
        <v>0.88493263456915472</v>
      </c>
      <c r="G45" s="87">
        <v>0.85950996770791155</v>
      </c>
      <c r="H45" s="102" t="s">
        <v>361</v>
      </c>
      <c r="I45" s="86" t="s">
        <v>361</v>
      </c>
      <c r="J45" s="87" t="s">
        <v>361</v>
      </c>
      <c r="K45" s="102" t="s">
        <v>361</v>
      </c>
      <c r="L45" s="86" t="s">
        <v>361</v>
      </c>
      <c r="M45" s="87" t="s">
        <v>361</v>
      </c>
      <c r="N45" s="102">
        <v>5.1827738317303167</v>
      </c>
      <c r="O45" s="86">
        <v>5.3085263826660771</v>
      </c>
      <c r="P45" s="87">
        <v>5.026943225531558</v>
      </c>
      <c r="Q45" s="102">
        <v>2.9406536489394823</v>
      </c>
      <c r="R45" s="86">
        <v>4.0395779652588679</v>
      </c>
      <c r="S45" s="87">
        <v>3.4436947531022644</v>
      </c>
      <c r="T45" s="102">
        <v>0.2456585216863609</v>
      </c>
      <c r="U45" s="86">
        <v>3.3408417125704735</v>
      </c>
      <c r="V45" s="87">
        <v>2.3225510631810797</v>
      </c>
      <c r="W45" s="102">
        <v>3.0160165103261241</v>
      </c>
      <c r="X45" s="86">
        <v>0.39339709429905384</v>
      </c>
      <c r="Y45" s="87">
        <v>4.8623456516686085E-2</v>
      </c>
      <c r="Z45" s="102">
        <v>1.4028647839919772</v>
      </c>
      <c r="AA45" s="86">
        <v>2.8831470606107823</v>
      </c>
      <c r="AB45" s="87">
        <v>1.9379496155860445</v>
      </c>
      <c r="AD45" s="94">
        <v>1.6680257241984375</v>
      </c>
      <c r="AE45" s="41">
        <v>-2.5422666861243171E-2</v>
      </c>
      <c r="AF45" s="41" t="s">
        <v>361</v>
      </c>
      <c r="AG45" s="41" t="s">
        <v>361</v>
      </c>
      <c r="AH45" s="41">
        <v>-0.28158315713451909</v>
      </c>
      <c r="AI45" s="41">
        <v>-0.59588321215660356</v>
      </c>
      <c r="AJ45" s="41">
        <v>-1.0182906493893937</v>
      </c>
      <c r="AK45" s="41">
        <v>-0.34477363778236775</v>
      </c>
      <c r="AL45" s="95">
        <v>-0.94519744502473779</v>
      </c>
    </row>
    <row r="46" spans="1:38" ht="12" customHeight="1" x14ac:dyDescent="0.2">
      <c r="AD46" s="24"/>
      <c r="AE46" s="24"/>
      <c r="AF46" s="24"/>
      <c r="AG46" s="24"/>
      <c r="AH46" s="24"/>
      <c r="AI46" s="24"/>
      <c r="AJ46" s="24"/>
      <c r="AK46" s="24"/>
      <c r="AL46" s="24"/>
    </row>
  </sheetData>
  <mergeCells count="7">
    <mergeCell ref="A4:A6"/>
    <mergeCell ref="AD4:AL4"/>
    <mergeCell ref="AD6:AL6"/>
    <mergeCell ref="AD26:AL26"/>
    <mergeCell ref="AD28:AL28"/>
    <mergeCell ref="B26:AB26"/>
    <mergeCell ref="B4:AB4"/>
  </mergeCells>
  <conditionalFormatting sqref="B1:AB1">
    <cfRule type="expression" dxfId="18" priority="43">
      <formula>(B1+1)&gt;(9*rounds_bucket)</formula>
    </cfRule>
  </conditionalFormatting>
  <conditionalFormatting sqref="C28:D28">
    <cfRule type="expression" dxfId="17" priority="42">
      <formula>(C2+1)&lt;=(9*rounds_bucket)</formula>
    </cfRule>
  </conditionalFormatting>
  <conditionalFormatting sqref="B4">
    <cfRule type="expression" dxfId="16" priority="41">
      <formula>(B1+1)&lt;=(9*rounds_bucket)</formula>
    </cfRule>
  </conditionalFormatting>
  <conditionalFormatting sqref="F28:G28">
    <cfRule type="expression" dxfId="15" priority="15">
      <formula>(F2+1)&lt;=(9*rounds_bucket)</formula>
    </cfRule>
  </conditionalFormatting>
  <conditionalFormatting sqref="I28:J28">
    <cfRule type="expression" dxfId="14" priority="13">
      <formula>(I2+1)&lt;=(9*rounds_bucket)</formula>
    </cfRule>
  </conditionalFormatting>
  <conditionalFormatting sqref="L28:M28">
    <cfRule type="expression" dxfId="13" priority="11">
      <formula>(L2+1)&lt;=(9*rounds_bucket)</formula>
    </cfRule>
  </conditionalFormatting>
  <conditionalFormatting sqref="O28:P28">
    <cfRule type="expression" dxfId="12" priority="9">
      <formula>(O2+1)&lt;=(9*rounds_bucket)</formula>
    </cfRule>
  </conditionalFormatting>
  <conditionalFormatting sqref="R28:S28">
    <cfRule type="expression" dxfId="11" priority="7">
      <formula>(R2+1)&lt;=(9*rounds_bucket)</formula>
    </cfRule>
  </conditionalFormatting>
  <conditionalFormatting sqref="U28:V28">
    <cfRule type="expression" dxfId="10" priority="5">
      <formula>(U2+1)&lt;=(9*rounds_bucket)</formula>
    </cfRule>
  </conditionalFormatting>
  <conditionalFormatting sqref="X28:Y28">
    <cfRule type="expression" dxfId="9" priority="3">
      <formula>(X2+1)&lt;=(9*rounds_bucket)</formula>
    </cfRule>
  </conditionalFormatting>
  <conditionalFormatting sqref="AA28:AB28">
    <cfRule type="expression" dxfId="8" priority="1">
      <formula>(AA2+1)&lt;=(9*rounds_bucket)</formula>
    </cfRule>
  </conditionalFormatting>
  <pageMargins left="0.39370078740157483" right="0.39370078740157483" top="0.51181102362204722" bottom="0.39370078740157483" header="0.31496062992125984" footer="0.31496062992125984"/>
  <pageSetup paperSize="9" scale="36" pageOrder="overThenDown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AX101"/>
  <sheetViews>
    <sheetView zoomScale="80" zoomScaleNormal="80" workbookViewId="0">
      <pane xSplit="2" ySplit="7" topLeftCell="C8" activePane="bottomRight" state="frozen"/>
      <selection activeCell="A2" sqref="A2"/>
      <selection pane="topRight" activeCell="A2" sqref="A2"/>
      <selection pane="bottomLeft" activeCell="A2" sqref="A2"/>
      <selection pane="bottomRight" activeCell="C8" sqref="C8"/>
    </sheetView>
  </sheetViews>
  <sheetFormatPr defaultColWidth="9.109375" defaultRowHeight="13.8" x14ac:dyDescent="0.25"/>
  <cols>
    <col min="1" max="1" width="11" style="700" customWidth="1"/>
    <col min="2" max="2" width="86.33203125" style="700" bestFit="1" customWidth="1"/>
    <col min="3" max="3" width="12.109375" style="790" bestFit="1" customWidth="1"/>
    <col min="4" max="4" width="11.6640625" style="796" bestFit="1" customWidth="1"/>
    <col min="5" max="5" width="10.33203125" style="797" bestFit="1" customWidth="1"/>
    <col min="6" max="6" width="10.33203125" style="798" bestFit="1" customWidth="1"/>
    <col min="7" max="7" width="11.109375" style="768" bestFit="1" customWidth="1"/>
    <col min="8" max="8" width="14.6640625" style="768" bestFit="1" customWidth="1"/>
    <col min="9" max="9" width="12.33203125" style="768" bestFit="1" customWidth="1"/>
    <col min="10" max="10" width="13.5546875" style="768" bestFit="1" customWidth="1"/>
    <col min="11" max="11" width="12.44140625" style="768" bestFit="1" customWidth="1"/>
    <col min="12" max="12" width="13.6640625" style="768" bestFit="1" customWidth="1"/>
    <col min="13" max="13" width="11.109375" style="768" bestFit="1" customWidth="1"/>
    <col min="14" max="14" width="16" style="768" customWidth="1"/>
    <col min="15" max="15" width="8.5546875" style="768" bestFit="1" customWidth="1"/>
    <col min="16" max="16" width="12" style="768" bestFit="1" customWidth="1"/>
    <col min="17" max="17" width="8.5546875" style="768" bestFit="1" customWidth="1"/>
    <col min="18" max="18" width="11" style="768" bestFit="1" customWidth="1"/>
    <col min="19" max="19" width="8.88671875" style="768" bestFit="1" customWidth="1"/>
    <col min="20" max="20" width="10" style="768" bestFit="1" customWidth="1"/>
    <col min="21" max="21" width="12" style="768" bestFit="1" customWidth="1"/>
    <col min="22" max="22" width="10.44140625" style="768" bestFit="1" customWidth="1"/>
    <col min="23" max="23" width="9.6640625" style="768" bestFit="1" customWidth="1"/>
    <col min="24" max="24" width="12" style="768" bestFit="1" customWidth="1"/>
    <col min="25" max="25" width="8.5546875" style="768" bestFit="1" customWidth="1"/>
    <col min="26" max="26" width="7.33203125" style="768" bestFit="1" customWidth="1"/>
    <col min="27" max="27" width="8.44140625" style="768" customWidth="1"/>
    <col min="28" max="28" width="7.109375" style="768" customWidth="1"/>
    <col min="29" max="29" width="12.33203125" style="768" customWidth="1"/>
    <col min="30" max="30" width="9.44140625" style="768" customWidth="1"/>
    <col min="31" max="31" width="8.5546875" style="768" bestFit="1" customWidth="1"/>
    <col min="32" max="32" width="7.88671875" style="768" bestFit="1" customWidth="1"/>
    <col min="33" max="33" width="12" style="768" bestFit="1" customWidth="1"/>
    <col min="34" max="34" width="8" style="768" bestFit="1" customWidth="1"/>
    <col min="35" max="35" width="6.5546875" style="768" bestFit="1" customWidth="1"/>
    <col min="36" max="36" width="12" style="768" bestFit="1" customWidth="1"/>
    <col min="37" max="37" width="12.33203125" style="768" bestFit="1" customWidth="1"/>
    <col min="38" max="50" width="9.109375" style="769"/>
    <col min="51" max="16384" width="9.109375" style="700"/>
  </cols>
  <sheetData>
    <row r="1" spans="1:50" ht="17.399999999999999" x14ac:dyDescent="0.3">
      <c r="A1" s="763" t="s">
        <v>2032</v>
      </c>
      <c r="B1" s="763"/>
      <c r="C1" s="764"/>
      <c r="D1" s="765" t="s">
        <v>577</v>
      </c>
      <c r="E1" s="766"/>
      <c r="F1" s="767"/>
    </row>
    <row r="2" spans="1:50" ht="14.4" x14ac:dyDescent="0.3">
      <c r="A2" s="770" t="s">
        <v>2624</v>
      </c>
      <c r="B2" s="770"/>
      <c r="C2" s="771"/>
      <c r="D2" s="772"/>
      <c r="E2" s="773"/>
      <c r="F2" s="774"/>
    </row>
    <row r="3" spans="1:50" ht="14.4" x14ac:dyDescent="0.3">
      <c r="A3" s="770" t="s">
        <v>578</v>
      </c>
      <c r="B3" s="770"/>
      <c r="C3" s="771"/>
      <c r="D3" s="772"/>
      <c r="E3" s="773"/>
      <c r="F3" s="774"/>
    </row>
    <row r="5" spans="1:50" s="705" customFormat="1" x14ac:dyDescent="0.25">
      <c r="A5" s="689" t="s">
        <v>2033</v>
      </c>
      <c r="B5" s="690" t="s">
        <v>354</v>
      </c>
      <c r="C5" s="691" t="s">
        <v>581</v>
      </c>
      <c r="D5" s="692" t="s">
        <v>39</v>
      </c>
      <c r="E5" s="693" t="s">
        <v>76</v>
      </c>
      <c r="F5" s="693" t="s">
        <v>77</v>
      </c>
      <c r="G5" s="698" t="s">
        <v>769</v>
      </c>
      <c r="H5" s="699"/>
      <c r="I5" s="775" t="s">
        <v>598</v>
      </c>
      <c r="J5" s="701"/>
      <c r="K5" s="697" t="s">
        <v>600</v>
      </c>
      <c r="L5" s="698" t="s">
        <v>601</v>
      </c>
      <c r="M5" s="701"/>
      <c r="N5" s="776"/>
      <c r="O5" s="775" t="s">
        <v>603</v>
      </c>
      <c r="P5" s="699"/>
      <c r="Q5" s="698" t="s">
        <v>605</v>
      </c>
      <c r="R5" s="699"/>
      <c r="S5" s="698" t="s">
        <v>607</v>
      </c>
      <c r="T5" s="699"/>
      <c r="U5" s="698" t="s">
        <v>609</v>
      </c>
      <c r="V5" s="699"/>
      <c r="W5" s="698" t="s">
        <v>611</v>
      </c>
      <c r="X5" s="699"/>
      <c r="Y5" s="698" t="s">
        <v>613</v>
      </c>
      <c r="Z5" s="699"/>
      <c r="AA5" s="698" t="s">
        <v>615</v>
      </c>
      <c r="AB5" s="699"/>
      <c r="AC5" s="698" t="s">
        <v>617</v>
      </c>
      <c r="AD5" s="701"/>
      <c r="AE5" s="702" t="s">
        <v>619</v>
      </c>
      <c r="AF5" s="697" t="s">
        <v>70</v>
      </c>
      <c r="AG5" s="703" t="s">
        <v>25</v>
      </c>
      <c r="AH5" s="697" t="s">
        <v>588</v>
      </c>
      <c r="AI5" s="777" t="s">
        <v>2623</v>
      </c>
      <c r="AJ5" s="778"/>
      <c r="AK5" s="779" t="s">
        <v>770</v>
      </c>
      <c r="AL5" s="704"/>
      <c r="AM5" s="704"/>
      <c r="AN5" s="704"/>
      <c r="AO5" s="704"/>
      <c r="AP5" s="704"/>
      <c r="AQ5" s="704"/>
      <c r="AR5" s="704"/>
      <c r="AS5" s="704"/>
      <c r="AT5" s="704"/>
      <c r="AU5" s="704"/>
      <c r="AV5" s="704"/>
      <c r="AW5" s="704"/>
      <c r="AX5" s="704"/>
    </row>
    <row r="6" spans="1:50" s="705" customFormat="1" x14ac:dyDescent="0.25">
      <c r="A6" s="780" t="s">
        <v>2034</v>
      </c>
      <c r="B6" s="781"/>
      <c r="C6" s="782" t="s">
        <v>590</v>
      </c>
      <c r="D6" s="702" t="s">
        <v>362</v>
      </c>
      <c r="E6" s="703" t="s">
        <v>362</v>
      </c>
      <c r="F6" s="703" t="s">
        <v>362</v>
      </c>
      <c r="G6" s="783" t="s">
        <v>76</v>
      </c>
      <c r="H6" s="784" t="s">
        <v>591</v>
      </c>
      <c r="I6" s="785" t="s">
        <v>76</v>
      </c>
      <c r="J6" s="785" t="s">
        <v>591</v>
      </c>
      <c r="K6" s="786"/>
      <c r="L6" s="783" t="s">
        <v>76</v>
      </c>
      <c r="M6" s="784" t="s">
        <v>591</v>
      </c>
      <c r="N6" s="780" t="s">
        <v>111</v>
      </c>
      <c r="O6" s="783" t="s">
        <v>76</v>
      </c>
      <c r="P6" s="784" t="s">
        <v>591</v>
      </c>
      <c r="Q6" s="783" t="s">
        <v>76</v>
      </c>
      <c r="R6" s="784" t="s">
        <v>591</v>
      </c>
      <c r="S6" s="783" t="s">
        <v>76</v>
      </c>
      <c r="T6" s="784" t="s">
        <v>591</v>
      </c>
      <c r="U6" s="783" t="s">
        <v>76</v>
      </c>
      <c r="V6" s="784" t="s">
        <v>591</v>
      </c>
      <c r="W6" s="783" t="s">
        <v>76</v>
      </c>
      <c r="X6" s="784" t="s">
        <v>591</v>
      </c>
      <c r="Y6" s="783" t="s">
        <v>76</v>
      </c>
      <c r="Z6" s="784" t="s">
        <v>591</v>
      </c>
      <c r="AA6" s="783" t="s">
        <v>76</v>
      </c>
      <c r="AB6" s="784" t="s">
        <v>591</v>
      </c>
      <c r="AC6" s="783" t="s">
        <v>76</v>
      </c>
      <c r="AD6" s="784" t="s">
        <v>591</v>
      </c>
      <c r="AE6" s="785"/>
      <c r="AF6" s="786"/>
      <c r="AG6" s="785"/>
      <c r="AH6" s="786"/>
      <c r="AI6" s="783" t="s">
        <v>76</v>
      </c>
      <c r="AJ6" s="784" t="s">
        <v>591</v>
      </c>
      <c r="AK6" s="787" t="s">
        <v>772</v>
      </c>
      <c r="AL6" s="704"/>
      <c r="AM6" s="704"/>
      <c r="AN6" s="704"/>
      <c r="AO6" s="704"/>
      <c r="AP6" s="704"/>
      <c r="AQ6" s="704"/>
      <c r="AR6" s="704"/>
      <c r="AS6" s="704"/>
      <c r="AT6" s="704"/>
      <c r="AU6" s="704"/>
      <c r="AV6" s="704"/>
      <c r="AW6" s="704"/>
      <c r="AX6" s="704"/>
    </row>
    <row r="7" spans="1:50" hidden="1" x14ac:dyDescent="0.25">
      <c r="A7" s="788" t="s">
        <v>593</v>
      </c>
      <c r="B7" s="789" t="s">
        <v>354</v>
      </c>
      <c r="C7" s="790" t="s">
        <v>594</v>
      </c>
      <c r="D7" s="791" t="s">
        <v>2401</v>
      </c>
      <c r="E7" s="792" t="s">
        <v>2402</v>
      </c>
      <c r="F7" s="793" t="s">
        <v>2403</v>
      </c>
      <c r="G7" s="793" t="s">
        <v>2404</v>
      </c>
      <c r="H7" s="794" t="s">
        <v>2405</v>
      </c>
      <c r="I7" s="768" t="s">
        <v>2406</v>
      </c>
      <c r="J7" s="768" t="s">
        <v>2407</v>
      </c>
      <c r="K7" s="795" t="s">
        <v>2408</v>
      </c>
      <c r="L7" s="794" t="s">
        <v>2409</v>
      </c>
      <c r="M7" s="768" t="s">
        <v>2410</v>
      </c>
      <c r="N7" s="768" t="s">
        <v>2437</v>
      </c>
      <c r="O7" s="793" t="s">
        <v>2412</v>
      </c>
      <c r="P7" s="794" t="s">
        <v>2413</v>
      </c>
      <c r="Q7" s="793" t="s">
        <v>2414</v>
      </c>
      <c r="R7" s="794" t="s">
        <v>2415</v>
      </c>
      <c r="S7" s="793" t="s">
        <v>2416</v>
      </c>
      <c r="T7" s="794" t="s">
        <v>2417</v>
      </c>
      <c r="U7" s="793" t="s">
        <v>2418</v>
      </c>
      <c r="V7" s="794" t="s">
        <v>2419</v>
      </c>
      <c r="W7" s="793" t="s">
        <v>2420</v>
      </c>
      <c r="X7" s="794" t="s">
        <v>2421</v>
      </c>
      <c r="Y7" s="793" t="s">
        <v>2422</v>
      </c>
      <c r="Z7" s="794" t="s">
        <v>2423</v>
      </c>
      <c r="AA7" s="793" t="s">
        <v>2424</v>
      </c>
      <c r="AB7" s="794" t="s">
        <v>2425</v>
      </c>
      <c r="AC7" s="793" t="s">
        <v>2426</v>
      </c>
      <c r="AD7" s="794" t="s">
        <v>2427</v>
      </c>
      <c r="AE7" s="793" t="s">
        <v>2428</v>
      </c>
      <c r="AF7" s="794" t="s">
        <v>2429</v>
      </c>
      <c r="AG7" s="768" t="s">
        <v>2430</v>
      </c>
      <c r="AH7" s="795" t="s">
        <v>2431</v>
      </c>
      <c r="AI7" s="768" t="s">
        <v>2432</v>
      </c>
      <c r="AJ7" s="795" t="s">
        <v>2433</v>
      </c>
      <c r="AK7" s="768" t="s">
        <v>620</v>
      </c>
    </row>
    <row r="8" spans="1:50" s="44" customFormat="1" ht="11.4" x14ac:dyDescent="0.2">
      <c r="A8" s="799" t="s">
        <v>2438</v>
      </c>
      <c r="B8" s="59" t="s">
        <v>2439</v>
      </c>
      <c r="C8" s="800">
        <v>273</v>
      </c>
      <c r="D8" s="801">
        <v>12122.607579</v>
      </c>
      <c r="E8" s="801">
        <v>9067.1352563</v>
      </c>
      <c r="F8" s="802">
        <v>3055.4723221999998</v>
      </c>
      <c r="G8" s="803">
        <v>1588.4266622</v>
      </c>
      <c r="H8" s="804">
        <v>168.97048981</v>
      </c>
      <c r="I8" s="802">
        <v>4020.7363484000002</v>
      </c>
      <c r="J8" s="802">
        <v>177.88785744</v>
      </c>
      <c r="K8" s="800">
        <v>1075.4873978999999</v>
      </c>
      <c r="L8" s="802">
        <v>49.394439253000002</v>
      </c>
      <c r="M8" s="802">
        <v>16.698091260000002</v>
      </c>
      <c r="N8" s="805" t="s">
        <v>2438</v>
      </c>
      <c r="O8" s="802">
        <v>22.589013425000001</v>
      </c>
      <c r="P8" s="802">
        <v>4.8883118058999999</v>
      </c>
      <c r="Q8" s="803">
        <v>1093.3485679999999</v>
      </c>
      <c r="R8" s="804">
        <v>196.95795846999999</v>
      </c>
      <c r="S8" s="802">
        <v>13.602678772999999</v>
      </c>
      <c r="T8" s="802">
        <v>4.7963891208999998</v>
      </c>
      <c r="U8" s="803">
        <v>0</v>
      </c>
      <c r="V8" s="804">
        <v>0</v>
      </c>
      <c r="W8" s="802">
        <v>0</v>
      </c>
      <c r="X8" s="802">
        <v>0</v>
      </c>
      <c r="Y8" s="803">
        <v>0</v>
      </c>
      <c r="Z8" s="804">
        <v>0</v>
      </c>
      <c r="AA8" s="802">
        <v>906.07276766999996</v>
      </c>
      <c r="AB8" s="802">
        <v>913.76775638000004</v>
      </c>
      <c r="AC8" s="803">
        <v>0</v>
      </c>
      <c r="AD8" s="804">
        <v>0</v>
      </c>
      <c r="AE8" s="802">
        <v>0.1083195275</v>
      </c>
      <c r="AF8" s="800">
        <v>1023.4015154</v>
      </c>
      <c r="AG8" s="802">
        <v>478.89141623</v>
      </c>
      <c r="AH8" s="800">
        <v>363.05359303</v>
      </c>
      <c r="AI8" s="802">
        <v>1.4013212601</v>
      </c>
      <c r="AJ8" s="802">
        <v>2.1266831245</v>
      </c>
      <c r="AK8" s="800">
        <v>21</v>
      </c>
    </row>
    <row r="9" spans="1:50" s="44" customFormat="1" ht="11.4" x14ac:dyDescent="0.2">
      <c r="A9" s="256" t="s">
        <v>2440</v>
      </c>
      <c r="B9" s="44" t="s">
        <v>2441</v>
      </c>
      <c r="C9" s="255">
        <v>1285</v>
      </c>
      <c r="D9" s="806">
        <v>12606.255663</v>
      </c>
      <c r="E9" s="806">
        <v>8974.2127877999992</v>
      </c>
      <c r="F9" s="231">
        <v>3632.0428751999998</v>
      </c>
      <c r="G9" s="253">
        <v>1607.7234112000001</v>
      </c>
      <c r="H9" s="254">
        <v>101.79910547999999</v>
      </c>
      <c r="I9" s="231">
        <v>4396.9858227000004</v>
      </c>
      <c r="J9" s="231">
        <v>276.09002581999999</v>
      </c>
      <c r="K9" s="255">
        <v>1250.7145433000001</v>
      </c>
      <c r="L9" s="231">
        <v>100.53448304</v>
      </c>
      <c r="M9" s="231">
        <v>44.875301991000001</v>
      </c>
      <c r="N9" s="807" t="s">
        <v>2440</v>
      </c>
      <c r="O9" s="231">
        <v>31.223654172</v>
      </c>
      <c r="P9" s="231">
        <v>4.9889204693</v>
      </c>
      <c r="Q9" s="253">
        <v>430.86714336</v>
      </c>
      <c r="R9" s="254">
        <v>127.42120955999999</v>
      </c>
      <c r="S9" s="231">
        <v>151.9459483</v>
      </c>
      <c r="T9" s="231">
        <v>31.283771604999998</v>
      </c>
      <c r="U9" s="253">
        <v>36.464906788</v>
      </c>
      <c r="V9" s="254">
        <v>10.620990377</v>
      </c>
      <c r="W9" s="231">
        <v>9.7761994537000003</v>
      </c>
      <c r="X9" s="231">
        <v>2.4802490925999998</v>
      </c>
      <c r="Y9" s="253">
        <v>189.90889422999999</v>
      </c>
      <c r="Z9" s="254">
        <v>92.470966238000003</v>
      </c>
      <c r="AA9" s="231">
        <v>531.95240676000003</v>
      </c>
      <c r="AB9" s="231">
        <v>944.59547775999999</v>
      </c>
      <c r="AC9" s="253">
        <v>0.43569270970000001</v>
      </c>
      <c r="AD9" s="254">
        <v>6.8348405400000006E-2</v>
      </c>
      <c r="AE9" s="231">
        <v>1.2498094677</v>
      </c>
      <c r="AF9" s="255">
        <v>999.50141097000005</v>
      </c>
      <c r="AG9" s="231">
        <v>706.68351190999999</v>
      </c>
      <c r="AH9" s="255">
        <v>508.96616481000001</v>
      </c>
      <c r="AI9" s="231">
        <v>6.1997479331000003</v>
      </c>
      <c r="AJ9" s="231">
        <v>8.4275451914000001</v>
      </c>
      <c r="AK9" s="255">
        <v>66</v>
      </c>
    </row>
    <row r="10" spans="1:50" s="44" customFormat="1" ht="11.4" x14ac:dyDescent="0.2">
      <c r="A10" s="256" t="s">
        <v>2442</v>
      </c>
      <c r="B10" s="44" t="s">
        <v>2443</v>
      </c>
      <c r="C10" s="255">
        <v>69</v>
      </c>
      <c r="D10" s="806">
        <v>20640.504004999999</v>
      </c>
      <c r="E10" s="806">
        <v>16112.310869000001</v>
      </c>
      <c r="F10" s="231">
        <v>4528.1931352000001</v>
      </c>
      <c r="G10" s="253">
        <v>2639.1448777999999</v>
      </c>
      <c r="H10" s="254">
        <v>120.31761081000001</v>
      </c>
      <c r="I10" s="231">
        <v>7372.5828620000002</v>
      </c>
      <c r="J10" s="231">
        <v>366.86294246</v>
      </c>
      <c r="K10" s="255">
        <v>1871.8006322000001</v>
      </c>
      <c r="L10" s="231">
        <v>124.10672957</v>
      </c>
      <c r="M10" s="231">
        <v>31.901248811999999</v>
      </c>
      <c r="N10" s="807" t="s">
        <v>2442</v>
      </c>
      <c r="O10" s="231">
        <v>65.166131768</v>
      </c>
      <c r="P10" s="231">
        <v>8.7582373187999991</v>
      </c>
      <c r="Q10" s="253">
        <v>1385.4551277999999</v>
      </c>
      <c r="R10" s="254">
        <v>138.04081675</v>
      </c>
      <c r="S10" s="231">
        <v>317.48816081000001</v>
      </c>
      <c r="T10" s="231">
        <v>53.898081928000003</v>
      </c>
      <c r="U10" s="253">
        <v>0</v>
      </c>
      <c r="V10" s="254">
        <v>0</v>
      </c>
      <c r="W10" s="231">
        <v>151.02539386999999</v>
      </c>
      <c r="X10" s="231">
        <v>41.332778941999997</v>
      </c>
      <c r="Y10" s="253">
        <v>15.588549275</v>
      </c>
      <c r="Z10" s="254">
        <v>4.2607565217000003</v>
      </c>
      <c r="AA10" s="231">
        <v>851.71701499999995</v>
      </c>
      <c r="AB10" s="231">
        <v>1188.1167244000001</v>
      </c>
      <c r="AC10" s="253">
        <v>24.219835970999998</v>
      </c>
      <c r="AD10" s="254">
        <v>3.3409194057999998</v>
      </c>
      <c r="AE10" s="231">
        <v>1.6988962174</v>
      </c>
      <c r="AF10" s="255">
        <v>1560.5408491999999</v>
      </c>
      <c r="AG10" s="231">
        <v>1529.2081498</v>
      </c>
      <c r="AH10" s="255">
        <v>696.88021490000006</v>
      </c>
      <c r="AI10" s="231">
        <v>43.036873667000002</v>
      </c>
      <c r="AJ10" s="231">
        <v>34.013587348000001</v>
      </c>
      <c r="AK10" s="255">
        <v>24</v>
      </c>
    </row>
    <row r="11" spans="1:50" s="44" customFormat="1" ht="11.4" x14ac:dyDescent="0.2">
      <c r="A11" s="256" t="s">
        <v>2444</v>
      </c>
      <c r="B11" s="44" t="s">
        <v>2445</v>
      </c>
      <c r="C11" s="255">
        <v>2112</v>
      </c>
      <c r="D11" s="806">
        <v>20123.926590999999</v>
      </c>
      <c r="E11" s="806">
        <v>15785.504621</v>
      </c>
      <c r="F11" s="231">
        <v>4338.4219702</v>
      </c>
      <c r="G11" s="253">
        <v>2350.7796162</v>
      </c>
      <c r="H11" s="254">
        <v>197.20812268</v>
      </c>
      <c r="I11" s="231">
        <v>7941.3217649999997</v>
      </c>
      <c r="J11" s="231">
        <v>361.81275364999999</v>
      </c>
      <c r="K11" s="255">
        <v>2218.3678046999999</v>
      </c>
      <c r="L11" s="231">
        <v>87.324186413999996</v>
      </c>
      <c r="M11" s="231">
        <v>12.361217753</v>
      </c>
      <c r="N11" s="807" t="s">
        <v>2444</v>
      </c>
      <c r="O11" s="231">
        <v>29.466168410000002</v>
      </c>
      <c r="P11" s="231">
        <v>6.9002071026999996</v>
      </c>
      <c r="Q11" s="253">
        <v>1309.9627032999999</v>
      </c>
      <c r="R11" s="254">
        <v>107.85967797000001</v>
      </c>
      <c r="S11" s="231">
        <v>200.73540953</v>
      </c>
      <c r="T11" s="231">
        <v>33.449785706999997</v>
      </c>
      <c r="U11" s="253">
        <v>28.325328783</v>
      </c>
      <c r="V11" s="254">
        <v>5.0709324180999999</v>
      </c>
      <c r="W11" s="231">
        <v>18.977256157999999</v>
      </c>
      <c r="X11" s="231">
        <v>3.4930389848000001</v>
      </c>
      <c r="Y11" s="253">
        <v>0.53941956820000003</v>
      </c>
      <c r="Z11" s="254">
        <v>9.7813691300000005E-2</v>
      </c>
      <c r="AA11" s="231">
        <v>763.25056402999996</v>
      </c>
      <c r="AB11" s="231">
        <v>1123.0821126999999</v>
      </c>
      <c r="AC11" s="253">
        <v>0.28047998629999998</v>
      </c>
      <c r="AD11" s="254">
        <v>4.0123620700000001E-2</v>
      </c>
      <c r="AE11" s="231">
        <v>10.013821337</v>
      </c>
      <c r="AF11" s="255">
        <v>1870.6723067999999</v>
      </c>
      <c r="AG11" s="231">
        <v>618.77992457000005</v>
      </c>
      <c r="AH11" s="255">
        <v>776.75597990000006</v>
      </c>
      <c r="AI11" s="231">
        <v>28.172261459000001</v>
      </c>
      <c r="AJ11" s="231">
        <v>18.825808804000001</v>
      </c>
      <c r="AK11" s="255">
        <v>47</v>
      </c>
    </row>
    <row r="12" spans="1:50" s="44" customFormat="1" ht="11.4" x14ac:dyDescent="0.2">
      <c r="A12" s="256" t="s">
        <v>2446</v>
      </c>
      <c r="B12" s="44" t="s">
        <v>2447</v>
      </c>
      <c r="C12" s="255">
        <v>1890</v>
      </c>
      <c r="D12" s="806">
        <v>18477.258641</v>
      </c>
      <c r="E12" s="806">
        <v>14123.286017</v>
      </c>
      <c r="F12" s="231">
        <v>4353.9726242999996</v>
      </c>
      <c r="G12" s="253">
        <v>2068.9789483999998</v>
      </c>
      <c r="H12" s="254">
        <v>190.28864399</v>
      </c>
      <c r="I12" s="231">
        <v>7358.5855702999997</v>
      </c>
      <c r="J12" s="231">
        <v>343.75163165999999</v>
      </c>
      <c r="K12" s="255">
        <v>2105.0425344</v>
      </c>
      <c r="L12" s="231">
        <v>74.383878639000002</v>
      </c>
      <c r="M12" s="231">
        <v>10.368580056000001</v>
      </c>
      <c r="N12" s="807" t="s">
        <v>2446</v>
      </c>
      <c r="O12" s="231">
        <v>22.473126677</v>
      </c>
      <c r="P12" s="231">
        <v>5.7418269973999996</v>
      </c>
      <c r="Q12" s="253">
        <v>1171.6030415</v>
      </c>
      <c r="R12" s="254">
        <v>115.53353848</v>
      </c>
      <c r="S12" s="231">
        <v>155.69008962999999</v>
      </c>
      <c r="T12" s="231">
        <v>31.987636684000002</v>
      </c>
      <c r="U12" s="253">
        <v>22.517799488000001</v>
      </c>
      <c r="V12" s="254">
        <v>5.4353180459999999</v>
      </c>
      <c r="W12" s="231">
        <v>18.038634909999999</v>
      </c>
      <c r="X12" s="231">
        <v>2.8540696709</v>
      </c>
      <c r="Y12" s="253">
        <v>1.1287652078999999</v>
      </c>
      <c r="Z12" s="254">
        <v>0.21579038889999999</v>
      </c>
      <c r="AA12" s="231">
        <v>735.96192953000002</v>
      </c>
      <c r="AB12" s="231">
        <v>1077.942839</v>
      </c>
      <c r="AC12" s="253">
        <v>0.1190235979</v>
      </c>
      <c r="AD12" s="254">
        <v>1.66038095E-2</v>
      </c>
      <c r="AE12" s="231">
        <v>8.8604647179999994</v>
      </c>
      <c r="AF12" s="255">
        <v>1644.7937704999999</v>
      </c>
      <c r="AG12" s="231">
        <v>618.30584853000005</v>
      </c>
      <c r="AH12" s="255">
        <v>645.34955758000001</v>
      </c>
      <c r="AI12" s="231">
        <v>24.501187865999999</v>
      </c>
      <c r="AJ12" s="231">
        <v>16.787990639</v>
      </c>
      <c r="AK12" s="255">
        <v>49</v>
      </c>
    </row>
    <row r="13" spans="1:50" s="44" customFormat="1" ht="11.4" x14ac:dyDescent="0.2">
      <c r="A13" s="256" t="s">
        <v>2448</v>
      </c>
      <c r="B13" s="44" t="s">
        <v>2449</v>
      </c>
      <c r="C13" s="255">
        <v>1474</v>
      </c>
      <c r="D13" s="806">
        <v>15913.364695</v>
      </c>
      <c r="E13" s="806">
        <v>11431.45084</v>
      </c>
      <c r="F13" s="231">
        <v>4481.9138548000001</v>
      </c>
      <c r="G13" s="253">
        <v>1970.6184237</v>
      </c>
      <c r="H13" s="254">
        <v>150.31301944000001</v>
      </c>
      <c r="I13" s="231">
        <v>5888.0519194999997</v>
      </c>
      <c r="J13" s="231">
        <v>307.96963008</v>
      </c>
      <c r="K13" s="255">
        <v>1830.1841677</v>
      </c>
      <c r="L13" s="231">
        <v>80.535597952000003</v>
      </c>
      <c r="M13" s="231">
        <v>26.087951436000001</v>
      </c>
      <c r="N13" s="807" t="s">
        <v>2448</v>
      </c>
      <c r="O13" s="231">
        <v>27.138957871999999</v>
      </c>
      <c r="P13" s="231">
        <v>7.0071143263</v>
      </c>
      <c r="Q13" s="253">
        <v>934.35374032000004</v>
      </c>
      <c r="R13" s="254">
        <v>234.50923361</v>
      </c>
      <c r="S13" s="231">
        <v>126.38283604</v>
      </c>
      <c r="T13" s="231">
        <v>29.570527185</v>
      </c>
      <c r="U13" s="253">
        <v>25.143458609</v>
      </c>
      <c r="V13" s="254">
        <v>6.3147820468000004</v>
      </c>
      <c r="W13" s="231">
        <v>19.105912104000002</v>
      </c>
      <c r="X13" s="231">
        <v>3.8548075175999998</v>
      </c>
      <c r="Y13" s="253">
        <v>4.8890102849000003</v>
      </c>
      <c r="Z13" s="254">
        <v>2.5716092557999999</v>
      </c>
      <c r="AA13" s="231">
        <v>436.61969231</v>
      </c>
      <c r="AB13" s="231">
        <v>1182.4455814</v>
      </c>
      <c r="AC13" s="253">
        <v>0.4815272632</v>
      </c>
      <c r="AD13" s="254">
        <v>7.1775623499999996E-2</v>
      </c>
      <c r="AE13" s="231">
        <v>9.9327542204999997</v>
      </c>
      <c r="AF13" s="255">
        <v>1317.2758361000001</v>
      </c>
      <c r="AG13" s="231">
        <v>573.56641854999998</v>
      </c>
      <c r="AH13" s="255">
        <v>673.66172239000002</v>
      </c>
      <c r="AI13" s="231">
        <v>32.211425435999999</v>
      </c>
      <c r="AJ13" s="231">
        <v>12.495262435000001</v>
      </c>
      <c r="AK13" s="255">
        <v>78</v>
      </c>
    </row>
    <row r="14" spans="1:50" s="44" customFormat="1" ht="11.4" x14ac:dyDescent="0.2">
      <c r="A14" s="256" t="s">
        <v>2450</v>
      </c>
      <c r="B14" s="44" t="s">
        <v>2451</v>
      </c>
      <c r="C14" s="255">
        <v>11884</v>
      </c>
      <c r="D14" s="806">
        <v>23960.241979999999</v>
      </c>
      <c r="E14" s="806">
        <v>17928.948909999999</v>
      </c>
      <c r="F14" s="231">
        <v>6031.2930700999996</v>
      </c>
      <c r="G14" s="253">
        <v>3526.3073352000001</v>
      </c>
      <c r="H14" s="254">
        <v>257.04103000999999</v>
      </c>
      <c r="I14" s="231">
        <v>8055.7627427999996</v>
      </c>
      <c r="J14" s="231">
        <v>551.99021674999995</v>
      </c>
      <c r="K14" s="255">
        <v>2718.0878499999999</v>
      </c>
      <c r="L14" s="231">
        <v>198.40409448</v>
      </c>
      <c r="M14" s="231">
        <v>35.172714825</v>
      </c>
      <c r="N14" s="807" t="s">
        <v>2450</v>
      </c>
      <c r="O14" s="231">
        <v>51.267954732</v>
      </c>
      <c r="P14" s="231">
        <v>8.0240659397999998</v>
      </c>
      <c r="Q14" s="253">
        <v>736.44049639000002</v>
      </c>
      <c r="R14" s="254">
        <v>160.85597639</v>
      </c>
      <c r="S14" s="231">
        <v>485.82469272999998</v>
      </c>
      <c r="T14" s="231">
        <v>59.910689875999999</v>
      </c>
      <c r="U14" s="253">
        <v>551.28151180999998</v>
      </c>
      <c r="V14" s="254">
        <v>144.39364494</v>
      </c>
      <c r="W14" s="231">
        <v>65.749093943000005</v>
      </c>
      <c r="X14" s="231">
        <v>14.831498477</v>
      </c>
      <c r="Y14" s="253">
        <v>14.416177318000001</v>
      </c>
      <c r="Z14" s="254">
        <v>4.2805719459000002</v>
      </c>
      <c r="AA14" s="231">
        <v>931.22584823</v>
      </c>
      <c r="AB14" s="231">
        <v>1375.306548</v>
      </c>
      <c r="AC14" s="253">
        <v>11.744781429</v>
      </c>
      <c r="AD14" s="254">
        <v>3.8256798845</v>
      </c>
      <c r="AE14" s="231">
        <v>3.5677019850999998</v>
      </c>
      <c r="AF14" s="255">
        <v>2162.5272952999999</v>
      </c>
      <c r="AG14" s="231">
        <v>958.76017792000005</v>
      </c>
      <c r="AH14" s="255">
        <v>818.08338737999998</v>
      </c>
      <c r="AI14" s="231">
        <v>25.236524432</v>
      </c>
      <c r="AJ14" s="231">
        <v>29.921677278000001</v>
      </c>
      <c r="AK14" s="255">
        <v>92</v>
      </c>
    </row>
    <row r="15" spans="1:50" s="44" customFormat="1" ht="11.4" x14ac:dyDescent="0.2">
      <c r="A15" s="256" t="s">
        <v>2452</v>
      </c>
      <c r="B15" s="44" t="s">
        <v>2453</v>
      </c>
      <c r="C15" s="255">
        <v>9282</v>
      </c>
      <c r="D15" s="806">
        <v>20442.784927000001</v>
      </c>
      <c r="E15" s="806">
        <v>15309.416751999999</v>
      </c>
      <c r="F15" s="231">
        <v>5133.3681743999996</v>
      </c>
      <c r="G15" s="253">
        <v>3010.9948462000002</v>
      </c>
      <c r="H15" s="254">
        <v>174.85213461999999</v>
      </c>
      <c r="I15" s="231">
        <v>7036.2622349000003</v>
      </c>
      <c r="J15" s="231">
        <v>439.98480971999999</v>
      </c>
      <c r="K15" s="255">
        <v>2300.5455022000001</v>
      </c>
      <c r="L15" s="231">
        <v>171.15919047</v>
      </c>
      <c r="M15" s="231">
        <v>25.765776617</v>
      </c>
      <c r="N15" s="807" t="s">
        <v>2452</v>
      </c>
      <c r="O15" s="231">
        <v>50.184014761999997</v>
      </c>
      <c r="P15" s="231">
        <v>6.9849506780999997</v>
      </c>
      <c r="Q15" s="253">
        <v>785.67594224000004</v>
      </c>
      <c r="R15" s="254">
        <v>152.68116628999999</v>
      </c>
      <c r="S15" s="231">
        <v>382.64644048999997</v>
      </c>
      <c r="T15" s="231">
        <v>56.673548736000001</v>
      </c>
      <c r="U15" s="253">
        <v>325.86884252999999</v>
      </c>
      <c r="V15" s="254">
        <v>88.581530577999999</v>
      </c>
      <c r="W15" s="231">
        <v>75.160256227000005</v>
      </c>
      <c r="X15" s="231">
        <v>17.504022898999999</v>
      </c>
      <c r="Y15" s="253">
        <v>10.183802028000001</v>
      </c>
      <c r="Z15" s="254">
        <v>3.5277479629999999</v>
      </c>
      <c r="AA15" s="231">
        <v>788.43928799000003</v>
      </c>
      <c r="AB15" s="231">
        <v>1204.6116485</v>
      </c>
      <c r="AC15" s="253">
        <v>17.721744605000001</v>
      </c>
      <c r="AD15" s="254">
        <v>5.0014331646999999</v>
      </c>
      <c r="AE15" s="231">
        <v>1.9988595606999999</v>
      </c>
      <c r="AF15" s="255">
        <v>1704.1199016999999</v>
      </c>
      <c r="AG15" s="231">
        <v>867.53835887000002</v>
      </c>
      <c r="AH15" s="255">
        <v>691.37670876000004</v>
      </c>
      <c r="AI15" s="231">
        <v>22.056982770000001</v>
      </c>
      <c r="AJ15" s="231">
        <v>24.683240607999998</v>
      </c>
      <c r="AK15" s="255">
        <v>93</v>
      </c>
    </row>
    <row r="16" spans="1:50" s="44" customFormat="1" ht="11.4" x14ac:dyDescent="0.2">
      <c r="A16" s="256" t="s">
        <v>2454</v>
      </c>
      <c r="B16" s="44" t="s">
        <v>2455</v>
      </c>
      <c r="C16" s="255">
        <v>6711</v>
      </c>
      <c r="D16" s="806">
        <v>22200.018636000001</v>
      </c>
      <c r="E16" s="806">
        <v>16467.993007000001</v>
      </c>
      <c r="F16" s="231">
        <v>5732.0256280000003</v>
      </c>
      <c r="G16" s="253">
        <v>3087.4156830000002</v>
      </c>
      <c r="H16" s="254">
        <v>319.62655845</v>
      </c>
      <c r="I16" s="231">
        <v>7403.9178306000003</v>
      </c>
      <c r="J16" s="231">
        <v>540.57740002000003</v>
      </c>
      <c r="K16" s="255">
        <v>2459.5820502000001</v>
      </c>
      <c r="L16" s="231">
        <v>155.05750214</v>
      </c>
      <c r="M16" s="231">
        <v>29.223134643000002</v>
      </c>
      <c r="N16" s="807" t="s">
        <v>2454</v>
      </c>
      <c r="O16" s="231">
        <v>44.210174846000001</v>
      </c>
      <c r="P16" s="231">
        <v>6.5378697143000002</v>
      </c>
      <c r="Q16" s="253">
        <v>669.16574161000005</v>
      </c>
      <c r="R16" s="254">
        <v>146.4435373</v>
      </c>
      <c r="S16" s="231">
        <v>444.6081557</v>
      </c>
      <c r="T16" s="231">
        <v>45.435024284999997</v>
      </c>
      <c r="U16" s="253">
        <v>474.78663920999998</v>
      </c>
      <c r="V16" s="254">
        <v>127.60659117</v>
      </c>
      <c r="W16" s="231">
        <v>61.930227993000003</v>
      </c>
      <c r="X16" s="231">
        <v>13.091932307</v>
      </c>
      <c r="Y16" s="253">
        <v>13.829120626</v>
      </c>
      <c r="Z16" s="254">
        <v>5.0878436959000002</v>
      </c>
      <c r="AA16" s="231">
        <v>856.94340103000002</v>
      </c>
      <c r="AB16" s="231">
        <v>1210.1669612999999</v>
      </c>
      <c r="AC16" s="253">
        <v>11.642207750000001</v>
      </c>
      <c r="AD16" s="254">
        <v>2.0921637924000001</v>
      </c>
      <c r="AE16" s="231">
        <v>4.7891583067000001</v>
      </c>
      <c r="AF16" s="255">
        <v>2440.5994188</v>
      </c>
      <c r="AG16" s="231">
        <v>984.97399277</v>
      </c>
      <c r="AH16" s="255">
        <v>601.71484852000003</v>
      </c>
      <c r="AI16" s="231">
        <v>21.797700122999998</v>
      </c>
      <c r="AJ16" s="231">
        <v>17.1657656</v>
      </c>
      <c r="AK16" s="255">
        <v>97</v>
      </c>
    </row>
    <row r="17" spans="1:37" s="44" customFormat="1" ht="11.4" x14ac:dyDescent="0.2">
      <c r="A17" s="256" t="s">
        <v>2456</v>
      </c>
      <c r="B17" s="44" t="s">
        <v>2457</v>
      </c>
      <c r="C17" s="255">
        <v>8710</v>
      </c>
      <c r="D17" s="806">
        <v>13251.593554999999</v>
      </c>
      <c r="E17" s="806">
        <v>9932.6591907999991</v>
      </c>
      <c r="F17" s="231">
        <v>3318.9343638999999</v>
      </c>
      <c r="G17" s="253">
        <v>2043.3072777</v>
      </c>
      <c r="H17" s="254">
        <v>135.01684990999999</v>
      </c>
      <c r="I17" s="231">
        <v>4505.0189794999997</v>
      </c>
      <c r="J17" s="231">
        <v>320.67168643000002</v>
      </c>
      <c r="K17" s="255">
        <v>1512.6040109999999</v>
      </c>
      <c r="L17" s="231">
        <v>122.36190784</v>
      </c>
      <c r="M17" s="231">
        <v>31.769497337000001</v>
      </c>
      <c r="N17" s="807" t="s">
        <v>2456</v>
      </c>
      <c r="O17" s="231">
        <v>34.307658007000001</v>
      </c>
      <c r="P17" s="231">
        <v>5.9131893589000004</v>
      </c>
      <c r="Q17" s="253">
        <v>453.34202909999999</v>
      </c>
      <c r="R17" s="254">
        <v>98.149073732000005</v>
      </c>
      <c r="S17" s="231">
        <v>239.40450453</v>
      </c>
      <c r="T17" s="231">
        <v>31.52346223</v>
      </c>
      <c r="U17" s="253">
        <v>42.913380638</v>
      </c>
      <c r="V17" s="254">
        <v>10.826962901</v>
      </c>
      <c r="W17" s="231">
        <v>28.940169551</v>
      </c>
      <c r="X17" s="231">
        <v>6.4743158881999996</v>
      </c>
      <c r="Y17" s="253">
        <v>28.110167786000002</v>
      </c>
      <c r="Z17" s="254">
        <v>8.3490823620000008</v>
      </c>
      <c r="AA17" s="231">
        <v>535.86793340999998</v>
      </c>
      <c r="AB17" s="231">
        <v>821.33578291000003</v>
      </c>
      <c r="AC17" s="253">
        <v>8.6835730943999998</v>
      </c>
      <c r="AD17" s="254">
        <v>1.5083810713000001</v>
      </c>
      <c r="AE17" s="231">
        <v>4.1195340834999996</v>
      </c>
      <c r="AF17" s="255">
        <v>1283.4698757000001</v>
      </c>
      <c r="AG17" s="231">
        <v>523.57772605000002</v>
      </c>
      <c r="AH17" s="255">
        <v>383.38281502000001</v>
      </c>
      <c r="AI17" s="231">
        <v>12.615363278</v>
      </c>
      <c r="AJ17" s="231">
        <v>18.028364288999999</v>
      </c>
      <c r="AK17" s="255">
        <v>100</v>
      </c>
    </row>
    <row r="18" spans="1:37" s="44" customFormat="1" ht="11.4" x14ac:dyDescent="0.2">
      <c r="A18" s="256" t="s">
        <v>2458</v>
      </c>
      <c r="B18" s="44" t="s">
        <v>2459</v>
      </c>
      <c r="C18" s="255">
        <v>14276</v>
      </c>
      <c r="D18" s="806">
        <v>11932.054287000001</v>
      </c>
      <c r="E18" s="806">
        <v>8736.1693928999994</v>
      </c>
      <c r="F18" s="231">
        <v>3195.8848945999998</v>
      </c>
      <c r="G18" s="253">
        <v>1794.9814962</v>
      </c>
      <c r="H18" s="254">
        <v>111.17103869</v>
      </c>
      <c r="I18" s="231">
        <v>4072.8021349000001</v>
      </c>
      <c r="J18" s="231">
        <v>294.58630698000002</v>
      </c>
      <c r="K18" s="255">
        <v>1304.6545153</v>
      </c>
      <c r="L18" s="231">
        <v>99.457906703000006</v>
      </c>
      <c r="M18" s="231">
        <v>27.421737543999999</v>
      </c>
      <c r="N18" s="807" t="s">
        <v>2458</v>
      </c>
      <c r="O18" s="231">
        <v>26.806209556999999</v>
      </c>
      <c r="P18" s="231">
        <v>4.3110581226000004</v>
      </c>
      <c r="Q18" s="253">
        <v>460.2288183</v>
      </c>
      <c r="R18" s="254">
        <v>101.21656754</v>
      </c>
      <c r="S18" s="231">
        <v>160.1388647</v>
      </c>
      <c r="T18" s="231">
        <v>28.435231026</v>
      </c>
      <c r="U18" s="253">
        <v>25.774465443</v>
      </c>
      <c r="V18" s="254">
        <v>5.9239708505999999</v>
      </c>
      <c r="W18" s="231">
        <v>39.100543895999998</v>
      </c>
      <c r="X18" s="231">
        <v>9.1512322150000003</v>
      </c>
      <c r="Y18" s="253">
        <v>24.241127377000002</v>
      </c>
      <c r="Z18" s="254">
        <v>7.5221771710000001</v>
      </c>
      <c r="AA18" s="231">
        <v>461.62566843000002</v>
      </c>
      <c r="AB18" s="231">
        <v>810.10477134999996</v>
      </c>
      <c r="AC18" s="253">
        <v>8.2438666241000007</v>
      </c>
      <c r="AD18" s="254">
        <v>3.3878563953</v>
      </c>
      <c r="AE18" s="231">
        <v>2.7106909279</v>
      </c>
      <c r="AF18" s="255">
        <v>1114.3642848</v>
      </c>
      <c r="AG18" s="231">
        <v>528.03219171000001</v>
      </c>
      <c r="AH18" s="255">
        <v>382.13145792</v>
      </c>
      <c r="AI18" s="231">
        <v>10.933037025999999</v>
      </c>
      <c r="AJ18" s="231">
        <v>12.595059791000001</v>
      </c>
      <c r="AK18" s="255">
        <v>100</v>
      </c>
    </row>
    <row r="19" spans="1:37" s="44" customFormat="1" ht="11.4" x14ac:dyDescent="0.2">
      <c r="A19" s="256" t="s">
        <v>2460</v>
      </c>
      <c r="B19" s="44" t="s">
        <v>2461</v>
      </c>
      <c r="C19" s="255">
        <v>6032</v>
      </c>
      <c r="D19" s="806">
        <v>13022.787002999999</v>
      </c>
      <c r="E19" s="806">
        <v>9686.5397059999996</v>
      </c>
      <c r="F19" s="231">
        <v>3336.2472974000002</v>
      </c>
      <c r="G19" s="253">
        <v>1852.7743966999999</v>
      </c>
      <c r="H19" s="254">
        <v>155.6866186</v>
      </c>
      <c r="I19" s="231">
        <v>4429.0550418000003</v>
      </c>
      <c r="J19" s="231">
        <v>389.46910830000002</v>
      </c>
      <c r="K19" s="255">
        <v>1377.2421262</v>
      </c>
      <c r="L19" s="231">
        <v>93.196515521999999</v>
      </c>
      <c r="M19" s="231">
        <v>19.780280802</v>
      </c>
      <c r="N19" s="807" t="s">
        <v>2460</v>
      </c>
      <c r="O19" s="231">
        <v>38.221652456000001</v>
      </c>
      <c r="P19" s="231">
        <v>5.5262810897000003</v>
      </c>
      <c r="Q19" s="253">
        <v>400.01012777</v>
      </c>
      <c r="R19" s="254">
        <v>89.065936218999994</v>
      </c>
      <c r="S19" s="231">
        <v>243.97089534</v>
      </c>
      <c r="T19" s="231">
        <v>28.217450037999999</v>
      </c>
      <c r="U19" s="253">
        <v>43.111946920000001</v>
      </c>
      <c r="V19" s="254">
        <v>12.659677965</v>
      </c>
      <c r="W19" s="231">
        <v>34.402780235000002</v>
      </c>
      <c r="X19" s="231">
        <v>7.6732161867000004</v>
      </c>
      <c r="Y19" s="253">
        <v>31.062151052000001</v>
      </c>
      <c r="Z19" s="254">
        <v>10.539633759000001</v>
      </c>
      <c r="AA19" s="231">
        <v>518.15248202999999</v>
      </c>
      <c r="AB19" s="231">
        <v>799.98518549000005</v>
      </c>
      <c r="AC19" s="253">
        <v>4.8338898222999998</v>
      </c>
      <c r="AD19" s="254">
        <v>1.2132166621</v>
      </c>
      <c r="AE19" s="231">
        <v>4.6337415069999999</v>
      </c>
      <c r="AF19" s="255">
        <v>1585.5599807000001</v>
      </c>
      <c r="AG19" s="231">
        <v>506.39883731999998</v>
      </c>
      <c r="AH19" s="255">
        <v>317.43446068999998</v>
      </c>
      <c r="AI19" s="231">
        <v>11.806294132</v>
      </c>
      <c r="AJ19" s="231">
        <v>11.103078112</v>
      </c>
      <c r="AK19" s="255">
        <v>102</v>
      </c>
    </row>
    <row r="20" spans="1:37" s="44" customFormat="1" ht="11.4" x14ac:dyDescent="0.2">
      <c r="A20" s="256" t="s">
        <v>2462</v>
      </c>
      <c r="B20" s="44" t="s">
        <v>2463</v>
      </c>
      <c r="C20" s="255">
        <v>1322</v>
      </c>
      <c r="D20" s="806">
        <v>35136.344547000001</v>
      </c>
      <c r="E20" s="806">
        <v>26413.082543</v>
      </c>
      <c r="F20" s="231">
        <v>8723.2620040000002</v>
      </c>
      <c r="G20" s="253">
        <v>4932.7146656000004</v>
      </c>
      <c r="H20" s="254">
        <v>281.50369049</v>
      </c>
      <c r="I20" s="231">
        <v>12627.532809</v>
      </c>
      <c r="J20" s="231">
        <v>763.01633787000003</v>
      </c>
      <c r="K20" s="255">
        <v>3862.0270483999998</v>
      </c>
      <c r="L20" s="231">
        <v>206.72739822</v>
      </c>
      <c r="M20" s="231">
        <v>26.511040453</v>
      </c>
      <c r="N20" s="807" t="s">
        <v>2462</v>
      </c>
      <c r="O20" s="231">
        <v>156.00536742</v>
      </c>
      <c r="P20" s="231">
        <v>22.768692555000001</v>
      </c>
      <c r="Q20" s="253">
        <v>1313.7138929</v>
      </c>
      <c r="R20" s="254">
        <v>259.06851172</v>
      </c>
      <c r="S20" s="231">
        <v>482.54081108999998</v>
      </c>
      <c r="T20" s="231">
        <v>73.606573803000003</v>
      </c>
      <c r="U20" s="253">
        <v>8.1168839070000001</v>
      </c>
      <c r="V20" s="254">
        <v>1.4262418132000001</v>
      </c>
      <c r="W20" s="231">
        <v>232.14897425000001</v>
      </c>
      <c r="X20" s="231">
        <v>57.182220272999999</v>
      </c>
      <c r="Y20" s="253">
        <v>7.7653684569000001</v>
      </c>
      <c r="Z20" s="254">
        <v>2.2916591527999999</v>
      </c>
      <c r="AA20" s="231">
        <v>1154.4158418</v>
      </c>
      <c r="AB20" s="231">
        <v>2357.3764838000002</v>
      </c>
      <c r="AC20" s="253">
        <v>19.264911392999998</v>
      </c>
      <c r="AD20" s="254">
        <v>2.8456149167999998</v>
      </c>
      <c r="AE20" s="231">
        <v>2.743530351</v>
      </c>
      <c r="AF20" s="255">
        <v>3513.7975167</v>
      </c>
      <c r="AG20" s="231">
        <v>1594.408539</v>
      </c>
      <c r="AH20" s="255">
        <v>1042.7786349999999</v>
      </c>
      <c r="AI20" s="231">
        <v>61.333622759999997</v>
      </c>
      <c r="AJ20" s="231">
        <v>70.711663055000002</v>
      </c>
      <c r="AK20" s="255">
        <v>70</v>
      </c>
    </row>
    <row r="21" spans="1:37" s="44" customFormat="1" ht="11.4" x14ac:dyDescent="0.2">
      <c r="A21" s="256" t="s">
        <v>2464</v>
      </c>
      <c r="B21" s="44" t="s">
        <v>2465</v>
      </c>
      <c r="C21" s="255">
        <v>1707</v>
      </c>
      <c r="D21" s="806">
        <v>30603.083675999998</v>
      </c>
      <c r="E21" s="806">
        <v>23344.011043999999</v>
      </c>
      <c r="F21" s="231">
        <v>7259.0726322</v>
      </c>
      <c r="G21" s="253">
        <v>4587.3627617000002</v>
      </c>
      <c r="H21" s="254">
        <v>217.84578987</v>
      </c>
      <c r="I21" s="231">
        <v>11071.567865000001</v>
      </c>
      <c r="J21" s="231">
        <v>583.796471</v>
      </c>
      <c r="K21" s="255">
        <v>3247.4680913000002</v>
      </c>
      <c r="L21" s="231">
        <v>214.87564033999999</v>
      </c>
      <c r="M21" s="231">
        <v>17.946177580000001</v>
      </c>
      <c r="N21" s="807" t="s">
        <v>2464</v>
      </c>
      <c r="O21" s="231">
        <v>133.98826653</v>
      </c>
      <c r="P21" s="231">
        <v>18.797106112000002</v>
      </c>
      <c r="Q21" s="253">
        <v>1252.8471789</v>
      </c>
      <c r="R21" s="254">
        <v>204.16180786000001</v>
      </c>
      <c r="S21" s="231">
        <v>491.67090482999998</v>
      </c>
      <c r="T21" s="231">
        <v>97.644793691000004</v>
      </c>
      <c r="U21" s="253">
        <v>16.654856489</v>
      </c>
      <c r="V21" s="254">
        <v>3.7654495038000002</v>
      </c>
      <c r="W21" s="231">
        <v>231.41186551999999</v>
      </c>
      <c r="X21" s="231">
        <v>60.456566998</v>
      </c>
      <c r="Y21" s="253">
        <v>6.6996473244999999</v>
      </c>
      <c r="Z21" s="254">
        <v>0.8901574136</v>
      </c>
      <c r="AA21" s="231">
        <v>1102.5176074999999</v>
      </c>
      <c r="AB21" s="231">
        <v>2153.3135885000002</v>
      </c>
      <c r="AC21" s="253">
        <v>36.022817285999999</v>
      </c>
      <c r="AD21" s="254">
        <v>5.4891255711999998</v>
      </c>
      <c r="AE21" s="231">
        <v>1.7956782711999999</v>
      </c>
      <c r="AF21" s="255">
        <v>2882.1443301999998</v>
      </c>
      <c r="AG21" s="231">
        <v>1163.4842879</v>
      </c>
      <c r="AH21" s="255">
        <v>722.07645680999997</v>
      </c>
      <c r="AI21" s="231">
        <v>36.096264644000001</v>
      </c>
      <c r="AJ21" s="231">
        <v>40.292122145</v>
      </c>
      <c r="AK21" s="255">
        <v>74</v>
      </c>
    </row>
    <row r="22" spans="1:37" s="44" customFormat="1" ht="11.4" x14ac:dyDescent="0.2">
      <c r="A22" s="256" t="s">
        <v>2466</v>
      </c>
      <c r="B22" s="44" t="s">
        <v>2467</v>
      </c>
      <c r="C22" s="255">
        <v>1329</v>
      </c>
      <c r="D22" s="806">
        <v>29777.588543999998</v>
      </c>
      <c r="E22" s="806">
        <v>22015.045011999999</v>
      </c>
      <c r="F22" s="231">
        <v>7762.5435321000004</v>
      </c>
      <c r="G22" s="253">
        <v>4163.9460134000001</v>
      </c>
      <c r="H22" s="254">
        <v>235.437048</v>
      </c>
      <c r="I22" s="231">
        <v>10433.242697</v>
      </c>
      <c r="J22" s="231">
        <v>684.26327234999997</v>
      </c>
      <c r="K22" s="255">
        <v>3231.9550045999999</v>
      </c>
      <c r="L22" s="231">
        <v>190.68411766</v>
      </c>
      <c r="M22" s="231">
        <v>29.584836791000001</v>
      </c>
      <c r="N22" s="807" t="s">
        <v>2466</v>
      </c>
      <c r="O22" s="231">
        <v>116.89707497000001</v>
      </c>
      <c r="P22" s="231">
        <v>17.38908992</v>
      </c>
      <c r="Q22" s="253">
        <v>1094.4595770000001</v>
      </c>
      <c r="R22" s="254">
        <v>201.05267558</v>
      </c>
      <c r="S22" s="231">
        <v>431.09870747000002</v>
      </c>
      <c r="T22" s="231">
        <v>79.688553694999996</v>
      </c>
      <c r="U22" s="253">
        <v>96.057843585000001</v>
      </c>
      <c r="V22" s="254">
        <v>21.705811242999999</v>
      </c>
      <c r="W22" s="231">
        <v>257.76307692</v>
      </c>
      <c r="X22" s="231">
        <v>63.152464873</v>
      </c>
      <c r="Y22" s="253">
        <v>18.317168549000002</v>
      </c>
      <c r="Z22" s="254">
        <v>3.9531380029999998</v>
      </c>
      <c r="AA22" s="231">
        <v>1130.9180191999999</v>
      </c>
      <c r="AB22" s="231">
        <v>1945.3778766</v>
      </c>
      <c r="AC22" s="253">
        <v>30.668122067999999</v>
      </c>
      <c r="AD22" s="254">
        <v>9.9475398074000001</v>
      </c>
      <c r="AE22" s="231">
        <v>3.5919830466999998</v>
      </c>
      <c r="AF22" s="255">
        <v>2925.7338494999999</v>
      </c>
      <c r="AG22" s="231">
        <v>1413.1415557</v>
      </c>
      <c r="AH22" s="255">
        <v>859.20493696999995</v>
      </c>
      <c r="AI22" s="231">
        <v>51.568846755000003</v>
      </c>
      <c r="AJ22" s="231">
        <v>36.787642753</v>
      </c>
      <c r="AK22" s="255">
        <v>100</v>
      </c>
    </row>
    <row r="23" spans="1:37" s="44" customFormat="1" ht="11.4" x14ac:dyDescent="0.2">
      <c r="A23" s="256" t="s">
        <v>2468</v>
      </c>
      <c r="B23" s="44" t="s">
        <v>2469</v>
      </c>
      <c r="C23" s="255">
        <v>59</v>
      </c>
      <c r="D23" s="806">
        <v>26305.364401999999</v>
      </c>
      <c r="E23" s="806">
        <v>21818.761439999998</v>
      </c>
      <c r="F23" s="231">
        <v>4486.6029613999999</v>
      </c>
      <c r="G23" s="253">
        <v>2546.8020642000001</v>
      </c>
      <c r="H23" s="254">
        <v>185.3746702</v>
      </c>
      <c r="I23" s="231">
        <v>10029.080948000001</v>
      </c>
      <c r="J23" s="231">
        <v>369.20155197000003</v>
      </c>
      <c r="K23" s="255">
        <v>2286.9082002999999</v>
      </c>
      <c r="L23" s="231">
        <v>87.380180813999999</v>
      </c>
      <c r="M23" s="231">
        <v>7.2345439491999999</v>
      </c>
      <c r="N23" s="807" t="s">
        <v>2468</v>
      </c>
      <c r="O23" s="231">
        <v>16.974188914999999</v>
      </c>
      <c r="P23" s="231">
        <v>3.1885439661000001</v>
      </c>
      <c r="Q23" s="253">
        <v>3269.9558099000001</v>
      </c>
      <c r="R23" s="254">
        <v>156.36472992</v>
      </c>
      <c r="S23" s="231">
        <v>220.64912197999999</v>
      </c>
      <c r="T23" s="231">
        <v>44.728187118999998</v>
      </c>
      <c r="U23" s="253">
        <v>114.15232525</v>
      </c>
      <c r="V23" s="254">
        <v>15.747936949</v>
      </c>
      <c r="W23" s="231">
        <v>4.7288099999999999E-5</v>
      </c>
      <c r="X23" s="231">
        <v>0</v>
      </c>
      <c r="Y23" s="253">
        <v>6.1420581017</v>
      </c>
      <c r="Z23" s="254">
        <v>1.3675386780000001</v>
      </c>
      <c r="AA23" s="231">
        <v>1084.4332508</v>
      </c>
      <c r="AB23" s="231">
        <v>1178.0445173000001</v>
      </c>
      <c r="AC23" s="253">
        <v>0</v>
      </c>
      <c r="AD23" s="254">
        <v>0</v>
      </c>
      <c r="AE23" s="231">
        <v>0.1901624576</v>
      </c>
      <c r="AF23" s="255">
        <v>1810.7919297999999</v>
      </c>
      <c r="AG23" s="231">
        <v>631.21122973000001</v>
      </c>
      <c r="AH23" s="255">
        <v>2187.3153192999998</v>
      </c>
      <c r="AI23" s="231">
        <v>1.100690339</v>
      </c>
      <c r="AJ23" s="231">
        <v>51.024654779999999</v>
      </c>
      <c r="AK23" s="255">
        <v>17</v>
      </c>
    </row>
    <row r="24" spans="1:37" s="44" customFormat="1" ht="11.4" x14ac:dyDescent="0.2">
      <c r="A24" s="256" t="s">
        <v>2470</v>
      </c>
      <c r="B24" s="44" t="s">
        <v>2471</v>
      </c>
      <c r="C24" s="255">
        <v>22</v>
      </c>
      <c r="D24" s="806">
        <v>17486.590688</v>
      </c>
      <c r="E24" s="806">
        <v>13665.439694999999</v>
      </c>
      <c r="F24" s="231">
        <v>3821.1509937000001</v>
      </c>
      <c r="G24" s="253">
        <v>1614.9135707</v>
      </c>
      <c r="H24" s="254">
        <v>161.11185909</v>
      </c>
      <c r="I24" s="231">
        <v>7773.1100333000004</v>
      </c>
      <c r="J24" s="231">
        <v>269.30616472999998</v>
      </c>
      <c r="K24" s="255">
        <v>1893.7874313</v>
      </c>
      <c r="L24" s="231">
        <v>48.434713909000003</v>
      </c>
      <c r="M24" s="231">
        <v>3.0381915908999999</v>
      </c>
      <c r="N24" s="807" t="s">
        <v>2470</v>
      </c>
      <c r="O24" s="231">
        <v>6.0738450454999997</v>
      </c>
      <c r="P24" s="231">
        <v>3.3781850909000002</v>
      </c>
      <c r="Q24" s="253">
        <v>1272.0353184000001</v>
      </c>
      <c r="R24" s="254">
        <v>113.1184925</v>
      </c>
      <c r="S24" s="231">
        <v>168.26097250000001</v>
      </c>
      <c r="T24" s="231">
        <v>35.836743591000001</v>
      </c>
      <c r="U24" s="253">
        <v>0</v>
      </c>
      <c r="V24" s="254">
        <v>0</v>
      </c>
      <c r="W24" s="231">
        <v>0</v>
      </c>
      <c r="X24" s="231">
        <v>0</v>
      </c>
      <c r="Y24" s="253">
        <v>0</v>
      </c>
      <c r="Z24" s="254">
        <v>0</v>
      </c>
      <c r="AA24" s="231">
        <v>661.22513086000004</v>
      </c>
      <c r="AB24" s="231">
        <v>827.83750436000003</v>
      </c>
      <c r="AC24" s="253">
        <v>0</v>
      </c>
      <c r="AD24" s="254">
        <v>0</v>
      </c>
      <c r="AE24" s="231">
        <v>1.6129545499999998E-2</v>
      </c>
      <c r="AF24" s="255">
        <v>1368.2769953</v>
      </c>
      <c r="AG24" s="231">
        <v>400.22471314000001</v>
      </c>
      <c r="AH24" s="255">
        <v>858.24365026999999</v>
      </c>
      <c r="AI24" s="231">
        <v>0.1051828182</v>
      </c>
      <c r="AJ24" s="231">
        <v>8.2558602726999997</v>
      </c>
      <c r="AK24" s="255">
        <v>13</v>
      </c>
    </row>
    <row r="25" spans="1:37" s="44" customFormat="1" ht="11.4" x14ac:dyDescent="0.2">
      <c r="A25" s="256" t="s">
        <v>2472</v>
      </c>
      <c r="B25" s="44" t="s">
        <v>2473</v>
      </c>
      <c r="C25" s="255">
        <v>32</v>
      </c>
      <c r="D25" s="806">
        <v>20857.610085</v>
      </c>
      <c r="E25" s="806">
        <v>14907.943557000001</v>
      </c>
      <c r="F25" s="231">
        <v>5949.6665278</v>
      </c>
      <c r="G25" s="253">
        <v>2595.8991243</v>
      </c>
      <c r="H25" s="254">
        <v>127.1353395</v>
      </c>
      <c r="I25" s="231">
        <v>6907.2388644000002</v>
      </c>
      <c r="J25" s="231">
        <v>395.40212922000001</v>
      </c>
      <c r="K25" s="255">
        <v>2000.5069285</v>
      </c>
      <c r="L25" s="231">
        <v>82.305691999999993</v>
      </c>
      <c r="M25" s="231">
        <v>19.544539937</v>
      </c>
      <c r="N25" s="807" t="s">
        <v>2472</v>
      </c>
      <c r="O25" s="231">
        <v>21.880325188</v>
      </c>
      <c r="P25" s="231">
        <v>7.3548631563000004</v>
      </c>
      <c r="Q25" s="253">
        <v>2094.9290083000001</v>
      </c>
      <c r="R25" s="254">
        <v>348.72872855999998</v>
      </c>
      <c r="S25" s="231">
        <v>76.141301530999996</v>
      </c>
      <c r="T25" s="231">
        <v>26.113176531000001</v>
      </c>
      <c r="U25" s="253">
        <v>0</v>
      </c>
      <c r="V25" s="254">
        <v>0</v>
      </c>
      <c r="W25" s="231">
        <v>0</v>
      </c>
      <c r="X25" s="231">
        <v>0</v>
      </c>
      <c r="Y25" s="253">
        <v>0</v>
      </c>
      <c r="Z25" s="254">
        <v>0</v>
      </c>
      <c r="AA25" s="231">
        <v>928.75330238000004</v>
      </c>
      <c r="AB25" s="231">
        <v>1737.6248333999999</v>
      </c>
      <c r="AC25" s="253">
        <v>0</v>
      </c>
      <c r="AD25" s="254">
        <v>0</v>
      </c>
      <c r="AE25" s="231">
        <v>0.71077184380000002</v>
      </c>
      <c r="AF25" s="255">
        <v>1552.9376447</v>
      </c>
      <c r="AG25" s="231">
        <v>829.07272012999999</v>
      </c>
      <c r="AH25" s="255">
        <v>1094.7784987</v>
      </c>
      <c r="AI25" s="231">
        <v>0.4742678125</v>
      </c>
      <c r="AJ25" s="231">
        <v>10.078024375</v>
      </c>
      <c r="AK25" s="255">
        <v>17</v>
      </c>
    </row>
    <row r="26" spans="1:37" s="44" customFormat="1" ht="11.4" x14ac:dyDescent="0.2">
      <c r="A26" s="256" t="s">
        <v>2474</v>
      </c>
      <c r="B26" s="44" t="s">
        <v>2475</v>
      </c>
      <c r="C26" s="255">
        <v>871</v>
      </c>
      <c r="D26" s="806">
        <v>30059.624372999999</v>
      </c>
      <c r="E26" s="806">
        <v>22888.936684</v>
      </c>
      <c r="F26" s="231">
        <v>7170.6876892999999</v>
      </c>
      <c r="G26" s="253">
        <v>4214.9629102999997</v>
      </c>
      <c r="H26" s="254">
        <v>237.03293746</v>
      </c>
      <c r="I26" s="231">
        <v>10295.347030999999</v>
      </c>
      <c r="J26" s="231">
        <v>665.31116913000005</v>
      </c>
      <c r="K26" s="255">
        <v>3427.2134526999998</v>
      </c>
      <c r="L26" s="231">
        <v>196.23663962000001</v>
      </c>
      <c r="M26" s="231">
        <v>33.960584990999998</v>
      </c>
      <c r="N26" s="807" t="s">
        <v>2474</v>
      </c>
      <c r="O26" s="231">
        <v>55.022219694999997</v>
      </c>
      <c r="P26" s="231">
        <v>8.0983158255000003</v>
      </c>
      <c r="Q26" s="253">
        <v>1777.3291508</v>
      </c>
      <c r="R26" s="254">
        <v>221.97971910000001</v>
      </c>
      <c r="S26" s="231">
        <v>538.07577470000001</v>
      </c>
      <c r="T26" s="231">
        <v>79.652073920999996</v>
      </c>
      <c r="U26" s="253">
        <v>208.42053533999999</v>
      </c>
      <c r="V26" s="254">
        <v>63.480715695000001</v>
      </c>
      <c r="W26" s="231">
        <v>74.209962751000006</v>
      </c>
      <c r="X26" s="231">
        <v>16.376671974000001</v>
      </c>
      <c r="Y26" s="253">
        <v>11.724058848</v>
      </c>
      <c r="Z26" s="254">
        <v>3.1945702939</v>
      </c>
      <c r="AA26" s="231">
        <v>1410.3145413</v>
      </c>
      <c r="AB26" s="231">
        <v>1794.3604925</v>
      </c>
      <c r="AC26" s="253">
        <v>14.279158545</v>
      </c>
      <c r="AD26" s="254">
        <v>3.7449479897</v>
      </c>
      <c r="AE26" s="231">
        <v>3.6418272008999999</v>
      </c>
      <c r="AF26" s="255">
        <v>2419.5940163</v>
      </c>
      <c r="AG26" s="231">
        <v>1351.8394238999999</v>
      </c>
      <c r="AH26" s="255">
        <v>889.91666789999999</v>
      </c>
      <c r="AI26" s="231">
        <v>14.012503808</v>
      </c>
      <c r="AJ26" s="231">
        <v>30.292299476</v>
      </c>
      <c r="AK26" s="255">
        <v>82</v>
      </c>
    </row>
    <row r="27" spans="1:37" s="44" customFormat="1" ht="11.4" x14ac:dyDescent="0.2">
      <c r="A27" s="256" t="s">
        <v>2476</v>
      </c>
      <c r="B27" s="44" t="s">
        <v>2477</v>
      </c>
      <c r="C27" s="255">
        <v>1131</v>
      </c>
      <c r="D27" s="806">
        <v>26641.050558999999</v>
      </c>
      <c r="E27" s="806">
        <v>20412.538119000001</v>
      </c>
      <c r="F27" s="231">
        <v>6228.5124400000004</v>
      </c>
      <c r="G27" s="253">
        <v>3942.4634645000001</v>
      </c>
      <c r="H27" s="254">
        <v>202.24812503999999</v>
      </c>
      <c r="I27" s="231">
        <v>8968.4936029</v>
      </c>
      <c r="J27" s="231">
        <v>502.26640136999998</v>
      </c>
      <c r="K27" s="255">
        <v>2877.1481528999998</v>
      </c>
      <c r="L27" s="231">
        <v>163.34035793999999</v>
      </c>
      <c r="M27" s="231">
        <v>23.468404195000002</v>
      </c>
      <c r="N27" s="807" t="s">
        <v>2476</v>
      </c>
      <c r="O27" s="231">
        <v>34.062876772000003</v>
      </c>
      <c r="P27" s="231">
        <v>5.4749432262999997</v>
      </c>
      <c r="Q27" s="253">
        <v>1679.5441688000001</v>
      </c>
      <c r="R27" s="254">
        <v>189.45251227</v>
      </c>
      <c r="S27" s="231">
        <v>479.97520981000002</v>
      </c>
      <c r="T27" s="231">
        <v>80.699770237999999</v>
      </c>
      <c r="U27" s="253">
        <v>102.18192062999999</v>
      </c>
      <c r="V27" s="254">
        <v>32.649450672999997</v>
      </c>
      <c r="W27" s="231">
        <v>41.895813056999998</v>
      </c>
      <c r="X27" s="231">
        <v>10.350955573</v>
      </c>
      <c r="Y27" s="253">
        <v>7.0866419486999996</v>
      </c>
      <c r="Z27" s="254">
        <v>2.1350352254999998</v>
      </c>
      <c r="AA27" s="231">
        <v>1472.6748700999999</v>
      </c>
      <c r="AB27" s="231">
        <v>1669.8755867</v>
      </c>
      <c r="AC27" s="253">
        <v>1.4665257523999999</v>
      </c>
      <c r="AD27" s="254">
        <v>0.90418722900000004</v>
      </c>
      <c r="AE27" s="231">
        <v>1.0936898858999999</v>
      </c>
      <c r="AF27" s="255">
        <v>1964.4337687</v>
      </c>
      <c r="AG27" s="231">
        <v>1281.4543699999999</v>
      </c>
      <c r="AH27" s="255">
        <v>882.85041014000001</v>
      </c>
      <c r="AI27" s="231">
        <v>5.9226263403999999</v>
      </c>
      <c r="AJ27" s="231">
        <v>15.436716617</v>
      </c>
      <c r="AK27" s="255">
        <v>70</v>
      </c>
    </row>
    <row r="28" spans="1:37" s="44" customFormat="1" ht="11.4" x14ac:dyDescent="0.2">
      <c r="A28" s="256" t="s">
        <v>2478</v>
      </c>
      <c r="B28" s="44" t="s">
        <v>2479</v>
      </c>
      <c r="C28" s="255">
        <v>318</v>
      </c>
      <c r="D28" s="806">
        <v>28621.469323000001</v>
      </c>
      <c r="E28" s="806">
        <v>21048.374856999999</v>
      </c>
      <c r="F28" s="231">
        <v>7573.0944658999997</v>
      </c>
      <c r="G28" s="253">
        <v>4013.5025215999999</v>
      </c>
      <c r="H28" s="254">
        <v>269.36287253</v>
      </c>
      <c r="I28" s="231">
        <v>9557.0613544999997</v>
      </c>
      <c r="J28" s="231">
        <v>591.63228744000003</v>
      </c>
      <c r="K28" s="255">
        <v>3076.1791014</v>
      </c>
      <c r="L28" s="231">
        <v>178.11305050999999</v>
      </c>
      <c r="M28" s="231">
        <v>24.972593434</v>
      </c>
      <c r="N28" s="807" t="s">
        <v>2478</v>
      </c>
      <c r="O28" s="231">
        <v>64.067618745000004</v>
      </c>
      <c r="P28" s="231">
        <v>7.1689000157000002</v>
      </c>
      <c r="Q28" s="253">
        <v>1350.5127837</v>
      </c>
      <c r="R28" s="254">
        <v>253.49971987000001</v>
      </c>
      <c r="S28" s="231">
        <v>519.58450086000005</v>
      </c>
      <c r="T28" s="231">
        <v>67.068148377</v>
      </c>
      <c r="U28" s="253">
        <v>136.49323913000001</v>
      </c>
      <c r="V28" s="254">
        <v>28.598858274000001</v>
      </c>
      <c r="W28" s="231">
        <v>71.821046949999996</v>
      </c>
      <c r="X28" s="231">
        <v>11.004351774</v>
      </c>
      <c r="Y28" s="253">
        <v>5.6184905660000002</v>
      </c>
      <c r="Z28" s="254">
        <v>2.6348154088000002</v>
      </c>
      <c r="AA28" s="231">
        <v>1225.3225172</v>
      </c>
      <c r="AB28" s="231">
        <v>1831.1687062000001</v>
      </c>
      <c r="AC28" s="253">
        <v>11.489395069</v>
      </c>
      <c r="AD28" s="254">
        <v>0.4727096824</v>
      </c>
      <c r="AE28" s="231">
        <v>6.2466902452999999</v>
      </c>
      <c r="AF28" s="255">
        <v>2506.4791550999998</v>
      </c>
      <c r="AG28" s="231">
        <v>1531.7128110000001</v>
      </c>
      <c r="AH28" s="255">
        <v>1262.8368207999999</v>
      </c>
      <c r="AI28" s="231">
        <v>5.0534394119000003</v>
      </c>
      <c r="AJ28" s="231">
        <v>11.790823478</v>
      </c>
      <c r="AK28" s="255">
        <v>63</v>
      </c>
    </row>
    <row r="29" spans="1:37" s="44" customFormat="1" ht="11.4" x14ac:dyDescent="0.2">
      <c r="A29" s="256" t="s">
        <v>2480</v>
      </c>
      <c r="B29" s="44" t="s">
        <v>2481</v>
      </c>
      <c r="C29" s="255">
        <v>117</v>
      </c>
      <c r="D29" s="806">
        <v>32815.14716</v>
      </c>
      <c r="E29" s="806">
        <v>25799.01957</v>
      </c>
      <c r="F29" s="231">
        <v>7016.1275904000004</v>
      </c>
      <c r="G29" s="253">
        <v>3861.9164400999998</v>
      </c>
      <c r="H29" s="254">
        <v>267.19122881999999</v>
      </c>
      <c r="I29" s="231">
        <v>11895.296768</v>
      </c>
      <c r="J29" s="231">
        <v>764.44282897000005</v>
      </c>
      <c r="K29" s="255">
        <v>3481.6918873999998</v>
      </c>
      <c r="L29" s="231">
        <v>233.27430011000001</v>
      </c>
      <c r="M29" s="231">
        <v>33.497696144999999</v>
      </c>
      <c r="N29" s="807" t="s">
        <v>2480</v>
      </c>
      <c r="O29" s="231">
        <v>87.755990991000004</v>
      </c>
      <c r="P29" s="231">
        <v>12.405092043</v>
      </c>
      <c r="Q29" s="253">
        <v>1965.5218359</v>
      </c>
      <c r="R29" s="254">
        <v>256.31821609000002</v>
      </c>
      <c r="S29" s="231">
        <v>505.32826232999997</v>
      </c>
      <c r="T29" s="231">
        <v>66.297295675000001</v>
      </c>
      <c r="U29" s="253">
        <v>0</v>
      </c>
      <c r="V29" s="254">
        <v>0</v>
      </c>
      <c r="W29" s="231">
        <v>81.405485315999996</v>
      </c>
      <c r="X29" s="231">
        <v>19.875060221999998</v>
      </c>
      <c r="Y29" s="253">
        <v>1.1350803419</v>
      </c>
      <c r="Z29" s="254">
        <v>0.71515897439999998</v>
      </c>
      <c r="AA29" s="231">
        <v>1875.0410670000001</v>
      </c>
      <c r="AB29" s="231">
        <v>1708.3930475</v>
      </c>
      <c r="AC29" s="253">
        <v>9.3725492479000003</v>
      </c>
      <c r="AD29" s="254">
        <v>1.2327977094</v>
      </c>
      <c r="AE29" s="231">
        <v>0.81791428209999995</v>
      </c>
      <c r="AF29" s="255">
        <v>3494.1065481999999</v>
      </c>
      <c r="AG29" s="231">
        <v>1671.7134040999999</v>
      </c>
      <c r="AH29" s="255">
        <v>412.19987164000003</v>
      </c>
      <c r="AI29" s="231">
        <v>76.007857931999993</v>
      </c>
      <c r="AJ29" s="231">
        <v>32.193475794999998</v>
      </c>
      <c r="AK29" s="255">
        <v>32</v>
      </c>
    </row>
    <row r="30" spans="1:37" s="44" customFormat="1" ht="11.4" x14ac:dyDescent="0.2">
      <c r="A30" s="256" t="s">
        <v>2482</v>
      </c>
      <c r="B30" s="44" t="s">
        <v>2483</v>
      </c>
      <c r="C30" s="255">
        <v>103</v>
      </c>
      <c r="D30" s="806">
        <v>25698.089917000001</v>
      </c>
      <c r="E30" s="806">
        <v>19966.80774</v>
      </c>
      <c r="F30" s="231">
        <v>5731.2821765999997</v>
      </c>
      <c r="G30" s="253">
        <v>2799.4335895999998</v>
      </c>
      <c r="H30" s="254">
        <v>103.17615659000001</v>
      </c>
      <c r="I30" s="231">
        <v>9697.0658220000005</v>
      </c>
      <c r="J30" s="231">
        <v>457.40187795000003</v>
      </c>
      <c r="K30" s="255">
        <v>2666.2897370000001</v>
      </c>
      <c r="L30" s="231">
        <v>164.95755066999999</v>
      </c>
      <c r="M30" s="231">
        <v>9.4561978641</v>
      </c>
      <c r="N30" s="807" t="s">
        <v>2482</v>
      </c>
      <c r="O30" s="231">
        <v>66.624962214000007</v>
      </c>
      <c r="P30" s="231">
        <v>10.027171864</v>
      </c>
      <c r="Q30" s="253">
        <v>1476.4868188</v>
      </c>
      <c r="R30" s="254">
        <v>183.09005766999999</v>
      </c>
      <c r="S30" s="231">
        <v>469.61703811000001</v>
      </c>
      <c r="T30" s="231">
        <v>126.22015541</v>
      </c>
      <c r="U30" s="253">
        <v>0</v>
      </c>
      <c r="V30" s="254">
        <v>0</v>
      </c>
      <c r="W30" s="231">
        <v>359.03615267999999</v>
      </c>
      <c r="X30" s="231">
        <v>104.01572609999999</v>
      </c>
      <c r="Y30" s="253">
        <v>0</v>
      </c>
      <c r="Z30" s="254">
        <v>0</v>
      </c>
      <c r="AA30" s="231">
        <v>1588.6155183000001</v>
      </c>
      <c r="AB30" s="231">
        <v>1797.3537836</v>
      </c>
      <c r="AC30" s="253">
        <v>3.5488293300999998</v>
      </c>
      <c r="AD30" s="254">
        <v>0.49125501939999999</v>
      </c>
      <c r="AE30" s="231">
        <v>0.39954845630000002</v>
      </c>
      <c r="AF30" s="255">
        <v>1910.1206318</v>
      </c>
      <c r="AG30" s="231">
        <v>1046.9835576</v>
      </c>
      <c r="AH30" s="255">
        <v>600.36402482999995</v>
      </c>
      <c r="AI30" s="231">
        <v>42.212148272</v>
      </c>
      <c r="AJ30" s="231">
        <v>15.10160467</v>
      </c>
      <c r="AK30" s="255">
        <v>24</v>
      </c>
    </row>
    <row r="31" spans="1:37" s="44" customFormat="1" ht="11.4" x14ac:dyDescent="0.2">
      <c r="A31" s="256" t="s">
        <v>2484</v>
      </c>
      <c r="B31" s="44" t="s">
        <v>2485</v>
      </c>
      <c r="C31" s="255">
        <v>66</v>
      </c>
      <c r="D31" s="806">
        <v>28656.233372999999</v>
      </c>
      <c r="E31" s="806">
        <v>21709.31451</v>
      </c>
      <c r="F31" s="231">
        <v>6946.9188629</v>
      </c>
      <c r="G31" s="253">
        <v>4393.2367362000005</v>
      </c>
      <c r="H31" s="254">
        <v>164.94697341</v>
      </c>
      <c r="I31" s="231">
        <v>9726.3652008000008</v>
      </c>
      <c r="J31" s="231">
        <v>704.82924459000003</v>
      </c>
      <c r="K31" s="255">
        <v>2684.6986175000002</v>
      </c>
      <c r="L31" s="231">
        <v>163.24341777000001</v>
      </c>
      <c r="M31" s="231">
        <v>19.803162636</v>
      </c>
      <c r="N31" s="807" t="s">
        <v>2484</v>
      </c>
      <c r="O31" s="231">
        <v>103.68369474000001</v>
      </c>
      <c r="P31" s="231">
        <v>15.815528</v>
      </c>
      <c r="Q31" s="253">
        <v>1036.5302697</v>
      </c>
      <c r="R31" s="254">
        <v>147.60431020999999</v>
      </c>
      <c r="S31" s="231">
        <v>378.19200088999997</v>
      </c>
      <c r="T31" s="231">
        <v>91.299783152000003</v>
      </c>
      <c r="U31" s="253">
        <v>0</v>
      </c>
      <c r="V31" s="254">
        <v>0</v>
      </c>
      <c r="W31" s="231">
        <v>196.36573985999999</v>
      </c>
      <c r="X31" s="231">
        <v>54.110013727000002</v>
      </c>
      <c r="Y31" s="253">
        <v>0</v>
      </c>
      <c r="Z31" s="254">
        <v>0</v>
      </c>
      <c r="AA31" s="231">
        <v>2075.1629375000002</v>
      </c>
      <c r="AB31" s="231">
        <v>1859.8025951</v>
      </c>
      <c r="AC31" s="253">
        <v>0</v>
      </c>
      <c r="AD31" s="254">
        <v>0</v>
      </c>
      <c r="AE31" s="231">
        <v>0.99949919700000001</v>
      </c>
      <c r="AF31" s="255">
        <v>2665.9721132999998</v>
      </c>
      <c r="AG31" s="231">
        <v>1337.5767068</v>
      </c>
      <c r="AH31" s="255">
        <v>731.59758248000003</v>
      </c>
      <c r="AI31" s="231">
        <v>76.690817515000006</v>
      </c>
      <c r="AJ31" s="231">
        <v>27.706427484999999</v>
      </c>
      <c r="AK31" s="255">
        <v>32</v>
      </c>
    </row>
    <row r="32" spans="1:37" s="44" customFormat="1" ht="11.4" x14ac:dyDescent="0.2">
      <c r="A32" s="256" t="s">
        <v>2486</v>
      </c>
      <c r="B32" s="44" t="s">
        <v>2487</v>
      </c>
      <c r="C32" s="255">
        <v>20</v>
      </c>
      <c r="D32" s="806">
        <v>89685.798775999996</v>
      </c>
      <c r="E32" s="806">
        <v>70018.047921999998</v>
      </c>
      <c r="F32" s="231">
        <v>19667.750854000002</v>
      </c>
      <c r="G32" s="253">
        <v>16542.562468</v>
      </c>
      <c r="H32" s="254">
        <v>1034.5244955999999</v>
      </c>
      <c r="I32" s="231">
        <v>30102.456915999999</v>
      </c>
      <c r="J32" s="231">
        <v>1185.1939364</v>
      </c>
      <c r="K32" s="255">
        <v>8244.8491496999995</v>
      </c>
      <c r="L32" s="231">
        <v>267.70056749999998</v>
      </c>
      <c r="M32" s="231">
        <v>35.827904050000001</v>
      </c>
      <c r="N32" s="807" t="s">
        <v>2486</v>
      </c>
      <c r="O32" s="231">
        <v>110.51862989999999</v>
      </c>
      <c r="P32" s="231">
        <v>21.6496979</v>
      </c>
      <c r="Q32" s="253">
        <v>11381.752721999999</v>
      </c>
      <c r="R32" s="254">
        <v>667.2707762</v>
      </c>
      <c r="S32" s="231">
        <v>782.42806814999994</v>
      </c>
      <c r="T32" s="231">
        <v>105.7989579</v>
      </c>
      <c r="U32" s="253">
        <v>0</v>
      </c>
      <c r="V32" s="254">
        <v>0</v>
      </c>
      <c r="W32" s="231">
        <v>0</v>
      </c>
      <c r="X32" s="231">
        <v>0</v>
      </c>
      <c r="Y32" s="253">
        <v>0</v>
      </c>
      <c r="Z32" s="254">
        <v>0</v>
      </c>
      <c r="AA32" s="231">
        <v>3380.5380521000002</v>
      </c>
      <c r="AB32" s="231">
        <v>4678.6038526000002</v>
      </c>
      <c r="AC32" s="253">
        <v>0</v>
      </c>
      <c r="AD32" s="254">
        <v>0</v>
      </c>
      <c r="AE32" s="231">
        <v>0.37498765000000001</v>
      </c>
      <c r="AF32" s="255">
        <v>7349.5364102000003</v>
      </c>
      <c r="AG32" s="231">
        <v>867.43400810000003</v>
      </c>
      <c r="AH32" s="255">
        <v>2798.7608951000002</v>
      </c>
      <c r="AI32" s="231">
        <v>44.018509199999997</v>
      </c>
      <c r="AJ32" s="231">
        <v>83.997771749999998</v>
      </c>
      <c r="AK32" s="255">
        <v>7</v>
      </c>
    </row>
    <row r="33" spans="1:37" s="44" customFormat="1" ht="11.4" x14ac:dyDescent="0.2">
      <c r="A33" s="256" t="s">
        <v>2488</v>
      </c>
      <c r="B33" s="44" t="s">
        <v>2489</v>
      </c>
      <c r="C33" s="255">
        <v>8</v>
      </c>
      <c r="D33" s="806">
        <v>80861.555844000002</v>
      </c>
      <c r="E33" s="806">
        <v>63892.994181000002</v>
      </c>
      <c r="F33" s="231">
        <v>16968.561663</v>
      </c>
      <c r="G33" s="253">
        <v>14139.315076000001</v>
      </c>
      <c r="H33" s="254">
        <v>879.99278525</v>
      </c>
      <c r="I33" s="231">
        <v>25085.446381000002</v>
      </c>
      <c r="J33" s="231">
        <v>1008.6555005</v>
      </c>
      <c r="K33" s="255">
        <v>6721.7272255999997</v>
      </c>
      <c r="L33" s="231">
        <v>148.04443863</v>
      </c>
      <c r="M33" s="231">
        <v>21.9874145</v>
      </c>
      <c r="N33" s="807" t="s">
        <v>2488</v>
      </c>
      <c r="O33" s="231">
        <v>102.39198888</v>
      </c>
      <c r="P33" s="231">
        <v>25.842437749999998</v>
      </c>
      <c r="Q33" s="253">
        <v>14652.385297999999</v>
      </c>
      <c r="R33" s="254">
        <v>804.96348788</v>
      </c>
      <c r="S33" s="231">
        <v>324.20617499999997</v>
      </c>
      <c r="T33" s="231">
        <v>43.483178125000002</v>
      </c>
      <c r="U33" s="253">
        <v>0</v>
      </c>
      <c r="V33" s="254">
        <v>0</v>
      </c>
      <c r="W33" s="231">
        <v>157.349975</v>
      </c>
      <c r="X33" s="231">
        <v>172.19902500000001</v>
      </c>
      <c r="Y33" s="253">
        <v>0</v>
      </c>
      <c r="Z33" s="254">
        <v>0</v>
      </c>
      <c r="AA33" s="231">
        <v>2834.1994531</v>
      </c>
      <c r="AB33" s="231">
        <v>4047.0998261</v>
      </c>
      <c r="AC33" s="253">
        <v>0</v>
      </c>
      <c r="AD33" s="254">
        <v>0</v>
      </c>
      <c r="AE33" s="231">
        <v>10.048128</v>
      </c>
      <c r="AF33" s="255">
        <v>6302.0577253000001</v>
      </c>
      <c r="AG33" s="231">
        <v>734.76061074999996</v>
      </c>
      <c r="AH33" s="255">
        <v>2543.7903918000002</v>
      </c>
      <c r="AI33" s="231">
        <v>3.6593295000000001</v>
      </c>
      <c r="AJ33" s="231">
        <v>97.949992374999994</v>
      </c>
      <c r="AK33" s="255">
        <v>4</v>
      </c>
    </row>
    <row r="34" spans="1:37" s="44" customFormat="1" ht="11.4" x14ac:dyDescent="0.2">
      <c r="A34" s="256" t="s">
        <v>2490</v>
      </c>
      <c r="B34" s="44" t="s">
        <v>2491</v>
      </c>
      <c r="C34" s="255">
        <v>2</v>
      </c>
      <c r="D34" s="806">
        <v>1656.9701184999999</v>
      </c>
      <c r="E34" s="806">
        <v>1289.130474</v>
      </c>
      <c r="F34" s="231">
        <v>367.83964450000002</v>
      </c>
      <c r="G34" s="253">
        <v>183.462526</v>
      </c>
      <c r="H34" s="254">
        <v>10.7334485</v>
      </c>
      <c r="I34" s="231">
        <v>312.399316</v>
      </c>
      <c r="J34" s="231">
        <v>20.048964999999999</v>
      </c>
      <c r="K34" s="255">
        <v>256.39678249999997</v>
      </c>
      <c r="L34" s="231">
        <v>0</v>
      </c>
      <c r="M34" s="231">
        <v>4.3382999999999998E-2</v>
      </c>
      <c r="N34" s="807" t="s">
        <v>2490</v>
      </c>
      <c r="O34" s="231">
        <v>0</v>
      </c>
      <c r="P34" s="231">
        <v>1.7094999999999999E-2</v>
      </c>
      <c r="Q34" s="253">
        <v>185.42593299999999</v>
      </c>
      <c r="R34" s="254">
        <v>22.012557999999999</v>
      </c>
      <c r="S34" s="231">
        <v>220.86730750000001</v>
      </c>
      <c r="T34" s="231">
        <v>17.465547999999998</v>
      </c>
      <c r="U34" s="253">
        <v>0</v>
      </c>
      <c r="V34" s="254">
        <v>0</v>
      </c>
      <c r="W34" s="231">
        <v>0</v>
      </c>
      <c r="X34" s="231">
        <v>0</v>
      </c>
      <c r="Y34" s="253">
        <v>0</v>
      </c>
      <c r="Z34" s="254">
        <v>0</v>
      </c>
      <c r="AA34" s="231">
        <v>108.278188</v>
      </c>
      <c r="AB34" s="231">
        <v>113.71285</v>
      </c>
      <c r="AC34" s="253">
        <v>0</v>
      </c>
      <c r="AD34" s="254">
        <v>0</v>
      </c>
      <c r="AE34" s="231">
        <v>6.79E-3</v>
      </c>
      <c r="AF34" s="255">
        <v>160.25312199999999</v>
      </c>
      <c r="AG34" s="231">
        <v>39.135064</v>
      </c>
      <c r="AH34" s="255">
        <v>6.6738520000000001</v>
      </c>
      <c r="AI34" s="231">
        <v>0</v>
      </c>
      <c r="AJ34" s="231">
        <v>3.739E-2</v>
      </c>
      <c r="AK34" s="255">
        <v>2</v>
      </c>
    </row>
    <row r="35" spans="1:37" s="44" customFormat="1" ht="11.4" x14ac:dyDescent="0.2">
      <c r="A35" s="256" t="s">
        <v>2492</v>
      </c>
      <c r="B35" s="44" t="s">
        <v>2493</v>
      </c>
      <c r="C35" s="255">
        <v>248</v>
      </c>
      <c r="D35" s="806">
        <v>45054.431920000003</v>
      </c>
      <c r="E35" s="806">
        <v>34330.875005000002</v>
      </c>
      <c r="F35" s="231">
        <v>10723.556914999999</v>
      </c>
      <c r="G35" s="253">
        <v>4699.0505273999997</v>
      </c>
      <c r="H35" s="254">
        <v>331.14361833999999</v>
      </c>
      <c r="I35" s="231">
        <v>17356.887880999999</v>
      </c>
      <c r="J35" s="231">
        <v>1085.9056364</v>
      </c>
      <c r="K35" s="255">
        <v>5398.1484790000004</v>
      </c>
      <c r="L35" s="231">
        <v>322.61453712999997</v>
      </c>
      <c r="M35" s="231">
        <v>46.286346387000002</v>
      </c>
      <c r="N35" s="807" t="s">
        <v>2492</v>
      </c>
      <c r="O35" s="231">
        <v>53.000276851000002</v>
      </c>
      <c r="P35" s="231">
        <v>7.9956541532000003</v>
      </c>
      <c r="Q35" s="253">
        <v>2202.8221110999998</v>
      </c>
      <c r="R35" s="254">
        <v>363.47745728000001</v>
      </c>
      <c r="S35" s="231">
        <v>829.56785198</v>
      </c>
      <c r="T35" s="231">
        <v>118.27791238</v>
      </c>
      <c r="U35" s="253">
        <v>591.22280479999995</v>
      </c>
      <c r="V35" s="254">
        <v>134.40362755999999</v>
      </c>
      <c r="W35" s="231">
        <v>100.77252267</v>
      </c>
      <c r="X35" s="231">
        <v>23.114706944000002</v>
      </c>
      <c r="Y35" s="253">
        <v>11.401704282000001</v>
      </c>
      <c r="Z35" s="254">
        <v>1.5647937742</v>
      </c>
      <c r="AA35" s="231">
        <v>1685.1867694</v>
      </c>
      <c r="AB35" s="231">
        <v>2462.2458818999999</v>
      </c>
      <c r="AC35" s="253">
        <v>0.84702587100000004</v>
      </c>
      <c r="AD35" s="254">
        <v>0.1682286976</v>
      </c>
      <c r="AE35" s="231">
        <v>7.0065447742</v>
      </c>
      <c r="AF35" s="255">
        <v>3458.3692212000001</v>
      </c>
      <c r="AG35" s="231">
        <v>1678.7130557</v>
      </c>
      <c r="AH35" s="255">
        <v>1932.6543074000001</v>
      </c>
      <c r="AI35" s="231">
        <v>58.704891855</v>
      </c>
      <c r="AJ35" s="231">
        <v>92.877543657000004</v>
      </c>
      <c r="AK35" s="255">
        <v>55</v>
      </c>
    </row>
    <row r="36" spans="1:37" s="44" customFormat="1" ht="11.4" x14ac:dyDescent="0.2">
      <c r="A36" s="256" t="s">
        <v>2494</v>
      </c>
      <c r="B36" s="44" t="s">
        <v>2495</v>
      </c>
      <c r="C36" s="255">
        <v>183</v>
      </c>
      <c r="D36" s="806">
        <v>36853.850296999997</v>
      </c>
      <c r="E36" s="806">
        <v>28051.509055999999</v>
      </c>
      <c r="F36" s="231">
        <v>8802.3412413000005</v>
      </c>
      <c r="G36" s="253">
        <v>4358.2862618999998</v>
      </c>
      <c r="H36" s="254">
        <v>276.65628179999999</v>
      </c>
      <c r="I36" s="231">
        <v>13275.581108</v>
      </c>
      <c r="J36" s="231">
        <v>760.65648261000001</v>
      </c>
      <c r="K36" s="255">
        <v>5124.5690709999999</v>
      </c>
      <c r="L36" s="231">
        <v>206.53179734</v>
      </c>
      <c r="M36" s="231">
        <v>23.689072951</v>
      </c>
      <c r="N36" s="807" t="s">
        <v>2494</v>
      </c>
      <c r="O36" s="231">
        <v>67.689832197000001</v>
      </c>
      <c r="P36" s="231">
        <v>8.5592050437000005</v>
      </c>
      <c r="Q36" s="253">
        <v>1287.4324296</v>
      </c>
      <c r="R36" s="254">
        <v>255.48671834000001</v>
      </c>
      <c r="S36" s="231">
        <v>639.68599181000002</v>
      </c>
      <c r="T36" s="231">
        <v>117.01946962</v>
      </c>
      <c r="U36" s="253">
        <v>471.94913703999998</v>
      </c>
      <c r="V36" s="254">
        <v>124.53471472</v>
      </c>
      <c r="W36" s="231">
        <v>43.135208988999999</v>
      </c>
      <c r="X36" s="231">
        <v>11.035114175</v>
      </c>
      <c r="Y36" s="253">
        <v>0.77064590160000002</v>
      </c>
      <c r="Z36" s="254">
        <v>0.36139945359999998</v>
      </c>
      <c r="AA36" s="231">
        <v>1433.4189498999999</v>
      </c>
      <c r="AB36" s="231">
        <v>2128.3172608</v>
      </c>
      <c r="AC36" s="253">
        <v>1.0363175355000001</v>
      </c>
      <c r="AD36" s="254">
        <v>0.2094619891</v>
      </c>
      <c r="AE36" s="231">
        <v>0.63233451910000005</v>
      </c>
      <c r="AF36" s="255">
        <v>3260.6524248000001</v>
      </c>
      <c r="AG36" s="231">
        <v>1746.7199561</v>
      </c>
      <c r="AH36" s="255">
        <v>1181.6815855</v>
      </c>
      <c r="AI36" s="231">
        <v>13.905092011000001</v>
      </c>
      <c r="AJ36" s="231">
        <v>33.646971082</v>
      </c>
      <c r="AK36" s="255">
        <v>52</v>
      </c>
    </row>
    <row r="37" spans="1:37" s="44" customFormat="1" ht="11.4" x14ac:dyDescent="0.2">
      <c r="A37" s="256" t="s">
        <v>2496</v>
      </c>
      <c r="B37" s="44" t="s">
        <v>2497</v>
      </c>
      <c r="C37" s="255">
        <v>127</v>
      </c>
      <c r="D37" s="806">
        <v>45794.380595000002</v>
      </c>
      <c r="E37" s="806">
        <v>34735.269201000003</v>
      </c>
      <c r="F37" s="231">
        <v>11059.111394</v>
      </c>
      <c r="G37" s="253">
        <v>5672.2393198</v>
      </c>
      <c r="H37" s="254">
        <v>273.14132181000002</v>
      </c>
      <c r="I37" s="231">
        <v>16567.865844</v>
      </c>
      <c r="J37" s="231">
        <v>962.28948564999996</v>
      </c>
      <c r="K37" s="255">
        <v>5714.3869865999995</v>
      </c>
      <c r="L37" s="231">
        <v>220.50804685</v>
      </c>
      <c r="M37" s="231">
        <v>29.427227197000001</v>
      </c>
      <c r="N37" s="807" t="s">
        <v>2496</v>
      </c>
      <c r="O37" s="231">
        <v>87.546426827000005</v>
      </c>
      <c r="P37" s="231">
        <v>12.643151945</v>
      </c>
      <c r="Q37" s="253">
        <v>1816.3137663</v>
      </c>
      <c r="R37" s="254">
        <v>412.84414891</v>
      </c>
      <c r="S37" s="231">
        <v>921.26397186999998</v>
      </c>
      <c r="T37" s="231">
        <v>166.67061240000001</v>
      </c>
      <c r="U37" s="253">
        <v>1011.8094137000001</v>
      </c>
      <c r="V37" s="254">
        <v>257.92730797000002</v>
      </c>
      <c r="W37" s="231">
        <v>232.85902580999999</v>
      </c>
      <c r="X37" s="231">
        <v>78.123200905999994</v>
      </c>
      <c r="Y37" s="253">
        <v>35.539949606</v>
      </c>
      <c r="Z37" s="254">
        <v>16.666037795000001</v>
      </c>
      <c r="AA37" s="231">
        <v>1312.4394629000001</v>
      </c>
      <c r="AB37" s="231">
        <v>2971.3603487</v>
      </c>
      <c r="AC37" s="253">
        <v>0</v>
      </c>
      <c r="AD37" s="254">
        <v>0</v>
      </c>
      <c r="AE37" s="231">
        <v>4.6337070786999996</v>
      </c>
      <c r="AF37" s="255">
        <v>4085.1969656000001</v>
      </c>
      <c r="AG37" s="231">
        <v>1549.4724650999999</v>
      </c>
      <c r="AH37" s="255">
        <v>1306.4670303</v>
      </c>
      <c r="AI37" s="231">
        <v>38.584305401999998</v>
      </c>
      <c r="AJ37" s="231">
        <v>36.161064173</v>
      </c>
      <c r="AK37" s="255">
        <v>33</v>
      </c>
    </row>
    <row r="38" spans="1:37" s="44" customFormat="1" ht="11.4" x14ac:dyDescent="0.2">
      <c r="A38" s="256" t="s">
        <v>2498</v>
      </c>
      <c r="B38" s="44" t="s">
        <v>2499</v>
      </c>
      <c r="C38" s="255">
        <v>45</v>
      </c>
      <c r="D38" s="806">
        <v>47137.089721999997</v>
      </c>
      <c r="E38" s="806">
        <v>37336.262220999997</v>
      </c>
      <c r="F38" s="231">
        <v>9800.8275011000005</v>
      </c>
      <c r="G38" s="253">
        <v>6266.0760197</v>
      </c>
      <c r="H38" s="254">
        <v>309.58294619999998</v>
      </c>
      <c r="I38" s="231">
        <v>17888.301521000001</v>
      </c>
      <c r="J38" s="231">
        <v>913.20558958000004</v>
      </c>
      <c r="K38" s="255">
        <v>5339.0798974999998</v>
      </c>
      <c r="L38" s="231">
        <v>307.61225146999999</v>
      </c>
      <c r="M38" s="231">
        <v>23.132231399999998</v>
      </c>
      <c r="N38" s="807" t="s">
        <v>2498</v>
      </c>
      <c r="O38" s="231">
        <v>160.85303167000001</v>
      </c>
      <c r="P38" s="231">
        <v>22.619992199999999</v>
      </c>
      <c r="Q38" s="253">
        <v>2086.5566244000001</v>
      </c>
      <c r="R38" s="254">
        <v>372.23095312999999</v>
      </c>
      <c r="S38" s="231">
        <v>522.78189691</v>
      </c>
      <c r="T38" s="231">
        <v>87.689602311000002</v>
      </c>
      <c r="U38" s="253">
        <v>30.538328888999999</v>
      </c>
      <c r="V38" s="254">
        <v>3.5459955555999998</v>
      </c>
      <c r="W38" s="231">
        <v>282.12224488999999</v>
      </c>
      <c r="X38" s="231">
        <v>58.790907466999997</v>
      </c>
      <c r="Y38" s="253">
        <v>0</v>
      </c>
      <c r="Z38" s="254">
        <v>0</v>
      </c>
      <c r="AA38" s="231">
        <v>2257.6526911000001</v>
      </c>
      <c r="AB38" s="231">
        <v>2580.9646622</v>
      </c>
      <c r="AC38" s="253">
        <v>219.37473621999999</v>
      </c>
      <c r="AD38" s="254">
        <v>49.453379556000002</v>
      </c>
      <c r="AE38" s="231">
        <v>10.647993356000001</v>
      </c>
      <c r="AF38" s="255">
        <v>4672.1557097000004</v>
      </c>
      <c r="AG38" s="231">
        <v>1716.8978139999999</v>
      </c>
      <c r="AH38" s="255">
        <v>819.02703399999996</v>
      </c>
      <c r="AI38" s="231">
        <v>42.980510911000003</v>
      </c>
      <c r="AJ38" s="231">
        <v>93.215156422000007</v>
      </c>
      <c r="AK38" s="255">
        <v>18</v>
      </c>
    </row>
    <row r="39" spans="1:37" s="44" customFormat="1" ht="11.4" x14ac:dyDescent="0.2">
      <c r="A39" s="256" t="s">
        <v>2500</v>
      </c>
      <c r="B39" s="44" t="s">
        <v>2501</v>
      </c>
      <c r="C39" s="255">
        <v>26</v>
      </c>
      <c r="D39" s="806">
        <v>27902.486968000001</v>
      </c>
      <c r="E39" s="806">
        <v>21360.598376000002</v>
      </c>
      <c r="F39" s="231">
        <v>6541.8885923999997</v>
      </c>
      <c r="G39" s="253">
        <v>2969.1843411</v>
      </c>
      <c r="H39" s="254">
        <v>65.630076807999998</v>
      </c>
      <c r="I39" s="231">
        <v>10123.878626</v>
      </c>
      <c r="J39" s="231">
        <v>565.00629991999995</v>
      </c>
      <c r="K39" s="255">
        <v>2828.0221041</v>
      </c>
      <c r="L39" s="231">
        <v>290.75334404</v>
      </c>
      <c r="M39" s="231">
        <v>32.161842346</v>
      </c>
      <c r="N39" s="807" t="s">
        <v>2500</v>
      </c>
      <c r="O39" s="231">
        <v>58.152435384999997</v>
      </c>
      <c r="P39" s="231">
        <v>8.8311007307999994</v>
      </c>
      <c r="Q39" s="253">
        <v>1677.6035459</v>
      </c>
      <c r="R39" s="254">
        <v>224.58025373000001</v>
      </c>
      <c r="S39" s="231">
        <v>480.77880026999998</v>
      </c>
      <c r="T39" s="231">
        <v>112.15101988000001</v>
      </c>
      <c r="U39" s="253">
        <v>0</v>
      </c>
      <c r="V39" s="254">
        <v>0</v>
      </c>
      <c r="W39" s="231">
        <v>12.853563423000001</v>
      </c>
      <c r="X39" s="231">
        <v>3.4158723846000001</v>
      </c>
      <c r="Y39" s="253">
        <v>0</v>
      </c>
      <c r="Z39" s="254">
        <v>0</v>
      </c>
      <c r="AA39" s="231">
        <v>2062.8076178000001</v>
      </c>
      <c r="AB39" s="231">
        <v>2159.1333838999999</v>
      </c>
      <c r="AC39" s="253">
        <v>0</v>
      </c>
      <c r="AD39" s="254">
        <v>0</v>
      </c>
      <c r="AE39" s="231">
        <v>0.1543370385</v>
      </c>
      <c r="AF39" s="255">
        <v>2455.9683497000001</v>
      </c>
      <c r="AG39" s="231">
        <v>1474.6261119000001</v>
      </c>
      <c r="AH39" s="255">
        <v>256.14988554000001</v>
      </c>
      <c r="AI39" s="231">
        <v>39.145483077000002</v>
      </c>
      <c r="AJ39" s="231">
        <v>1.4985729615000001</v>
      </c>
      <c r="AK39" s="255">
        <v>11</v>
      </c>
    </row>
    <row r="40" spans="1:37" s="44" customFormat="1" ht="11.4" x14ac:dyDescent="0.2">
      <c r="A40" s="256" t="s">
        <v>2502</v>
      </c>
      <c r="B40" s="44" t="s">
        <v>2503</v>
      </c>
      <c r="C40" s="255">
        <v>20</v>
      </c>
      <c r="D40" s="806">
        <v>26945.247135000001</v>
      </c>
      <c r="E40" s="806">
        <v>22043.270780999999</v>
      </c>
      <c r="F40" s="231">
        <v>4901.9763542999999</v>
      </c>
      <c r="G40" s="253">
        <v>2989.9652820000001</v>
      </c>
      <c r="H40" s="254">
        <v>140.16030000000001</v>
      </c>
      <c r="I40" s="231">
        <v>10876.975081000001</v>
      </c>
      <c r="J40" s="231">
        <v>639.79191100000003</v>
      </c>
      <c r="K40" s="255">
        <v>2756.308266</v>
      </c>
      <c r="L40" s="231">
        <v>145.74545989999999</v>
      </c>
      <c r="M40" s="231">
        <v>16.276975650000001</v>
      </c>
      <c r="N40" s="807" t="s">
        <v>2502</v>
      </c>
      <c r="O40" s="231">
        <v>139.68711834999999</v>
      </c>
      <c r="P40" s="231">
        <v>24.314553350000001</v>
      </c>
      <c r="Q40" s="253">
        <v>2530.3098896000001</v>
      </c>
      <c r="R40" s="254">
        <v>230.10469395000001</v>
      </c>
      <c r="S40" s="231">
        <v>525.67089229999999</v>
      </c>
      <c r="T40" s="231">
        <v>81.497019649999999</v>
      </c>
      <c r="U40" s="253">
        <v>0</v>
      </c>
      <c r="V40" s="254">
        <v>0</v>
      </c>
      <c r="W40" s="231">
        <v>110.2516164</v>
      </c>
      <c r="X40" s="231">
        <v>24.068086449999999</v>
      </c>
      <c r="Y40" s="253">
        <v>0</v>
      </c>
      <c r="Z40" s="254">
        <v>0</v>
      </c>
      <c r="AA40" s="231">
        <v>878.05850420000002</v>
      </c>
      <c r="AB40" s="231">
        <v>1137.2693131999999</v>
      </c>
      <c r="AC40" s="253">
        <v>0</v>
      </c>
      <c r="AD40" s="254">
        <v>0</v>
      </c>
      <c r="AE40" s="231">
        <v>1.0595442500000001</v>
      </c>
      <c r="AF40" s="255">
        <v>2056.5961748999998</v>
      </c>
      <c r="AG40" s="231">
        <v>1152.8897666</v>
      </c>
      <c r="AH40" s="255">
        <v>461.07754799999998</v>
      </c>
      <c r="AI40" s="231">
        <v>19.92659205</v>
      </c>
      <c r="AJ40" s="231">
        <v>7.2425465000000004</v>
      </c>
      <c r="AK40" s="255">
        <v>12</v>
      </c>
    </row>
    <row r="41" spans="1:37" s="44" customFormat="1" ht="11.4" x14ac:dyDescent="0.2">
      <c r="A41" s="256" t="s">
        <v>2504</v>
      </c>
      <c r="B41" s="44" t="s">
        <v>2505</v>
      </c>
      <c r="C41" s="255">
        <v>3</v>
      </c>
      <c r="D41" s="806">
        <v>46401.807156000003</v>
      </c>
      <c r="E41" s="806">
        <v>35632.264690000004</v>
      </c>
      <c r="F41" s="231">
        <v>10769.542466000001</v>
      </c>
      <c r="G41" s="253">
        <v>5843.5016667</v>
      </c>
      <c r="H41" s="254">
        <v>200.87978932999999</v>
      </c>
      <c r="I41" s="231">
        <v>13484.18706</v>
      </c>
      <c r="J41" s="231">
        <v>941.678854</v>
      </c>
      <c r="K41" s="255">
        <v>3119.0516183</v>
      </c>
      <c r="L41" s="231">
        <v>6.8983063332999999</v>
      </c>
      <c r="M41" s="231">
        <v>1.6306667E-3</v>
      </c>
      <c r="N41" s="807" t="s">
        <v>2504</v>
      </c>
      <c r="O41" s="231">
        <v>0</v>
      </c>
      <c r="P41" s="231">
        <v>0</v>
      </c>
      <c r="Q41" s="253">
        <v>8990.9599890000009</v>
      </c>
      <c r="R41" s="254">
        <v>360.87852433</v>
      </c>
      <c r="S41" s="231">
        <v>195.83758233</v>
      </c>
      <c r="T41" s="231">
        <v>44.492168333000002</v>
      </c>
      <c r="U41" s="253">
        <v>0</v>
      </c>
      <c r="V41" s="254">
        <v>0</v>
      </c>
      <c r="W41" s="231">
        <v>0</v>
      </c>
      <c r="X41" s="231">
        <v>0</v>
      </c>
      <c r="Y41" s="253">
        <v>0</v>
      </c>
      <c r="Z41" s="254">
        <v>0</v>
      </c>
      <c r="AA41" s="231">
        <v>1798.349553</v>
      </c>
      <c r="AB41" s="231">
        <v>3141.8749550000002</v>
      </c>
      <c r="AC41" s="253">
        <v>0</v>
      </c>
      <c r="AD41" s="254">
        <v>0</v>
      </c>
      <c r="AE41" s="231">
        <v>0</v>
      </c>
      <c r="AF41" s="255">
        <v>2961.9298653000001</v>
      </c>
      <c r="AG41" s="231">
        <v>1971.451161</v>
      </c>
      <c r="AH41" s="255">
        <v>3332.6707947</v>
      </c>
      <c r="AI41" s="231">
        <v>0.28666666670000002</v>
      </c>
      <c r="AJ41" s="231">
        <v>6.8769710000000002</v>
      </c>
      <c r="AK41" s="255">
        <v>3</v>
      </c>
    </row>
    <row r="42" spans="1:37" s="44" customFormat="1" ht="11.4" x14ac:dyDescent="0.2">
      <c r="A42" s="256" t="s">
        <v>2506</v>
      </c>
      <c r="B42" s="44" t="s">
        <v>2507</v>
      </c>
      <c r="C42" s="255">
        <v>1</v>
      </c>
      <c r="D42" s="806">
        <v>22395.60327</v>
      </c>
      <c r="E42" s="806">
        <v>18772.372139999999</v>
      </c>
      <c r="F42" s="231">
        <v>3623.2311300000001</v>
      </c>
      <c r="G42" s="253">
        <v>387.82092999999998</v>
      </c>
      <c r="H42" s="254">
        <v>112.2894</v>
      </c>
      <c r="I42" s="231">
        <v>13918.616770000001</v>
      </c>
      <c r="J42" s="231">
        <v>253.78027</v>
      </c>
      <c r="K42" s="255">
        <v>1724.89618</v>
      </c>
      <c r="L42" s="231">
        <v>97.055499999999995</v>
      </c>
      <c r="M42" s="231">
        <v>2.0857700000000001</v>
      </c>
      <c r="N42" s="807" t="s">
        <v>2506</v>
      </c>
      <c r="O42" s="231">
        <v>0.59643000000000002</v>
      </c>
      <c r="P42" s="231">
        <v>0</v>
      </c>
      <c r="Q42" s="253">
        <v>1015.1365500000001</v>
      </c>
      <c r="R42" s="254">
        <v>91.082899999999995</v>
      </c>
      <c r="S42" s="231">
        <v>191.04813999999999</v>
      </c>
      <c r="T42" s="231">
        <v>143.88999000000001</v>
      </c>
      <c r="U42" s="253">
        <v>0</v>
      </c>
      <c r="V42" s="254">
        <v>0</v>
      </c>
      <c r="W42" s="231">
        <v>0</v>
      </c>
      <c r="X42" s="231">
        <v>0</v>
      </c>
      <c r="Y42" s="253">
        <v>0</v>
      </c>
      <c r="Z42" s="254">
        <v>0</v>
      </c>
      <c r="AA42" s="231">
        <v>651.32682999999997</v>
      </c>
      <c r="AB42" s="231">
        <v>1417.7112500000001</v>
      </c>
      <c r="AC42" s="253">
        <v>0</v>
      </c>
      <c r="AD42" s="254">
        <v>0</v>
      </c>
      <c r="AE42" s="231">
        <v>0</v>
      </c>
      <c r="AF42" s="255">
        <v>1658.2542000000001</v>
      </c>
      <c r="AG42" s="231">
        <v>348.65348999999998</v>
      </c>
      <c r="AH42" s="255">
        <v>317.07564000000002</v>
      </c>
      <c r="AI42" s="231">
        <v>0</v>
      </c>
      <c r="AJ42" s="231">
        <v>64.283029999999997</v>
      </c>
      <c r="AK42" s="255">
        <v>1</v>
      </c>
    </row>
    <row r="43" spans="1:37" s="44" customFormat="1" ht="11.4" x14ac:dyDescent="0.2">
      <c r="A43" s="256" t="s">
        <v>2508</v>
      </c>
      <c r="B43" s="44" t="s">
        <v>2509</v>
      </c>
      <c r="C43" s="255">
        <v>8</v>
      </c>
      <c r="D43" s="806">
        <v>9068.1878866000006</v>
      </c>
      <c r="E43" s="806">
        <v>6802.5375728999998</v>
      </c>
      <c r="F43" s="231">
        <v>2265.6503137999998</v>
      </c>
      <c r="G43" s="253">
        <v>1330.8808329999999</v>
      </c>
      <c r="H43" s="254">
        <v>18.735764374999999</v>
      </c>
      <c r="I43" s="231">
        <v>3228.5750103999999</v>
      </c>
      <c r="J43" s="231">
        <v>220.05167638</v>
      </c>
      <c r="K43" s="255">
        <v>1130.7400775000001</v>
      </c>
      <c r="L43" s="231">
        <v>5.8427875</v>
      </c>
      <c r="M43" s="231">
        <v>1.257401875</v>
      </c>
      <c r="N43" s="807" t="s">
        <v>2508</v>
      </c>
      <c r="O43" s="231">
        <v>1.2920124999999999E-2</v>
      </c>
      <c r="P43" s="231">
        <v>3.23625E-3</v>
      </c>
      <c r="Q43" s="253">
        <v>519.23497238000004</v>
      </c>
      <c r="R43" s="254">
        <v>65.803156125000001</v>
      </c>
      <c r="S43" s="231">
        <v>104.5423615</v>
      </c>
      <c r="T43" s="231">
        <v>9.7881798750000009</v>
      </c>
      <c r="U43" s="253">
        <v>0</v>
      </c>
      <c r="V43" s="254">
        <v>0</v>
      </c>
      <c r="W43" s="231">
        <v>0</v>
      </c>
      <c r="X43" s="231">
        <v>0</v>
      </c>
      <c r="Y43" s="253">
        <v>0</v>
      </c>
      <c r="Z43" s="254">
        <v>0</v>
      </c>
      <c r="AA43" s="231">
        <v>291.37139975000002</v>
      </c>
      <c r="AB43" s="231">
        <v>712.47728099999995</v>
      </c>
      <c r="AC43" s="253">
        <v>0</v>
      </c>
      <c r="AD43" s="254">
        <v>0</v>
      </c>
      <c r="AE43" s="231">
        <v>0.14021800000000001</v>
      </c>
      <c r="AF43" s="255">
        <v>928.78274863000001</v>
      </c>
      <c r="AG43" s="231">
        <v>266.38475512999997</v>
      </c>
      <c r="AH43" s="255">
        <v>233.27652875000001</v>
      </c>
      <c r="AI43" s="231">
        <v>0</v>
      </c>
      <c r="AJ43" s="231">
        <v>0.28657812500000002</v>
      </c>
      <c r="AK43" s="255">
        <v>6</v>
      </c>
    </row>
    <row r="44" spans="1:37" s="44" customFormat="1" ht="11.4" x14ac:dyDescent="0.2">
      <c r="A44" s="256" t="s">
        <v>2510</v>
      </c>
      <c r="B44" s="44" t="s">
        <v>2511</v>
      </c>
      <c r="C44" s="255">
        <v>1175</v>
      </c>
      <c r="D44" s="806">
        <v>20668.993881999999</v>
      </c>
      <c r="E44" s="806">
        <v>16009.777744000001</v>
      </c>
      <c r="F44" s="231">
        <v>4659.2161378000001</v>
      </c>
      <c r="G44" s="253">
        <v>3072.8684072999999</v>
      </c>
      <c r="H44" s="254">
        <v>163.10656422</v>
      </c>
      <c r="I44" s="231">
        <v>7269.3346198999998</v>
      </c>
      <c r="J44" s="231">
        <v>581.43944767000005</v>
      </c>
      <c r="K44" s="255">
        <v>2383.2726096000001</v>
      </c>
      <c r="L44" s="231">
        <v>73.481989996999999</v>
      </c>
      <c r="M44" s="231">
        <v>16.282990933000001</v>
      </c>
      <c r="N44" s="807" t="s">
        <v>2510</v>
      </c>
      <c r="O44" s="231">
        <v>54.792935608999997</v>
      </c>
      <c r="P44" s="231">
        <v>6.8118507216999999</v>
      </c>
      <c r="Q44" s="253">
        <v>688.692815</v>
      </c>
      <c r="R44" s="254">
        <v>107.78765559</v>
      </c>
      <c r="S44" s="231">
        <v>548.62529785000004</v>
      </c>
      <c r="T44" s="231">
        <v>42.845541502000003</v>
      </c>
      <c r="U44" s="253">
        <v>11.884550156</v>
      </c>
      <c r="V44" s="254">
        <v>1.7522921659999999</v>
      </c>
      <c r="W44" s="231">
        <v>36.405359871999998</v>
      </c>
      <c r="X44" s="231">
        <v>8.2534205617000005</v>
      </c>
      <c r="Y44" s="253">
        <v>6.6904875574</v>
      </c>
      <c r="Z44" s="254">
        <v>1.5964054672000001</v>
      </c>
      <c r="AA44" s="231">
        <v>1042.3268951</v>
      </c>
      <c r="AB44" s="231">
        <v>1226.9673654000001</v>
      </c>
      <c r="AC44" s="253">
        <v>5.6347255660000002</v>
      </c>
      <c r="AD44" s="254">
        <v>1.2239643064000001</v>
      </c>
      <c r="AE44" s="231">
        <v>5.9756473183000001</v>
      </c>
      <c r="AF44" s="255">
        <v>2337.3797135999998</v>
      </c>
      <c r="AG44" s="231">
        <v>573.43312329000003</v>
      </c>
      <c r="AH44" s="255">
        <v>388.68608317000002</v>
      </c>
      <c r="AI44" s="231">
        <v>3.0985267105999998</v>
      </c>
      <c r="AJ44" s="231">
        <v>8.3425956409000008</v>
      </c>
      <c r="AK44" s="255">
        <v>55</v>
      </c>
    </row>
    <row r="45" spans="1:37" s="44" customFormat="1" ht="11.4" x14ac:dyDescent="0.2">
      <c r="A45" s="256" t="s">
        <v>2512</v>
      </c>
      <c r="B45" s="44" t="s">
        <v>2513</v>
      </c>
      <c r="C45" s="255">
        <v>317</v>
      </c>
      <c r="D45" s="806">
        <v>24045.196223999999</v>
      </c>
      <c r="E45" s="806">
        <v>19547.943246999999</v>
      </c>
      <c r="F45" s="231">
        <v>4497.2529772999997</v>
      </c>
      <c r="G45" s="253">
        <v>2442.8289660999999</v>
      </c>
      <c r="H45" s="254">
        <v>139.61682529999999</v>
      </c>
      <c r="I45" s="231">
        <v>9781.8894373999992</v>
      </c>
      <c r="J45" s="231">
        <v>520.11274085000002</v>
      </c>
      <c r="K45" s="255">
        <v>2827.6703954999998</v>
      </c>
      <c r="L45" s="231">
        <v>84.811607937000005</v>
      </c>
      <c r="M45" s="231">
        <v>12.955486949999999</v>
      </c>
      <c r="N45" s="807" t="s">
        <v>2512</v>
      </c>
      <c r="O45" s="231">
        <v>39.331893526999998</v>
      </c>
      <c r="P45" s="231">
        <v>4.2139347224000003</v>
      </c>
      <c r="Q45" s="253">
        <v>1155.0944288000001</v>
      </c>
      <c r="R45" s="254">
        <v>148.72285332999999</v>
      </c>
      <c r="S45" s="231">
        <v>502.17821751999998</v>
      </c>
      <c r="T45" s="231">
        <v>49.442733107000002</v>
      </c>
      <c r="U45" s="253">
        <v>0</v>
      </c>
      <c r="V45" s="254">
        <v>0</v>
      </c>
      <c r="W45" s="231">
        <v>78.784441967999996</v>
      </c>
      <c r="X45" s="231">
        <v>19.054315268</v>
      </c>
      <c r="Y45" s="253">
        <v>2.8557609653</v>
      </c>
      <c r="Z45" s="254">
        <v>1.1532531420000001</v>
      </c>
      <c r="AA45" s="231">
        <v>1629.0011247</v>
      </c>
      <c r="AB45" s="231">
        <v>1319.8958557000001</v>
      </c>
      <c r="AC45" s="253">
        <v>0</v>
      </c>
      <c r="AD45" s="254">
        <v>0</v>
      </c>
      <c r="AE45" s="231">
        <v>3.5581604574000001</v>
      </c>
      <c r="AF45" s="255">
        <v>2370.7276978</v>
      </c>
      <c r="AG45" s="231">
        <v>544.18406746999995</v>
      </c>
      <c r="AH45" s="255">
        <v>352.13052449999998</v>
      </c>
      <c r="AI45" s="231">
        <v>4.1567746719000001</v>
      </c>
      <c r="AJ45" s="231">
        <v>10.824726237</v>
      </c>
      <c r="AK45" s="255">
        <v>56</v>
      </c>
    </row>
    <row r="46" spans="1:37" s="44" customFormat="1" ht="11.4" x14ac:dyDescent="0.2">
      <c r="A46" s="256" t="s">
        <v>2514</v>
      </c>
      <c r="B46" s="44" t="s">
        <v>2515</v>
      </c>
      <c r="C46" s="255">
        <v>491</v>
      </c>
      <c r="D46" s="806">
        <v>19330.180834999999</v>
      </c>
      <c r="E46" s="806">
        <v>14497.541506</v>
      </c>
      <c r="F46" s="231">
        <v>4832.6393287000001</v>
      </c>
      <c r="G46" s="253">
        <v>2873.0330402999998</v>
      </c>
      <c r="H46" s="254">
        <v>226.22185967999999</v>
      </c>
      <c r="I46" s="231">
        <v>6717.6918544999999</v>
      </c>
      <c r="J46" s="231">
        <v>564.08908712000004</v>
      </c>
      <c r="K46" s="255">
        <v>2081.5773460999999</v>
      </c>
      <c r="L46" s="231">
        <v>80.199354127999996</v>
      </c>
      <c r="M46" s="231">
        <v>17.903887642000001</v>
      </c>
      <c r="N46" s="807" t="s">
        <v>2514</v>
      </c>
      <c r="O46" s="231">
        <v>70.008851970999999</v>
      </c>
      <c r="P46" s="231">
        <v>8.5089702728999992</v>
      </c>
      <c r="Q46" s="253">
        <v>585.80885390000003</v>
      </c>
      <c r="R46" s="254">
        <v>92.900442592999994</v>
      </c>
      <c r="S46" s="231">
        <v>576.68699087000005</v>
      </c>
      <c r="T46" s="231">
        <v>35.142626796000002</v>
      </c>
      <c r="U46" s="253">
        <v>9.7958999999999996</v>
      </c>
      <c r="V46" s="254">
        <v>1.1374633401000001</v>
      </c>
      <c r="W46" s="231">
        <v>30.069697597000001</v>
      </c>
      <c r="X46" s="231">
        <v>6.3993484460000003</v>
      </c>
      <c r="Y46" s="253">
        <v>5.0733474542000003</v>
      </c>
      <c r="Z46" s="254">
        <v>1.2146460285</v>
      </c>
      <c r="AA46" s="231">
        <v>584.92064195</v>
      </c>
      <c r="AB46" s="231">
        <v>1256.0363600999999</v>
      </c>
      <c r="AC46" s="253">
        <v>0</v>
      </c>
      <c r="AD46" s="254">
        <v>0</v>
      </c>
      <c r="AE46" s="231">
        <v>2.2611918432000002</v>
      </c>
      <c r="AF46" s="255">
        <v>2465.7585730999999</v>
      </c>
      <c r="AG46" s="231">
        <v>709.96199124999998</v>
      </c>
      <c r="AH46" s="255">
        <v>312.21138558000001</v>
      </c>
      <c r="AI46" s="231">
        <v>13.126809118000001</v>
      </c>
      <c r="AJ46" s="231">
        <v>2.4403134888000002</v>
      </c>
      <c r="AK46" s="255">
        <v>41</v>
      </c>
    </row>
    <row r="47" spans="1:37" s="44" customFormat="1" ht="11.4" x14ac:dyDescent="0.2">
      <c r="A47" s="256" t="s">
        <v>2516</v>
      </c>
      <c r="B47" s="44" t="s">
        <v>2517</v>
      </c>
      <c r="C47" s="255">
        <v>515</v>
      </c>
      <c r="D47" s="806">
        <v>27000.105789000001</v>
      </c>
      <c r="E47" s="806">
        <v>20982.743956999999</v>
      </c>
      <c r="F47" s="231">
        <v>6017.3618318999997</v>
      </c>
      <c r="G47" s="253">
        <v>3884.6282004</v>
      </c>
      <c r="H47" s="254">
        <v>234.50818870000001</v>
      </c>
      <c r="I47" s="231">
        <v>9544.0977629999998</v>
      </c>
      <c r="J47" s="231">
        <v>714.58345450000002</v>
      </c>
      <c r="K47" s="255">
        <v>3128.9331695999999</v>
      </c>
      <c r="L47" s="231">
        <v>124.9841789</v>
      </c>
      <c r="M47" s="231">
        <v>32.871146232999997</v>
      </c>
      <c r="N47" s="807" t="s">
        <v>2516</v>
      </c>
      <c r="O47" s="231">
        <v>166.58983656000001</v>
      </c>
      <c r="P47" s="231">
        <v>26.023168117000001</v>
      </c>
      <c r="Q47" s="253">
        <v>1040.2474012</v>
      </c>
      <c r="R47" s="254">
        <v>278.30030403000001</v>
      </c>
      <c r="S47" s="231">
        <v>444.89450183999998</v>
      </c>
      <c r="T47" s="231">
        <v>52.997272256000002</v>
      </c>
      <c r="U47" s="253">
        <v>18.678784078</v>
      </c>
      <c r="V47" s="254">
        <v>2.1689099028999999</v>
      </c>
      <c r="W47" s="231">
        <v>23.706999844999999</v>
      </c>
      <c r="X47" s="231">
        <v>6.7231498447</v>
      </c>
      <c r="Y47" s="253">
        <v>5.7088599999999996</v>
      </c>
      <c r="Z47" s="254">
        <v>1.3274050485</v>
      </c>
      <c r="AA47" s="231">
        <v>811.42530470999998</v>
      </c>
      <c r="AB47" s="231">
        <v>1200.0294357</v>
      </c>
      <c r="AC47" s="253">
        <v>1.3104151455999999</v>
      </c>
      <c r="AD47" s="254">
        <v>0.1828031068</v>
      </c>
      <c r="AE47" s="231">
        <v>2.5655309262000001</v>
      </c>
      <c r="AF47" s="255">
        <v>4060.7144035000001</v>
      </c>
      <c r="AG47" s="231">
        <v>941.31061868999996</v>
      </c>
      <c r="AH47" s="255">
        <v>187.98397992</v>
      </c>
      <c r="AI47" s="231">
        <v>40.008374648999997</v>
      </c>
      <c r="AJ47" s="231">
        <v>22.602229047000002</v>
      </c>
      <c r="AK47" s="255">
        <v>25</v>
      </c>
    </row>
    <row r="48" spans="1:37" s="44" customFormat="1" ht="11.4" x14ac:dyDescent="0.2">
      <c r="A48" s="256" t="s">
        <v>2518</v>
      </c>
      <c r="B48" s="44" t="s">
        <v>2519</v>
      </c>
      <c r="C48" s="255">
        <v>76</v>
      </c>
      <c r="D48" s="806">
        <v>23293.226747000001</v>
      </c>
      <c r="E48" s="806">
        <v>18254.792105</v>
      </c>
      <c r="F48" s="231">
        <v>5038.4346415999998</v>
      </c>
      <c r="G48" s="253">
        <v>4360.8677091</v>
      </c>
      <c r="H48" s="254">
        <v>110.31992251</v>
      </c>
      <c r="I48" s="231">
        <v>7399.5878306000004</v>
      </c>
      <c r="J48" s="231">
        <v>479.66982058000002</v>
      </c>
      <c r="K48" s="255">
        <v>2638.3188257000002</v>
      </c>
      <c r="L48" s="231">
        <v>65.007872012999997</v>
      </c>
      <c r="M48" s="231">
        <v>12.456666408</v>
      </c>
      <c r="N48" s="807" t="s">
        <v>2518</v>
      </c>
      <c r="O48" s="231">
        <v>40.718489724000001</v>
      </c>
      <c r="P48" s="231">
        <v>2.9479338816</v>
      </c>
      <c r="Q48" s="253">
        <v>892.27183143000002</v>
      </c>
      <c r="R48" s="254">
        <v>114.77970166999999</v>
      </c>
      <c r="S48" s="231">
        <v>360.40969543</v>
      </c>
      <c r="T48" s="231">
        <v>65.598492183999994</v>
      </c>
      <c r="U48" s="253">
        <v>36.163813158000004</v>
      </c>
      <c r="V48" s="254">
        <v>4.1992052631999996</v>
      </c>
      <c r="W48" s="231">
        <v>60.736119275999997</v>
      </c>
      <c r="X48" s="231">
        <v>16.343395474000001</v>
      </c>
      <c r="Y48" s="253">
        <v>0</v>
      </c>
      <c r="Z48" s="254">
        <v>0</v>
      </c>
      <c r="AA48" s="231">
        <v>1231.9268903</v>
      </c>
      <c r="AB48" s="231">
        <v>1360.9759617</v>
      </c>
      <c r="AC48" s="253">
        <v>0</v>
      </c>
      <c r="AD48" s="254">
        <v>0</v>
      </c>
      <c r="AE48" s="231">
        <v>0.75922959209999996</v>
      </c>
      <c r="AF48" s="255">
        <v>2871.9303141</v>
      </c>
      <c r="AG48" s="231">
        <v>819.66757803999997</v>
      </c>
      <c r="AH48" s="255">
        <v>237.74232090999999</v>
      </c>
      <c r="AI48" s="231">
        <v>98.223680974000004</v>
      </c>
      <c r="AJ48" s="231">
        <v>11.603446842</v>
      </c>
      <c r="AK48" s="255">
        <v>19</v>
      </c>
    </row>
    <row r="49" spans="1:37" s="44" customFormat="1" ht="11.4" x14ac:dyDescent="0.2">
      <c r="A49" s="256" t="s">
        <v>2520</v>
      </c>
      <c r="B49" s="44" t="s">
        <v>2521</v>
      </c>
      <c r="C49" s="255">
        <v>104</v>
      </c>
      <c r="D49" s="806">
        <v>34810.755468000003</v>
      </c>
      <c r="E49" s="806">
        <v>27319.338435999998</v>
      </c>
      <c r="F49" s="231">
        <v>7491.4170315000001</v>
      </c>
      <c r="G49" s="253">
        <v>6190.2257628999996</v>
      </c>
      <c r="H49" s="254">
        <v>361.37099861000002</v>
      </c>
      <c r="I49" s="231">
        <v>11092.839897</v>
      </c>
      <c r="J49" s="231">
        <v>878.78488154000001</v>
      </c>
      <c r="K49" s="255">
        <v>3701.1214699000002</v>
      </c>
      <c r="L49" s="231">
        <v>143.83306304999999</v>
      </c>
      <c r="M49" s="231">
        <v>33.787468635000003</v>
      </c>
      <c r="N49" s="807" t="s">
        <v>2520</v>
      </c>
      <c r="O49" s="231">
        <v>139.00593810000001</v>
      </c>
      <c r="P49" s="231">
        <v>24.221713779000002</v>
      </c>
      <c r="Q49" s="253">
        <v>1114.9076216000001</v>
      </c>
      <c r="R49" s="254">
        <v>233.97971371</v>
      </c>
      <c r="S49" s="231">
        <v>531.56920431000003</v>
      </c>
      <c r="T49" s="231">
        <v>49.324759749999998</v>
      </c>
      <c r="U49" s="253">
        <v>13.213699999999999</v>
      </c>
      <c r="V49" s="254">
        <v>1.5343249999999999</v>
      </c>
      <c r="W49" s="231">
        <v>148.02354313000001</v>
      </c>
      <c r="X49" s="231">
        <v>38.0235105</v>
      </c>
      <c r="Y49" s="253">
        <v>19.429391345999999</v>
      </c>
      <c r="Z49" s="254">
        <v>4.5116221153999998</v>
      </c>
      <c r="AA49" s="231">
        <v>1525.4759406999999</v>
      </c>
      <c r="AB49" s="231">
        <v>1914.4283023</v>
      </c>
      <c r="AC49" s="253">
        <v>14.554804538000001</v>
      </c>
      <c r="AD49" s="254">
        <v>2.1334225095999999</v>
      </c>
      <c r="AE49" s="231">
        <v>4.5023329904000002</v>
      </c>
      <c r="AF49" s="255">
        <v>5190.7820884000002</v>
      </c>
      <c r="AG49" s="231">
        <v>1001.4702804999999</v>
      </c>
      <c r="AH49" s="255">
        <v>375.33935862999999</v>
      </c>
      <c r="AI49" s="231">
        <v>21.362098768999999</v>
      </c>
      <c r="AJ49" s="231">
        <v>40.998253923</v>
      </c>
      <c r="AK49" s="255">
        <v>23</v>
      </c>
    </row>
    <row r="50" spans="1:37" s="44" customFormat="1" ht="11.4" x14ac:dyDescent="0.2">
      <c r="A50" s="256" t="s">
        <v>2522</v>
      </c>
      <c r="B50" s="44" t="s">
        <v>2523</v>
      </c>
      <c r="C50" s="255">
        <v>4026</v>
      </c>
      <c r="D50" s="806">
        <v>9056.9193388000003</v>
      </c>
      <c r="E50" s="806">
        <v>6916.5153423000002</v>
      </c>
      <c r="F50" s="231">
        <v>2140.4039966</v>
      </c>
      <c r="G50" s="253">
        <v>1297.5052685000001</v>
      </c>
      <c r="H50" s="254">
        <v>69.104001061999995</v>
      </c>
      <c r="I50" s="231">
        <v>3299.0158686999998</v>
      </c>
      <c r="J50" s="231">
        <v>157.39059904999999</v>
      </c>
      <c r="K50" s="255">
        <v>915.25125656</v>
      </c>
      <c r="L50" s="231">
        <v>41.684870130999997</v>
      </c>
      <c r="M50" s="231">
        <v>8.6819374942999996</v>
      </c>
      <c r="N50" s="807" t="s">
        <v>2522</v>
      </c>
      <c r="O50" s="231">
        <v>23.834012253000001</v>
      </c>
      <c r="P50" s="231">
        <v>4.6463239205000004</v>
      </c>
      <c r="Q50" s="253">
        <v>507.31880383999999</v>
      </c>
      <c r="R50" s="254">
        <v>88.319885294000002</v>
      </c>
      <c r="S50" s="231">
        <v>56.216601640999997</v>
      </c>
      <c r="T50" s="231">
        <v>11.216635244000001</v>
      </c>
      <c r="U50" s="253">
        <v>25.869985758999999</v>
      </c>
      <c r="V50" s="254">
        <v>6.2902895081999999</v>
      </c>
      <c r="W50" s="231">
        <v>13.793850494999999</v>
      </c>
      <c r="X50" s="231">
        <v>3.7701585879000001</v>
      </c>
      <c r="Y50" s="253">
        <v>7.9515802975999996</v>
      </c>
      <c r="Z50" s="254">
        <v>4.4042373168999998</v>
      </c>
      <c r="AA50" s="231">
        <v>508.23735089000002</v>
      </c>
      <c r="AB50" s="231">
        <v>587.75836784000001</v>
      </c>
      <c r="AC50" s="253">
        <v>0.68867907129999995</v>
      </c>
      <c r="AD50" s="254">
        <v>0.1713730976</v>
      </c>
      <c r="AE50" s="231">
        <v>1.0866168803</v>
      </c>
      <c r="AF50" s="255">
        <v>729.93506817000002</v>
      </c>
      <c r="AG50" s="231">
        <v>315.33382569000003</v>
      </c>
      <c r="AH50" s="255">
        <v>340.24936115999998</v>
      </c>
      <c r="AI50" s="231">
        <v>18.482156403000001</v>
      </c>
      <c r="AJ50" s="231">
        <v>12.710374015999999</v>
      </c>
      <c r="AK50" s="255">
        <v>94</v>
      </c>
    </row>
    <row r="51" spans="1:37" s="44" customFormat="1" ht="11.4" x14ac:dyDescent="0.2">
      <c r="A51" s="256" t="s">
        <v>2524</v>
      </c>
      <c r="B51" s="44" t="s">
        <v>2525</v>
      </c>
      <c r="C51" s="255">
        <v>36102</v>
      </c>
      <c r="D51" s="806">
        <v>11157.438158999999</v>
      </c>
      <c r="E51" s="806">
        <v>8422.5278063999995</v>
      </c>
      <c r="F51" s="231">
        <v>2734.9103521000002</v>
      </c>
      <c r="G51" s="253">
        <v>1475.1357909000001</v>
      </c>
      <c r="H51" s="254">
        <v>82.247446448999995</v>
      </c>
      <c r="I51" s="231">
        <v>3954.5938384000001</v>
      </c>
      <c r="J51" s="231">
        <v>229.88366549</v>
      </c>
      <c r="K51" s="255">
        <v>1281.427021</v>
      </c>
      <c r="L51" s="231">
        <v>83.675504086000004</v>
      </c>
      <c r="M51" s="231">
        <v>15.723076978</v>
      </c>
      <c r="N51" s="807" t="s">
        <v>2524</v>
      </c>
      <c r="O51" s="231">
        <v>28.233892647000001</v>
      </c>
      <c r="P51" s="231">
        <v>4.3497221817999998</v>
      </c>
      <c r="Q51" s="253">
        <v>465.77580885999998</v>
      </c>
      <c r="R51" s="254">
        <v>99.00860127</v>
      </c>
      <c r="S51" s="231">
        <v>167.08798668</v>
      </c>
      <c r="T51" s="231">
        <v>25.546910928999999</v>
      </c>
      <c r="U51" s="253">
        <v>81.906557133000007</v>
      </c>
      <c r="V51" s="254">
        <v>22.464850541000001</v>
      </c>
      <c r="W51" s="231">
        <v>47.108585580000003</v>
      </c>
      <c r="X51" s="231">
        <v>11.182251487</v>
      </c>
      <c r="Y51" s="253">
        <v>37.582179472</v>
      </c>
      <c r="Z51" s="254">
        <v>18.562344527</v>
      </c>
      <c r="AA51" s="231">
        <v>495.64703888999998</v>
      </c>
      <c r="AB51" s="231">
        <v>700.68772682999997</v>
      </c>
      <c r="AC51" s="253">
        <v>10.273727191000001</v>
      </c>
      <c r="AD51" s="254">
        <v>2.8227907044</v>
      </c>
      <c r="AE51" s="231">
        <v>1.7609474623000001</v>
      </c>
      <c r="AF51" s="255">
        <v>941.34921450000002</v>
      </c>
      <c r="AG51" s="231">
        <v>470.66997379999998</v>
      </c>
      <c r="AH51" s="255">
        <v>358.19909057000001</v>
      </c>
      <c r="AI51" s="231">
        <v>34.712156454999999</v>
      </c>
      <c r="AJ51" s="231">
        <v>9.8194575176000001</v>
      </c>
      <c r="AK51" s="255">
        <v>152</v>
      </c>
    </row>
    <row r="52" spans="1:37" s="44" customFormat="1" ht="11.4" x14ac:dyDescent="0.2">
      <c r="A52" s="256" t="s">
        <v>2526</v>
      </c>
      <c r="B52" s="44" t="s">
        <v>2527</v>
      </c>
      <c r="C52" s="255">
        <v>4184</v>
      </c>
      <c r="D52" s="806">
        <v>15721.728094</v>
      </c>
      <c r="E52" s="806">
        <v>11880.34691</v>
      </c>
      <c r="F52" s="231">
        <v>3841.3811839</v>
      </c>
      <c r="G52" s="253">
        <v>2135.4769114000001</v>
      </c>
      <c r="H52" s="254">
        <v>118.90355489</v>
      </c>
      <c r="I52" s="231">
        <v>5579.9675447999998</v>
      </c>
      <c r="J52" s="231">
        <v>361.49298518000001</v>
      </c>
      <c r="K52" s="255">
        <v>1600.2249523999999</v>
      </c>
      <c r="L52" s="231">
        <v>113.40896487000001</v>
      </c>
      <c r="M52" s="231">
        <v>23.882575435</v>
      </c>
      <c r="N52" s="807" t="s">
        <v>2526</v>
      </c>
      <c r="O52" s="231">
        <v>71.160451856999998</v>
      </c>
      <c r="P52" s="231">
        <v>12.783151359</v>
      </c>
      <c r="Q52" s="253">
        <v>593.62209394000001</v>
      </c>
      <c r="R52" s="254">
        <v>151.0786928</v>
      </c>
      <c r="S52" s="231">
        <v>251.15181591999999</v>
      </c>
      <c r="T52" s="231">
        <v>40.302317815999999</v>
      </c>
      <c r="U52" s="253">
        <v>15.738759561</v>
      </c>
      <c r="V52" s="254">
        <v>3.5071696502999998</v>
      </c>
      <c r="W52" s="231">
        <v>228.65990622000001</v>
      </c>
      <c r="X52" s="231">
        <v>51.066100663</v>
      </c>
      <c r="Y52" s="253">
        <v>11.295436811</v>
      </c>
      <c r="Z52" s="254">
        <v>4.7351675944</v>
      </c>
      <c r="AA52" s="231">
        <v>513.23490296</v>
      </c>
      <c r="AB52" s="231">
        <v>965.76621637000005</v>
      </c>
      <c r="AC52" s="253">
        <v>17.402655156000002</v>
      </c>
      <c r="AD52" s="254">
        <v>4.8734181080000001</v>
      </c>
      <c r="AE52" s="231">
        <v>5.4282397332999999</v>
      </c>
      <c r="AF52" s="255">
        <v>1593.7534436000001</v>
      </c>
      <c r="AG52" s="231">
        <v>867.46182840999995</v>
      </c>
      <c r="AH52" s="255">
        <v>353.39411668000002</v>
      </c>
      <c r="AI52" s="231">
        <v>16.519046058000001</v>
      </c>
      <c r="AJ52" s="231">
        <v>15.435673617999999</v>
      </c>
      <c r="AK52" s="255">
        <v>111</v>
      </c>
    </row>
    <row r="53" spans="1:37" s="44" customFormat="1" ht="11.4" x14ac:dyDescent="0.2">
      <c r="A53" s="256" t="s">
        <v>2528</v>
      </c>
      <c r="B53" s="44" t="s">
        <v>2529</v>
      </c>
      <c r="C53" s="255">
        <v>628</v>
      </c>
      <c r="D53" s="806">
        <v>6428.6366914999999</v>
      </c>
      <c r="E53" s="806">
        <v>5370.8247947999998</v>
      </c>
      <c r="F53" s="231">
        <v>1057.8118968000001</v>
      </c>
      <c r="G53" s="253">
        <v>578.10525316999997</v>
      </c>
      <c r="H53" s="254">
        <v>28.463315239</v>
      </c>
      <c r="I53" s="231">
        <v>988.22197616000005</v>
      </c>
      <c r="J53" s="231">
        <v>106.82388247</v>
      </c>
      <c r="K53" s="255">
        <v>747.55461957</v>
      </c>
      <c r="L53" s="231">
        <v>4.7080599681999997</v>
      </c>
      <c r="M53" s="231">
        <v>0.84192641720000005</v>
      </c>
      <c r="N53" s="807" t="s">
        <v>2528</v>
      </c>
      <c r="O53" s="231">
        <v>0.122515</v>
      </c>
      <c r="P53" s="231">
        <v>0.18493014329999999</v>
      </c>
      <c r="Q53" s="253">
        <v>2567.9205031000001</v>
      </c>
      <c r="R53" s="254">
        <v>28.355278885000001</v>
      </c>
      <c r="S53" s="231">
        <v>7.6427490764000003</v>
      </c>
      <c r="T53" s="231">
        <v>1.9270374204</v>
      </c>
      <c r="U53" s="253">
        <v>0</v>
      </c>
      <c r="V53" s="254">
        <v>0</v>
      </c>
      <c r="W53" s="231">
        <v>1.30546975E-2</v>
      </c>
      <c r="X53" s="231">
        <v>5.9452866000000004E-3</v>
      </c>
      <c r="Y53" s="253">
        <v>15.899061290000001</v>
      </c>
      <c r="Z53" s="254">
        <v>3.0189239967999999</v>
      </c>
      <c r="AA53" s="231">
        <v>403.43595128999999</v>
      </c>
      <c r="AB53" s="231">
        <v>287.23397763000003</v>
      </c>
      <c r="AC53" s="253">
        <v>0</v>
      </c>
      <c r="AD53" s="254">
        <v>0</v>
      </c>
      <c r="AE53" s="231">
        <v>2.48450318E-2</v>
      </c>
      <c r="AF53" s="255">
        <v>486.17613318000002</v>
      </c>
      <c r="AG53" s="231">
        <v>27.697450048</v>
      </c>
      <c r="AH53" s="255">
        <v>122.67804666000001</v>
      </c>
      <c r="AI53" s="231">
        <v>9.7378980999999996E-3</v>
      </c>
      <c r="AJ53" s="231">
        <v>21.571517914000001</v>
      </c>
      <c r="AK53" s="255">
        <v>35</v>
      </c>
    </row>
    <row r="54" spans="1:37" s="44" customFormat="1" ht="11.4" x14ac:dyDescent="0.2">
      <c r="A54" s="256" t="s">
        <v>2530</v>
      </c>
      <c r="B54" s="44" t="s">
        <v>2531</v>
      </c>
      <c r="C54" s="255">
        <v>911</v>
      </c>
      <c r="D54" s="806">
        <v>3118.8425662</v>
      </c>
      <c r="E54" s="806">
        <v>2565.7786759999999</v>
      </c>
      <c r="F54" s="231">
        <v>553.06389018000004</v>
      </c>
      <c r="G54" s="253">
        <v>397.99954143000002</v>
      </c>
      <c r="H54" s="254">
        <v>15.235316092</v>
      </c>
      <c r="I54" s="231">
        <v>792.10571058999994</v>
      </c>
      <c r="J54" s="231">
        <v>58.205972602000003</v>
      </c>
      <c r="K54" s="255">
        <v>436.25153940000001</v>
      </c>
      <c r="L54" s="231">
        <v>55.09356202</v>
      </c>
      <c r="M54" s="231">
        <v>7.5173819759000002</v>
      </c>
      <c r="N54" s="807" t="s">
        <v>2530</v>
      </c>
      <c r="O54" s="231">
        <v>3.7912040176000001</v>
      </c>
      <c r="P54" s="231">
        <v>0.3374619539</v>
      </c>
      <c r="Q54" s="253">
        <v>602.76788796000005</v>
      </c>
      <c r="R54" s="254">
        <v>14.588693227</v>
      </c>
      <c r="S54" s="231">
        <v>59.831108057000002</v>
      </c>
      <c r="T54" s="231">
        <v>1.7341023491000001</v>
      </c>
      <c r="U54" s="253">
        <v>0</v>
      </c>
      <c r="V54" s="254">
        <v>0</v>
      </c>
      <c r="W54" s="231">
        <v>0</v>
      </c>
      <c r="X54" s="231">
        <v>0</v>
      </c>
      <c r="Y54" s="253">
        <v>5.9708841931999999</v>
      </c>
      <c r="Z54" s="254">
        <v>1.0245422283000001</v>
      </c>
      <c r="AA54" s="231">
        <v>199.65129934000001</v>
      </c>
      <c r="AB54" s="231">
        <v>147.70695128</v>
      </c>
      <c r="AC54" s="253">
        <v>0</v>
      </c>
      <c r="AD54" s="254">
        <v>0</v>
      </c>
      <c r="AE54" s="231">
        <v>2.2814357800000001E-2</v>
      </c>
      <c r="AF54" s="255">
        <v>218.46253340000001</v>
      </c>
      <c r="AG54" s="231">
        <v>15.465946301000001</v>
      </c>
      <c r="AH54" s="255">
        <v>72.058422031000006</v>
      </c>
      <c r="AI54" s="231">
        <v>6.7789528000000002E-2</v>
      </c>
      <c r="AJ54" s="231">
        <v>12.951901822</v>
      </c>
      <c r="AK54" s="255">
        <v>56</v>
      </c>
    </row>
    <row r="55" spans="1:37" s="44" customFormat="1" ht="11.4" x14ac:dyDescent="0.2">
      <c r="A55" s="256" t="s">
        <v>2532</v>
      </c>
      <c r="B55" s="44" t="s">
        <v>2533</v>
      </c>
      <c r="C55" s="255">
        <v>123</v>
      </c>
      <c r="D55" s="806">
        <v>2800.8826269000001</v>
      </c>
      <c r="E55" s="806">
        <v>2343.8123261000001</v>
      </c>
      <c r="F55" s="231">
        <v>457.07030080999999</v>
      </c>
      <c r="G55" s="253">
        <v>535.21890293000001</v>
      </c>
      <c r="H55" s="254">
        <v>13.602394390000001</v>
      </c>
      <c r="I55" s="231">
        <v>720.49121398</v>
      </c>
      <c r="J55" s="231">
        <v>44.781466666999997</v>
      </c>
      <c r="K55" s="255">
        <v>297.65623292999999</v>
      </c>
      <c r="L55" s="231">
        <v>4.9477228455000004</v>
      </c>
      <c r="M55" s="231">
        <v>1.0301216259999999</v>
      </c>
      <c r="N55" s="807" t="s">
        <v>2532</v>
      </c>
      <c r="O55" s="231">
        <v>0</v>
      </c>
      <c r="P55" s="231">
        <v>8.5727560999999994E-2</v>
      </c>
      <c r="Q55" s="253">
        <v>581.52997268000001</v>
      </c>
      <c r="R55" s="254">
        <v>12.684610081000001</v>
      </c>
      <c r="S55" s="231">
        <v>5.8488490243999998</v>
      </c>
      <c r="T55" s="231">
        <v>0.72593276419999997</v>
      </c>
      <c r="U55" s="253">
        <v>0</v>
      </c>
      <c r="V55" s="254">
        <v>0</v>
      </c>
      <c r="W55" s="231">
        <v>0</v>
      </c>
      <c r="X55" s="231">
        <v>0</v>
      </c>
      <c r="Y55" s="253">
        <v>6.9862232520000003</v>
      </c>
      <c r="Z55" s="254">
        <v>0.71139959350000004</v>
      </c>
      <c r="AA55" s="231">
        <v>138.33877659000001</v>
      </c>
      <c r="AB55" s="231">
        <v>116.28187114000001</v>
      </c>
      <c r="AC55" s="253">
        <v>0</v>
      </c>
      <c r="AD55" s="254">
        <v>0</v>
      </c>
      <c r="AE55" s="231">
        <v>3.70382114E-2</v>
      </c>
      <c r="AF55" s="255">
        <v>218.60902845999999</v>
      </c>
      <c r="AG55" s="231">
        <v>10.735791789</v>
      </c>
      <c r="AH55" s="255">
        <v>81.375677967000001</v>
      </c>
      <c r="AI55" s="231">
        <v>8.7700487800000004E-2</v>
      </c>
      <c r="AJ55" s="231">
        <v>9.1159719512000006</v>
      </c>
      <c r="AK55" s="255">
        <v>34</v>
      </c>
    </row>
    <row r="56" spans="1:37" s="44" customFormat="1" ht="11.4" x14ac:dyDescent="0.2">
      <c r="A56" s="256" t="s">
        <v>2534</v>
      </c>
      <c r="B56" s="44" t="s">
        <v>2535</v>
      </c>
      <c r="C56" s="255">
        <v>208</v>
      </c>
      <c r="D56" s="806">
        <v>6416.9384472000002</v>
      </c>
      <c r="E56" s="806">
        <v>5273.6463893999999</v>
      </c>
      <c r="F56" s="231">
        <v>1143.2920577</v>
      </c>
      <c r="G56" s="253">
        <v>753.49100941999995</v>
      </c>
      <c r="H56" s="254">
        <v>32.329004712</v>
      </c>
      <c r="I56" s="231">
        <v>600.53757028999996</v>
      </c>
      <c r="J56" s="231">
        <v>119.7959287</v>
      </c>
      <c r="K56" s="255">
        <v>805.18755495000005</v>
      </c>
      <c r="L56" s="231">
        <v>6.3264591346000003</v>
      </c>
      <c r="M56" s="231">
        <v>0.99864375000000005</v>
      </c>
      <c r="N56" s="807" t="s">
        <v>2534</v>
      </c>
      <c r="O56" s="231">
        <v>0.81144966350000003</v>
      </c>
      <c r="P56" s="231">
        <v>0.14501274040000001</v>
      </c>
      <c r="Q56" s="253">
        <v>2481.7675146000001</v>
      </c>
      <c r="R56" s="254">
        <v>31.808841394000002</v>
      </c>
      <c r="S56" s="231">
        <v>23.630481923000001</v>
      </c>
      <c r="T56" s="231">
        <v>2.8784178846000001</v>
      </c>
      <c r="U56" s="253">
        <v>0</v>
      </c>
      <c r="V56" s="254">
        <v>0</v>
      </c>
      <c r="W56" s="231">
        <v>0</v>
      </c>
      <c r="X56" s="231">
        <v>0</v>
      </c>
      <c r="Y56" s="253">
        <v>6.8110412499999997</v>
      </c>
      <c r="Z56" s="254">
        <v>0.57598673079999996</v>
      </c>
      <c r="AA56" s="231">
        <v>538.53291231000003</v>
      </c>
      <c r="AB56" s="231">
        <v>328.38522423000001</v>
      </c>
      <c r="AC56" s="253">
        <v>0</v>
      </c>
      <c r="AD56" s="254">
        <v>0</v>
      </c>
      <c r="AE56" s="231">
        <v>6.7101057699999994E-2</v>
      </c>
      <c r="AF56" s="255">
        <v>502.13648518999997</v>
      </c>
      <c r="AG56" s="231">
        <v>32.643291441999999</v>
      </c>
      <c r="AH56" s="255">
        <v>119.17777663</v>
      </c>
      <c r="AI56" s="231">
        <v>4.5242308E-3</v>
      </c>
      <c r="AJ56" s="231">
        <v>28.896214904000001</v>
      </c>
      <c r="AK56" s="255">
        <v>24</v>
      </c>
    </row>
    <row r="57" spans="1:37" s="44" customFormat="1" ht="11.4" x14ac:dyDescent="0.2">
      <c r="A57" s="256" t="s">
        <v>2536</v>
      </c>
      <c r="B57" s="44" t="s">
        <v>2537</v>
      </c>
      <c r="C57" s="255">
        <v>1153</v>
      </c>
      <c r="D57" s="806">
        <v>5626.3007344999996</v>
      </c>
      <c r="E57" s="806">
        <v>4647.5396725000001</v>
      </c>
      <c r="F57" s="231">
        <v>978.76106209</v>
      </c>
      <c r="G57" s="253">
        <v>661.58841070000005</v>
      </c>
      <c r="H57" s="254">
        <v>26.807487432999999</v>
      </c>
      <c r="I57" s="231">
        <v>595.97809197000004</v>
      </c>
      <c r="J57" s="231">
        <v>103.79240926</v>
      </c>
      <c r="K57" s="255">
        <v>822.59829797999998</v>
      </c>
      <c r="L57" s="231">
        <v>5.1087586817000004</v>
      </c>
      <c r="M57" s="231">
        <v>0.61939635729999998</v>
      </c>
      <c r="N57" s="807" t="s">
        <v>2536</v>
      </c>
      <c r="O57" s="231">
        <v>3.3954278578000001</v>
      </c>
      <c r="P57" s="231">
        <v>0.55494058980000005</v>
      </c>
      <c r="Q57" s="253">
        <v>2056.7122097000001</v>
      </c>
      <c r="R57" s="254">
        <v>26.931422870999999</v>
      </c>
      <c r="S57" s="231">
        <v>17.139632124999999</v>
      </c>
      <c r="T57" s="231">
        <v>1.2328502861999999</v>
      </c>
      <c r="U57" s="253">
        <v>0</v>
      </c>
      <c r="V57" s="254">
        <v>0</v>
      </c>
      <c r="W57" s="231">
        <v>0</v>
      </c>
      <c r="X57" s="231">
        <v>0</v>
      </c>
      <c r="Y57" s="253">
        <v>1.4527081612999999</v>
      </c>
      <c r="Z57" s="254">
        <v>0.19877105810000001</v>
      </c>
      <c r="AA57" s="231">
        <v>435.12003249000003</v>
      </c>
      <c r="AB57" s="231">
        <v>278.19211325999999</v>
      </c>
      <c r="AC57" s="253">
        <v>0</v>
      </c>
      <c r="AD57" s="254">
        <v>0</v>
      </c>
      <c r="AE57" s="231">
        <v>6.1971708600000001E-2</v>
      </c>
      <c r="AF57" s="255">
        <v>432.96521066999998</v>
      </c>
      <c r="AG57" s="231">
        <v>21.798444649</v>
      </c>
      <c r="AH57" s="255">
        <v>110.60894589</v>
      </c>
      <c r="AI57" s="231">
        <v>5.3271726E-3</v>
      </c>
      <c r="AJ57" s="231">
        <v>23.437873695</v>
      </c>
      <c r="AK57" s="255">
        <v>49</v>
      </c>
    </row>
    <row r="58" spans="1:37" s="44" customFormat="1" ht="11.4" x14ac:dyDescent="0.2">
      <c r="A58" s="256" t="s">
        <v>2538</v>
      </c>
      <c r="B58" s="44" t="s">
        <v>2539</v>
      </c>
      <c r="C58" s="255">
        <v>194</v>
      </c>
      <c r="D58" s="806">
        <v>5012.2025630999997</v>
      </c>
      <c r="E58" s="806">
        <v>4166.4998208999996</v>
      </c>
      <c r="F58" s="231">
        <v>845.70274222</v>
      </c>
      <c r="G58" s="253">
        <v>394.81273253000001</v>
      </c>
      <c r="H58" s="254">
        <v>25.735573607999999</v>
      </c>
      <c r="I58" s="231">
        <v>678.24935124000001</v>
      </c>
      <c r="J58" s="231">
        <v>82.742640308999995</v>
      </c>
      <c r="K58" s="255">
        <v>775.97540943000001</v>
      </c>
      <c r="L58" s="231">
        <v>63.834463556999999</v>
      </c>
      <c r="M58" s="231">
        <v>8.7019390722000001</v>
      </c>
      <c r="N58" s="807" t="s">
        <v>2538</v>
      </c>
      <c r="O58" s="231">
        <v>6.0317390205999999</v>
      </c>
      <c r="P58" s="231">
        <v>0.72016381439999999</v>
      </c>
      <c r="Q58" s="253">
        <v>1835.8037606</v>
      </c>
      <c r="R58" s="254">
        <v>25.863879124</v>
      </c>
      <c r="S58" s="231">
        <v>6.7061291753000001</v>
      </c>
      <c r="T58" s="231">
        <v>0.6147031959</v>
      </c>
      <c r="U58" s="253">
        <v>0</v>
      </c>
      <c r="V58" s="254">
        <v>0</v>
      </c>
      <c r="W58" s="231">
        <v>0</v>
      </c>
      <c r="X58" s="231">
        <v>0</v>
      </c>
      <c r="Y58" s="253">
        <v>6.7536781959000001</v>
      </c>
      <c r="Z58" s="254">
        <v>0.56380345359999995</v>
      </c>
      <c r="AA58" s="231">
        <v>371.19724093000002</v>
      </c>
      <c r="AB58" s="231">
        <v>261.95992072000001</v>
      </c>
      <c r="AC58" s="253">
        <v>0</v>
      </c>
      <c r="AD58" s="254">
        <v>0</v>
      </c>
      <c r="AE58" s="231">
        <v>8.8725927800000007E-2</v>
      </c>
      <c r="AF58" s="255">
        <v>379.90687758000001</v>
      </c>
      <c r="AG58" s="231">
        <v>13.31292067</v>
      </c>
      <c r="AH58" s="255">
        <v>56.738119072000003</v>
      </c>
      <c r="AI58" s="231">
        <v>8.0079381000000005E-3</v>
      </c>
      <c r="AJ58" s="231">
        <v>15.880783968999999</v>
      </c>
      <c r="AK58" s="255">
        <v>37</v>
      </c>
    </row>
    <row r="59" spans="1:37" s="44" customFormat="1" ht="11.4" x14ac:dyDescent="0.2">
      <c r="A59" s="256" t="s">
        <v>2540</v>
      </c>
      <c r="B59" s="44" t="s">
        <v>2541</v>
      </c>
      <c r="C59" s="255">
        <v>1441</v>
      </c>
      <c r="D59" s="806">
        <v>5015.6207807000001</v>
      </c>
      <c r="E59" s="806">
        <v>4062.6373598999999</v>
      </c>
      <c r="F59" s="231">
        <v>952.98342084000001</v>
      </c>
      <c r="G59" s="253">
        <v>715.79401630999996</v>
      </c>
      <c r="H59" s="254">
        <v>25.241766634000001</v>
      </c>
      <c r="I59" s="231">
        <v>1269.5658986000001</v>
      </c>
      <c r="J59" s="231">
        <v>95.155753899999993</v>
      </c>
      <c r="K59" s="255">
        <v>639.45086068000001</v>
      </c>
      <c r="L59" s="231">
        <v>29.053846509</v>
      </c>
      <c r="M59" s="231">
        <v>3.4259603956000002</v>
      </c>
      <c r="N59" s="807" t="s">
        <v>2540</v>
      </c>
      <c r="O59" s="231">
        <v>3.3885579805999999</v>
      </c>
      <c r="P59" s="231">
        <v>0.61254498960000003</v>
      </c>
      <c r="Q59" s="253">
        <v>905.52370922</v>
      </c>
      <c r="R59" s="254">
        <v>23.852521033999999</v>
      </c>
      <c r="S59" s="231">
        <v>77.845923990000003</v>
      </c>
      <c r="T59" s="231">
        <v>3.8883922901000001</v>
      </c>
      <c r="U59" s="253">
        <v>2.1437092299999998E-2</v>
      </c>
      <c r="V59" s="254">
        <v>0</v>
      </c>
      <c r="W59" s="231">
        <v>0</v>
      </c>
      <c r="X59" s="231">
        <v>0</v>
      </c>
      <c r="Y59" s="253">
        <v>54.439569028000001</v>
      </c>
      <c r="Z59" s="254">
        <v>9.1727434976000009</v>
      </c>
      <c r="AA59" s="231">
        <v>318.52693784000002</v>
      </c>
      <c r="AB59" s="231">
        <v>236.4638128</v>
      </c>
      <c r="AC59" s="253">
        <v>5.9788692575000004</v>
      </c>
      <c r="AD59" s="254">
        <v>2.3129005274000001</v>
      </c>
      <c r="AE59" s="231">
        <v>4.2196349799999998E-2</v>
      </c>
      <c r="AF59" s="255">
        <v>378.97758035999999</v>
      </c>
      <c r="AG59" s="231">
        <v>28.789122533</v>
      </c>
      <c r="AH59" s="255">
        <v>165.19114944</v>
      </c>
      <c r="AI59" s="231">
        <v>0.21523647470000001</v>
      </c>
      <c r="AJ59" s="231">
        <v>22.689473005</v>
      </c>
      <c r="AK59" s="255">
        <v>58</v>
      </c>
    </row>
    <row r="60" spans="1:37" s="44" customFormat="1" ht="11.4" x14ac:dyDescent="0.2">
      <c r="A60" s="256" t="s">
        <v>2542</v>
      </c>
      <c r="B60" s="44" t="s">
        <v>2543</v>
      </c>
      <c r="C60" s="255">
        <v>91</v>
      </c>
      <c r="D60" s="806">
        <v>9112.7181244999992</v>
      </c>
      <c r="E60" s="806">
        <v>7303.4423324999998</v>
      </c>
      <c r="F60" s="231">
        <v>1809.2757919999999</v>
      </c>
      <c r="G60" s="253">
        <v>1113.1154408</v>
      </c>
      <c r="H60" s="254">
        <v>53.007841429000003</v>
      </c>
      <c r="I60" s="231">
        <v>2150.6762721</v>
      </c>
      <c r="J60" s="231">
        <v>171.87579198</v>
      </c>
      <c r="K60" s="255">
        <v>1335.8823792000001</v>
      </c>
      <c r="L60" s="231">
        <v>74.221438022000001</v>
      </c>
      <c r="M60" s="231">
        <v>13.207633187000001</v>
      </c>
      <c r="N60" s="807" t="s">
        <v>2542</v>
      </c>
      <c r="O60" s="231">
        <v>2.8805135165000002</v>
      </c>
      <c r="P60" s="231">
        <v>0.88138307689999995</v>
      </c>
      <c r="Q60" s="253">
        <v>1962.9070167</v>
      </c>
      <c r="R60" s="254">
        <v>52.034119341</v>
      </c>
      <c r="S60" s="231">
        <v>63.095694066</v>
      </c>
      <c r="T60" s="231">
        <v>8.7026993407000006</v>
      </c>
      <c r="U60" s="253">
        <v>0</v>
      </c>
      <c r="V60" s="254">
        <v>0</v>
      </c>
      <c r="W60" s="231">
        <v>0</v>
      </c>
      <c r="X60" s="231">
        <v>0</v>
      </c>
      <c r="Y60" s="253">
        <v>0.1967694505</v>
      </c>
      <c r="Z60" s="254">
        <v>4.0064395599999997E-2</v>
      </c>
      <c r="AA60" s="231">
        <v>500.19846846000002</v>
      </c>
      <c r="AB60" s="231">
        <v>469.80066307999999</v>
      </c>
      <c r="AC60" s="253">
        <v>0</v>
      </c>
      <c r="AD60" s="254">
        <v>0</v>
      </c>
      <c r="AE60" s="231">
        <v>0.1526874725</v>
      </c>
      <c r="AF60" s="255">
        <v>760.52441319000002</v>
      </c>
      <c r="AG60" s="231">
        <v>48.083650329999998</v>
      </c>
      <c r="AH60" s="255">
        <v>284.97472604000001</v>
      </c>
      <c r="AI60" s="231">
        <v>0.1297143956</v>
      </c>
      <c r="AJ60" s="231">
        <v>46.128744945000001</v>
      </c>
      <c r="AK60" s="255">
        <v>29</v>
      </c>
    </row>
    <row r="61" spans="1:37" s="44" customFormat="1" ht="11.4" x14ac:dyDescent="0.2">
      <c r="A61" s="256" t="s">
        <v>2544</v>
      </c>
      <c r="B61" s="44" t="s">
        <v>2545</v>
      </c>
      <c r="C61" s="255">
        <v>6914</v>
      </c>
      <c r="D61" s="806">
        <v>3785.9093324</v>
      </c>
      <c r="E61" s="806">
        <v>3092.0793540999998</v>
      </c>
      <c r="F61" s="231">
        <v>693.82997835000003</v>
      </c>
      <c r="G61" s="253">
        <v>536.39506269000003</v>
      </c>
      <c r="H61" s="254">
        <v>18.766039559999999</v>
      </c>
      <c r="I61" s="231">
        <v>1048.2213647000001</v>
      </c>
      <c r="J61" s="231">
        <v>71.725060816999999</v>
      </c>
      <c r="K61" s="255">
        <v>468.75715358999997</v>
      </c>
      <c r="L61" s="231">
        <v>25.998971097999998</v>
      </c>
      <c r="M61" s="231">
        <v>3.5850504802000001</v>
      </c>
      <c r="N61" s="807" t="s">
        <v>2544</v>
      </c>
      <c r="O61" s="231">
        <v>2.6529184408000002</v>
      </c>
      <c r="P61" s="231">
        <v>0.37910751809999998</v>
      </c>
      <c r="Q61" s="253">
        <v>669.75363689999995</v>
      </c>
      <c r="R61" s="254">
        <v>18.060326533000001</v>
      </c>
      <c r="S61" s="231">
        <v>39.450513037</v>
      </c>
      <c r="T61" s="231">
        <v>2.1367765924</v>
      </c>
      <c r="U61" s="253">
        <v>5.0714274999999996E-3</v>
      </c>
      <c r="V61" s="254">
        <v>0</v>
      </c>
      <c r="W61" s="231">
        <v>1.1857608E-3</v>
      </c>
      <c r="X61" s="231">
        <v>5.4001159999999995E-4</v>
      </c>
      <c r="Y61" s="253">
        <v>30.479665711999999</v>
      </c>
      <c r="Z61" s="254">
        <v>4.7244555553999996</v>
      </c>
      <c r="AA61" s="231">
        <v>244.57172341</v>
      </c>
      <c r="AB61" s="231">
        <v>182.22805111</v>
      </c>
      <c r="AC61" s="253">
        <v>0.99688175879999996</v>
      </c>
      <c r="AD61" s="254">
        <v>0.38563951400000002</v>
      </c>
      <c r="AE61" s="231">
        <v>3.0129554499999999E-2</v>
      </c>
      <c r="AF61" s="255">
        <v>281.34473195999999</v>
      </c>
      <c r="AG61" s="231">
        <v>17.203531934000001</v>
      </c>
      <c r="AH61" s="255">
        <v>101.45773023</v>
      </c>
      <c r="AI61" s="231">
        <v>7.8335695699999999E-2</v>
      </c>
      <c r="AJ61" s="231">
        <v>16.519676791999998</v>
      </c>
      <c r="AK61" s="255">
        <v>61</v>
      </c>
    </row>
    <row r="62" spans="1:37" s="44" customFormat="1" ht="11.4" x14ac:dyDescent="0.2">
      <c r="A62" s="256" t="s">
        <v>2546</v>
      </c>
      <c r="B62" s="44" t="s">
        <v>2547</v>
      </c>
      <c r="C62" s="255">
        <v>1033</v>
      </c>
      <c r="D62" s="806">
        <v>3353.2489773000002</v>
      </c>
      <c r="E62" s="806">
        <v>2710.5844860000002</v>
      </c>
      <c r="F62" s="231">
        <v>642.66449130000001</v>
      </c>
      <c r="G62" s="253">
        <v>428.85237254999998</v>
      </c>
      <c r="H62" s="254">
        <v>18.059241607000001</v>
      </c>
      <c r="I62" s="231">
        <v>905.68492925999999</v>
      </c>
      <c r="J62" s="231">
        <v>67.988992777999997</v>
      </c>
      <c r="K62" s="255">
        <v>462.15115214999997</v>
      </c>
      <c r="L62" s="231">
        <v>20.954909545</v>
      </c>
      <c r="M62" s="231">
        <v>3.7592357309</v>
      </c>
      <c r="N62" s="807" t="s">
        <v>2546</v>
      </c>
      <c r="O62" s="231">
        <v>2.230995547</v>
      </c>
      <c r="P62" s="231">
        <v>0.24811336880000001</v>
      </c>
      <c r="Q62" s="253">
        <v>651.45139048999999</v>
      </c>
      <c r="R62" s="254">
        <v>17.921303833</v>
      </c>
      <c r="S62" s="231">
        <v>21.097113824000001</v>
      </c>
      <c r="T62" s="231">
        <v>1.5885246757</v>
      </c>
      <c r="U62" s="253">
        <v>1.2703485E-2</v>
      </c>
      <c r="V62" s="254">
        <v>0</v>
      </c>
      <c r="W62" s="231">
        <v>0</v>
      </c>
      <c r="X62" s="231">
        <v>0</v>
      </c>
      <c r="Y62" s="253">
        <v>16.448570580999998</v>
      </c>
      <c r="Z62" s="254">
        <v>2.3046648984</v>
      </c>
      <c r="AA62" s="231">
        <v>198.8981747</v>
      </c>
      <c r="AB62" s="231">
        <v>166.50115009999999</v>
      </c>
      <c r="AC62" s="253">
        <v>0.83403200389999999</v>
      </c>
      <c r="AD62" s="254">
        <v>0.32264177150000001</v>
      </c>
      <c r="AE62" s="231">
        <v>1.9538586600000001E-2</v>
      </c>
      <c r="AF62" s="255">
        <v>248.38111943000001</v>
      </c>
      <c r="AG62" s="231">
        <v>13.275811868</v>
      </c>
      <c r="AH62" s="255">
        <v>91.692145207999999</v>
      </c>
      <c r="AI62" s="231">
        <v>0.15274145210000001</v>
      </c>
      <c r="AJ62" s="231">
        <v>12.417407851</v>
      </c>
      <c r="AK62" s="255">
        <v>54</v>
      </c>
    </row>
    <row r="63" spans="1:37" s="44" customFormat="1" ht="11.4" x14ac:dyDescent="0.2">
      <c r="A63" s="256" t="s">
        <v>2548</v>
      </c>
      <c r="B63" s="44" t="s">
        <v>2549</v>
      </c>
      <c r="C63" s="255">
        <v>199</v>
      </c>
      <c r="D63" s="806">
        <v>4327.5931929999997</v>
      </c>
      <c r="E63" s="806">
        <v>3515.8264540999999</v>
      </c>
      <c r="F63" s="231">
        <v>811.76673889000006</v>
      </c>
      <c r="G63" s="253">
        <v>695.70412682999995</v>
      </c>
      <c r="H63" s="254">
        <v>22.146618290999999</v>
      </c>
      <c r="I63" s="231">
        <v>1141.5563124</v>
      </c>
      <c r="J63" s="231">
        <v>81.621274322000005</v>
      </c>
      <c r="K63" s="255">
        <v>420.82328290999999</v>
      </c>
      <c r="L63" s="231">
        <v>1.9956387437000001</v>
      </c>
      <c r="M63" s="231">
        <v>0.205919196</v>
      </c>
      <c r="N63" s="807" t="s">
        <v>2548</v>
      </c>
      <c r="O63" s="231">
        <v>2.8922432160999998</v>
      </c>
      <c r="P63" s="231">
        <v>0.17116341709999999</v>
      </c>
      <c r="Q63" s="253">
        <v>911.64323503000003</v>
      </c>
      <c r="R63" s="254">
        <v>19.557679095000001</v>
      </c>
      <c r="S63" s="231">
        <v>21.849758342000001</v>
      </c>
      <c r="T63" s="231">
        <v>10.260751608</v>
      </c>
      <c r="U63" s="253">
        <v>8.7968241200000005E-2</v>
      </c>
      <c r="V63" s="254">
        <v>0</v>
      </c>
      <c r="W63" s="231">
        <v>0</v>
      </c>
      <c r="X63" s="231">
        <v>0</v>
      </c>
      <c r="Y63" s="253">
        <v>11.456878039999999</v>
      </c>
      <c r="Z63" s="254">
        <v>2.1435867336999999</v>
      </c>
      <c r="AA63" s="231">
        <v>240.21650362</v>
      </c>
      <c r="AB63" s="231">
        <v>194.65412456999999</v>
      </c>
      <c r="AC63" s="253">
        <v>0</v>
      </c>
      <c r="AD63" s="254">
        <v>0</v>
      </c>
      <c r="AE63" s="231">
        <v>4.6676281399999998E-2</v>
      </c>
      <c r="AF63" s="255">
        <v>353.22643542999998</v>
      </c>
      <c r="AG63" s="231">
        <v>13.120555577999999</v>
      </c>
      <c r="AH63" s="255">
        <v>168.14847255999999</v>
      </c>
      <c r="AI63" s="231">
        <v>0.16498296479999999</v>
      </c>
      <c r="AJ63" s="231">
        <v>13.899005578000001</v>
      </c>
      <c r="AK63" s="255">
        <v>31</v>
      </c>
    </row>
    <row r="64" spans="1:37" s="44" customFormat="1" ht="11.4" x14ac:dyDescent="0.2">
      <c r="A64" s="256" t="s">
        <v>2550</v>
      </c>
      <c r="B64" s="44" t="s">
        <v>2551</v>
      </c>
      <c r="C64" s="255">
        <v>686</v>
      </c>
      <c r="D64" s="806">
        <v>4406.3600408000002</v>
      </c>
      <c r="E64" s="806">
        <v>3754.9901049999999</v>
      </c>
      <c r="F64" s="231">
        <v>651.36993582000002</v>
      </c>
      <c r="G64" s="253">
        <v>675.06496334999997</v>
      </c>
      <c r="H64" s="254">
        <v>18.230133878</v>
      </c>
      <c r="I64" s="231">
        <v>1318.5690674</v>
      </c>
      <c r="J64" s="231">
        <v>64.603142507000001</v>
      </c>
      <c r="K64" s="255">
        <v>400.44621178</v>
      </c>
      <c r="L64" s="231">
        <v>1.4073118658999999</v>
      </c>
      <c r="M64" s="231">
        <v>0.14229501459999999</v>
      </c>
      <c r="N64" s="807" t="s">
        <v>2550</v>
      </c>
      <c r="O64" s="231">
        <v>6.0946662245000001</v>
      </c>
      <c r="P64" s="231">
        <v>0.88737795919999995</v>
      </c>
      <c r="Q64" s="253">
        <v>920.37179375000005</v>
      </c>
      <c r="R64" s="254">
        <v>18.275155393999999</v>
      </c>
      <c r="S64" s="231">
        <v>10.798676195000001</v>
      </c>
      <c r="T64" s="231">
        <v>1.306021895</v>
      </c>
      <c r="U64" s="253">
        <v>0</v>
      </c>
      <c r="V64" s="254">
        <v>0</v>
      </c>
      <c r="W64" s="231">
        <v>0</v>
      </c>
      <c r="X64" s="231">
        <v>0</v>
      </c>
      <c r="Y64" s="253">
        <v>10.106579038</v>
      </c>
      <c r="Z64" s="254">
        <v>1.7538738047</v>
      </c>
      <c r="AA64" s="231">
        <v>203.59781206</v>
      </c>
      <c r="AB64" s="231">
        <v>160.27887296</v>
      </c>
      <c r="AC64" s="253">
        <v>134.35184728999999</v>
      </c>
      <c r="AD64" s="254">
        <v>0</v>
      </c>
      <c r="AE64" s="231">
        <v>3.78661224E-2</v>
      </c>
      <c r="AF64" s="255">
        <v>316.46777943000001</v>
      </c>
      <c r="AG64" s="231">
        <v>14.690654023</v>
      </c>
      <c r="AH64" s="255">
        <v>118.25531191</v>
      </c>
      <c r="AI64" s="231">
        <v>1.7387099100000001E-2</v>
      </c>
      <c r="AJ64" s="231">
        <v>10.605239839999999</v>
      </c>
      <c r="AK64" s="255">
        <v>43</v>
      </c>
    </row>
    <row r="65" spans="1:37" s="44" customFormat="1" ht="11.4" x14ac:dyDescent="0.2">
      <c r="A65" s="256" t="s">
        <v>2552</v>
      </c>
      <c r="B65" s="44" t="s">
        <v>2553</v>
      </c>
      <c r="C65" s="255">
        <v>148</v>
      </c>
      <c r="D65" s="806">
        <v>3436.9428100999999</v>
      </c>
      <c r="E65" s="806">
        <v>2829.9191999999998</v>
      </c>
      <c r="F65" s="231">
        <v>607.02361007000002</v>
      </c>
      <c r="G65" s="253">
        <v>634.80831176000004</v>
      </c>
      <c r="H65" s="254">
        <v>17.195837432000001</v>
      </c>
      <c r="I65" s="231">
        <v>913.64934229999994</v>
      </c>
      <c r="J65" s="231">
        <v>62.355277567999998</v>
      </c>
      <c r="K65" s="255">
        <v>362.81898661999998</v>
      </c>
      <c r="L65" s="231">
        <v>6.3229290541000003</v>
      </c>
      <c r="M65" s="231">
        <v>0.54999027030000003</v>
      </c>
      <c r="N65" s="807" t="s">
        <v>2552</v>
      </c>
      <c r="O65" s="231">
        <v>0.5247044595</v>
      </c>
      <c r="P65" s="231">
        <v>0.1021497297</v>
      </c>
      <c r="Q65" s="253">
        <v>598.89423331</v>
      </c>
      <c r="R65" s="254">
        <v>15.068930878</v>
      </c>
      <c r="S65" s="231">
        <v>6.6765453378000004</v>
      </c>
      <c r="T65" s="231">
        <v>0.59139682429999996</v>
      </c>
      <c r="U65" s="253">
        <v>0</v>
      </c>
      <c r="V65" s="254">
        <v>0</v>
      </c>
      <c r="W65" s="231">
        <v>0</v>
      </c>
      <c r="X65" s="231">
        <v>0</v>
      </c>
      <c r="Y65" s="253">
        <v>32.666384391999998</v>
      </c>
      <c r="Z65" s="254">
        <v>6.6513642568</v>
      </c>
      <c r="AA65" s="231">
        <v>228.99521655000001</v>
      </c>
      <c r="AB65" s="231">
        <v>157.11317296999999</v>
      </c>
      <c r="AC65" s="253">
        <v>0</v>
      </c>
      <c r="AD65" s="254">
        <v>0</v>
      </c>
      <c r="AE65" s="231">
        <v>3.7400945900000003E-2</v>
      </c>
      <c r="AF65" s="255">
        <v>272.56027391999999</v>
      </c>
      <c r="AG65" s="231">
        <v>14.25759223</v>
      </c>
      <c r="AH65" s="255">
        <v>89.825121351000007</v>
      </c>
      <c r="AI65" s="231">
        <v>0.1735318243</v>
      </c>
      <c r="AJ65" s="231">
        <v>15.104116081000001</v>
      </c>
      <c r="AK65" s="255">
        <v>30</v>
      </c>
    </row>
    <row r="66" spans="1:37" s="44" customFormat="1" ht="11.4" x14ac:dyDescent="0.2">
      <c r="A66" s="256" t="s">
        <v>2554</v>
      </c>
      <c r="B66" s="44" t="s">
        <v>2555</v>
      </c>
      <c r="C66" s="255">
        <v>334</v>
      </c>
      <c r="D66" s="806">
        <v>10033.300144999999</v>
      </c>
      <c r="E66" s="806">
        <v>8396.2246436000005</v>
      </c>
      <c r="F66" s="231">
        <v>1637.0755016999999</v>
      </c>
      <c r="G66" s="253">
        <v>779.48882565999997</v>
      </c>
      <c r="H66" s="254">
        <v>42.683789580999999</v>
      </c>
      <c r="I66" s="231">
        <v>1149.0102721000001</v>
      </c>
      <c r="J66" s="231">
        <v>172.68865713</v>
      </c>
      <c r="K66" s="255">
        <v>1298.4090283</v>
      </c>
      <c r="L66" s="231">
        <v>6.2860721856000001</v>
      </c>
      <c r="M66" s="231">
        <v>1.2222312575000001</v>
      </c>
      <c r="N66" s="807" t="s">
        <v>2554</v>
      </c>
      <c r="O66" s="231">
        <v>2.1198825749000001</v>
      </c>
      <c r="P66" s="231">
        <v>0.37076538920000002</v>
      </c>
      <c r="Q66" s="253">
        <v>4108.7257855999997</v>
      </c>
      <c r="R66" s="254">
        <v>43.255702126000003</v>
      </c>
      <c r="S66" s="231">
        <v>38.489552635000003</v>
      </c>
      <c r="T66" s="231">
        <v>4.1858883234000004</v>
      </c>
      <c r="U66" s="253">
        <v>0</v>
      </c>
      <c r="V66" s="254">
        <v>0</v>
      </c>
      <c r="W66" s="231">
        <v>0</v>
      </c>
      <c r="X66" s="231">
        <v>0</v>
      </c>
      <c r="Y66" s="253">
        <v>0</v>
      </c>
      <c r="Z66" s="254">
        <v>0</v>
      </c>
      <c r="AA66" s="231">
        <v>864.64210568999999</v>
      </c>
      <c r="AB66" s="231">
        <v>471.30637299</v>
      </c>
      <c r="AC66" s="253">
        <v>0</v>
      </c>
      <c r="AD66" s="254">
        <v>0</v>
      </c>
      <c r="AE66" s="231">
        <v>5.8527754500000001E-2</v>
      </c>
      <c r="AF66" s="255">
        <v>760.52834743000005</v>
      </c>
      <c r="AG66" s="231">
        <v>49.075743623000001</v>
      </c>
      <c r="AH66" s="255">
        <v>203.26352398</v>
      </c>
      <c r="AI66" s="231">
        <v>7.1095209999999997E-3</v>
      </c>
      <c r="AJ66" s="231">
        <v>37.481961527000003</v>
      </c>
      <c r="AK66" s="255">
        <v>29</v>
      </c>
    </row>
    <row r="67" spans="1:37" s="44" customFormat="1" ht="11.4" x14ac:dyDescent="0.2">
      <c r="A67" s="256" t="s">
        <v>2556</v>
      </c>
      <c r="B67" s="44" t="s">
        <v>2557</v>
      </c>
      <c r="C67" s="255">
        <v>2378</v>
      </c>
      <c r="D67" s="806">
        <v>7736.7318219999997</v>
      </c>
      <c r="E67" s="806">
        <v>6432.5515525000001</v>
      </c>
      <c r="F67" s="231">
        <v>1304.1802694999999</v>
      </c>
      <c r="G67" s="253">
        <v>637.87845358000004</v>
      </c>
      <c r="H67" s="254">
        <v>35.269715921</v>
      </c>
      <c r="I67" s="231">
        <v>667.45242019</v>
      </c>
      <c r="J67" s="231">
        <v>131.45148309999999</v>
      </c>
      <c r="K67" s="255">
        <v>902.23817900999995</v>
      </c>
      <c r="L67" s="231">
        <v>8.0345717872000009</v>
      </c>
      <c r="M67" s="231">
        <v>0.93101999580000006</v>
      </c>
      <c r="N67" s="807" t="s">
        <v>2556</v>
      </c>
      <c r="O67" s="231">
        <v>2.8980061943000002</v>
      </c>
      <c r="P67" s="231">
        <v>0.46125789740000001</v>
      </c>
      <c r="Q67" s="253">
        <v>3469.7969388000001</v>
      </c>
      <c r="R67" s="254">
        <v>35.180579815000002</v>
      </c>
      <c r="S67" s="231">
        <v>14.955132443</v>
      </c>
      <c r="T67" s="231">
        <v>2.4433927585999999</v>
      </c>
      <c r="U67" s="253">
        <v>0</v>
      </c>
      <c r="V67" s="254">
        <v>0</v>
      </c>
      <c r="W67" s="231">
        <v>0</v>
      </c>
      <c r="X67" s="231">
        <v>0</v>
      </c>
      <c r="Y67" s="253">
        <v>0.53005479389999999</v>
      </c>
      <c r="Z67" s="254">
        <v>6.7460340600000002E-2</v>
      </c>
      <c r="AA67" s="231">
        <v>612.20354165000003</v>
      </c>
      <c r="AB67" s="231">
        <v>368.53803002000001</v>
      </c>
      <c r="AC67" s="253">
        <v>0</v>
      </c>
      <c r="AD67" s="254">
        <v>0</v>
      </c>
      <c r="AE67" s="231">
        <v>5.6718898199999999E-2</v>
      </c>
      <c r="AF67" s="255">
        <v>608.05379542000003</v>
      </c>
      <c r="AG67" s="231">
        <v>37.370302938999998</v>
      </c>
      <c r="AH67" s="255">
        <v>166.67023781</v>
      </c>
      <c r="AI67" s="231">
        <v>9.0342640999999998E-3</v>
      </c>
      <c r="AJ67" s="231">
        <v>34.241494340000003</v>
      </c>
      <c r="AK67" s="255">
        <v>48</v>
      </c>
    </row>
    <row r="68" spans="1:37" s="44" customFormat="1" ht="11.4" x14ac:dyDescent="0.2">
      <c r="A68" s="256" t="s">
        <v>2558</v>
      </c>
      <c r="B68" s="44" t="s">
        <v>2559</v>
      </c>
      <c r="C68" s="255">
        <v>262</v>
      </c>
      <c r="D68" s="806">
        <v>7057.3454482999996</v>
      </c>
      <c r="E68" s="806">
        <v>5775.2610126</v>
      </c>
      <c r="F68" s="231">
        <v>1282.0844357000001</v>
      </c>
      <c r="G68" s="253">
        <v>751.99410359000001</v>
      </c>
      <c r="H68" s="254">
        <v>35.342444962000002</v>
      </c>
      <c r="I68" s="231">
        <v>756.24929794000002</v>
      </c>
      <c r="J68" s="231">
        <v>135.49336167999999</v>
      </c>
      <c r="K68" s="255">
        <v>862.46585553</v>
      </c>
      <c r="L68" s="231">
        <v>27.942356793999998</v>
      </c>
      <c r="M68" s="231">
        <v>2.4984067557</v>
      </c>
      <c r="N68" s="807" t="s">
        <v>2558</v>
      </c>
      <c r="O68" s="231">
        <v>7.335500916</v>
      </c>
      <c r="P68" s="231">
        <v>0.37423553440000001</v>
      </c>
      <c r="Q68" s="253">
        <v>2544.7670745999999</v>
      </c>
      <c r="R68" s="254">
        <v>32.735039999999998</v>
      </c>
      <c r="S68" s="231">
        <v>61.346507481000003</v>
      </c>
      <c r="T68" s="231">
        <v>15.366235533999999</v>
      </c>
      <c r="U68" s="253">
        <v>0</v>
      </c>
      <c r="V68" s="254">
        <v>0</v>
      </c>
      <c r="W68" s="231">
        <v>0</v>
      </c>
      <c r="X68" s="231">
        <v>0</v>
      </c>
      <c r="Y68" s="253">
        <v>0.13668717559999999</v>
      </c>
      <c r="Z68" s="254">
        <v>2.7830992400000001E-2</v>
      </c>
      <c r="AA68" s="231">
        <v>751.76090531</v>
      </c>
      <c r="AB68" s="231">
        <v>369.75654679000002</v>
      </c>
      <c r="AC68" s="253">
        <v>0</v>
      </c>
      <c r="AD68" s="254">
        <v>0</v>
      </c>
      <c r="AE68" s="231">
        <v>8.3814923700000002E-2</v>
      </c>
      <c r="AF68" s="255">
        <v>510.45733034</v>
      </c>
      <c r="AG68" s="231">
        <v>24.552726107000002</v>
      </c>
      <c r="AH68" s="255">
        <v>132.8349163</v>
      </c>
      <c r="AI68" s="231">
        <v>6.6705992399999997E-2</v>
      </c>
      <c r="AJ68" s="231">
        <v>33.757563015000002</v>
      </c>
      <c r="AK68" s="255">
        <v>44</v>
      </c>
    </row>
    <row r="69" spans="1:37" s="44" customFormat="1" ht="11.4" x14ac:dyDescent="0.2">
      <c r="A69" s="256" t="s">
        <v>2560</v>
      </c>
      <c r="B69" s="44" t="s">
        <v>2561</v>
      </c>
      <c r="C69" s="255">
        <v>1350</v>
      </c>
      <c r="D69" s="806">
        <v>8704.4694913999992</v>
      </c>
      <c r="E69" s="806">
        <v>7104.9760365000002</v>
      </c>
      <c r="F69" s="231">
        <v>1599.493455</v>
      </c>
      <c r="G69" s="253">
        <v>1052.2256623000001</v>
      </c>
      <c r="H69" s="254">
        <v>46.280036459000002</v>
      </c>
      <c r="I69" s="231">
        <v>1797.7355488999999</v>
      </c>
      <c r="J69" s="231">
        <v>166.67655185000001</v>
      </c>
      <c r="K69" s="255">
        <v>1224.8445128999999</v>
      </c>
      <c r="L69" s="231">
        <v>60.09191817</v>
      </c>
      <c r="M69" s="231">
        <v>6.7516558740999999</v>
      </c>
      <c r="N69" s="807" t="s">
        <v>2560</v>
      </c>
      <c r="O69" s="231">
        <v>11.197851569999999</v>
      </c>
      <c r="P69" s="231">
        <v>1.3316329704000001</v>
      </c>
      <c r="Q69" s="253">
        <v>2171.5609324000002</v>
      </c>
      <c r="R69" s="254">
        <v>53.017177037000003</v>
      </c>
      <c r="S69" s="231">
        <v>204.81370168999999</v>
      </c>
      <c r="T69" s="231">
        <v>9.0010876741000008</v>
      </c>
      <c r="U69" s="253">
        <v>1.29671704E-2</v>
      </c>
      <c r="V69" s="254">
        <v>0</v>
      </c>
      <c r="W69" s="231">
        <v>3.2252088900000003E-2</v>
      </c>
      <c r="X69" s="231">
        <v>1.1766436999999999E-2</v>
      </c>
      <c r="Y69" s="253">
        <v>61.775771200000001</v>
      </c>
      <c r="Z69" s="254">
        <v>11.327099615</v>
      </c>
      <c r="AA69" s="231">
        <v>472.84031381</v>
      </c>
      <c r="AB69" s="231">
        <v>396.21946667999998</v>
      </c>
      <c r="AC69" s="253">
        <v>10.211022933000001</v>
      </c>
      <c r="AD69" s="254">
        <v>3.9500915111000001</v>
      </c>
      <c r="AE69" s="231">
        <v>0.17800848150000001</v>
      </c>
      <c r="AF69" s="255">
        <v>644.95930186999999</v>
      </c>
      <c r="AG69" s="231">
        <v>48.10993457</v>
      </c>
      <c r="AH69" s="255">
        <v>224.33378003999999</v>
      </c>
      <c r="AI69" s="231">
        <v>8.4902029599999998E-2</v>
      </c>
      <c r="AJ69" s="231">
        <v>24.894543200000001</v>
      </c>
      <c r="AK69" s="255">
        <v>54</v>
      </c>
    </row>
    <row r="70" spans="1:37" s="44" customFormat="1" ht="11.4" x14ac:dyDescent="0.2">
      <c r="A70" s="256" t="s">
        <v>2562</v>
      </c>
      <c r="B70" s="44" t="s">
        <v>2563</v>
      </c>
      <c r="C70" s="255">
        <v>1366</v>
      </c>
      <c r="D70" s="806">
        <v>11425.017099999999</v>
      </c>
      <c r="E70" s="806">
        <v>9329.4794020999998</v>
      </c>
      <c r="F70" s="231">
        <v>2095.5376984</v>
      </c>
      <c r="G70" s="253">
        <v>1301.3673062</v>
      </c>
      <c r="H70" s="254">
        <v>59.722960659000002</v>
      </c>
      <c r="I70" s="231">
        <v>2700.8563736000001</v>
      </c>
      <c r="J70" s="231">
        <v>197.20412119</v>
      </c>
      <c r="K70" s="255">
        <v>1681.8828186999999</v>
      </c>
      <c r="L70" s="231">
        <v>135.46698042</v>
      </c>
      <c r="M70" s="231">
        <v>16.377625286000001</v>
      </c>
      <c r="N70" s="807" t="s">
        <v>2562</v>
      </c>
      <c r="O70" s="231">
        <v>6.1421945680999999</v>
      </c>
      <c r="P70" s="231">
        <v>1.6420136090999999</v>
      </c>
      <c r="Q70" s="253">
        <v>2399.2101478999998</v>
      </c>
      <c r="R70" s="254">
        <v>59.886711742000003</v>
      </c>
      <c r="S70" s="231">
        <v>376.00490574999998</v>
      </c>
      <c r="T70" s="231">
        <v>29.102811493000001</v>
      </c>
      <c r="U70" s="253">
        <v>6.0521888999999999E-3</v>
      </c>
      <c r="V70" s="254">
        <v>0</v>
      </c>
      <c r="W70" s="231">
        <v>1.20034407E-2</v>
      </c>
      <c r="X70" s="231">
        <v>5.4665299999999998E-3</v>
      </c>
      <c r="Y70" s="253">
        <v>6.7664439457999999</v>
      </c>
      <c r="Z70" s="254">
        <v>1.3562805710000001</v>
      </c>
      <c r="AA70" s="231">
        <v>604.80354777000002</v>
      </c>
      <c r="AB70" s="231">
        <v>526.23219385000004</v>
      </c>
      <c r="AC70" s="253">
        <v>3.7842828404</v>
      </c>
      <c r="AD70" s="254">
        <v>1.4639339678000001</v>
      </c>
      <c r="AE70" s="231">
        <v>0.1574928843</v>
      </c>
      <c r="AF70" s="255">
        <v>887.59458756000004</v>
      </c>
      <c r="AG70" s="231">
        <v>54.281758799000002</v>
      </c>
      <c r="AH70" s="255">
        <v>316.90253424000002</v>
      </c>
      <c r="AI70" s="231">
        <v>8.7307086399999997E-2</v>
      </c>
      <c r="AJ70" s="231">
        <v>56.696243725999999</v>
      </c>
      <c r="AK70" s="255">
        <v>53</v>
      </c>
    </row>
    <row r="71" spans="1:37" s="44" customFormat="1" ht="11.4" x14ac:dyDescent="0.2">
      <c r="A71" s="256" t="s">
        <v>2564</v>
      </c>
      <c r="B71" s="44" t="s">
        <v>2565</v>
      </c>
      <c r="C71" s="255">
        <v>8146</v>
      </c>
      <c r="D71" s="806">
        <v>6974.8402477</v>
      </c>
      <c r="E71" s="806">
        <v>5716.6014844000001</v>
      </c>
      <c r="F71" s="231">
        <v>1258.2387632</v>
      </c>
      <c r="G71" s="253">
        <v>857.12352090000002</v>
      </c>
      <c r="H71" s="254">
        <v>36.574177808999998</v>
      </c>
      <c r="I71" s="231">
        <v>1554.2649165</v>
      </c>
      <c r="J71" s="231">
        <v>126.88723279</v>
      </c>
      <c r="K71" s="255">
        <v>946.52151466999999</v>
      </c>
      <c r="L71" s="231">
        <v>89.847673779000004</v>
      </c>
      <c r="M71" s="231">
        <v>10.946621708</v>
      </c>
      <c r="N71" s="807" t="s">
        <v>2564</v>
      </c>
      <c r="O71" s="231">
        <v>5.8388675436000002</v>
      </c>
      <c r="P71" s="231">
        <v>0.67528312909999999</v>
      </c>
      <c r="Q71" s="253">
        <v>1581.4782620999999</v>
      </c>
      <c r="R71" s="254">
        <v>38.148888155000002</v>
      </c>
      <c r="S71" s="231">
        <v>169.07324342999999</v>
      </c>
      <c r="T71" s="231">
        <v>12.188811467000001</v>
      </c>
      <c r="U71" s="253">
        <v>5.1463045700000001E-2</v>
      </c>
      <c r="V71" s="254">
        <v>0</v>
      </c>
      <c r="W71" s="231">
        <v>5.3449939E-3</v>
      </c>
      <c r="X71" s="231">
        <v>1.9499987999999999E-3</v>
      </c>
      <c r="Y71" s="253">
        <v>21.168183257999999</v>
      </c>
      <c r="Z71" s="254">
        <v>3.8380116904000001</v>
      </c>
      <c r="AA71" s="231">
        <v>409.02445911000001</v>
      </c>
      <c r="AB71" s="231">
        <v>322.74490514000001</v>
      </c>
      <c r="AC71" s="253">
        <v>4.8651525608000004</v>
      </c>
      <c r="AD71" s="254">
        <v>1.8820638386999999</v>
      </c>
      <c r="AE71" s="231">
        <v>9.4189980399999998E-2</v>
      </c>
      <c r="AF71" s="255">
        <v>535.64539032000005</v>
      </c>
      <c r="AG71" s="231">
        <v>44.746915762</v>
      </c>
      <c r="AH71" s="255">
        <v>174.74258225</v>
      </c>
      <c r="AI71" s="231">
        <v>9.5404925099999996E-2</v>
      </c>
      <c r="AJ71" s="231">
        <v>26.365216834000002</v>
      </c>
      <c r="AK71" s="255">
        <v>67</v>
      </c>
    </row>
    <row r="72" spans="1:37" s="44" customFormat="1" ht="11.4" x14ac:dyDescent="0.2">
      <c r="A72" s="256" t="s">
        <v>2566</v>
      </c>
      <c r="B72" s="44" t="s">
        <v>2567</v>
      </c>
      <c r="C72" s="255">
        <v>1384</v>
      </c>
      <c r="D72" s="806">
        <v>7040.5546396999998</v>
      </c>
      <c r="E72" s="806">
        <v>5690.9701745000002</v>
      </c>
      <c r="F72" s="231">
        <v>1349.5844652000001</v>
      </c>
      <c r="G72" s="253">
        <v>773.95649272000003</v>
      </c>
      <c r="H72" s="254">
        <v>38.516910578000001</v>
      </c>
      <c r="I72" s="231">
        <v>1705.6508291</v>
      </c>
      <c r="J72" s="231">
        <v>139.76571737</v>
      </c>
      <c r="K72" s="255">
        <v>1003.8774366</v>
      </c>
      <c r="L72" s="231">
        <v>38.666447239999997</v>
      </c>
      <c r="M72" s="231">
        <v>5.5595793425000002</v>
      </c>
      <c r="N72" s="807" t="s">
        <v>2566</v>
      </c>
      <c r="O72" s="231">
        <v>5.5614847253999997</v>
      </c>
      <c r="P72" s="231">
        <v>0.99853141619999997</v>
      </c>
      <c r="Q72" s="253">
        <v>1539.4143661000001</v>
      </c>
      <c r="R72" s="254">
        <v>42.322834595000003</v>
      </c>
      <c r="S72" s="231">
        <v>175.34581965000001</v>
      </c>
      <c r="T72" s="231">
        <v>13.845524335</v>
      </c>
      <c r="U72" s="253">
        <v>5.9260765899999998E-2</v>
      </c>
      <c r="V72" s="254">
        <v>0</v>
      </c>
      <c r="W72" s="231">
        <v>5.9236632999999997E-3</v>
      </c>
      <c r="X72" s="231">
        <v>2.6977168E-3</v>
      </c>
      <c r="Y72" s="253">
        <v>29.330708158</v>
      </c>
      <c r="Z72" s="254">
        <v>5.8640497471000002</v>
      </c>
      <c r="AA72" s="231">
        <v>380.34499976000001</v>
      </c>
      <c r="AB72" s="231">
        <v>350.85315659999998</v>
      </c>
      <c r="AC72" s="253">
        <v>1.245021763</v>
      </c>
      <c r="AD72" s="254">
        <v>0.48163143060000002</v>
      </c>
      <c r="AE72" s="231">
        <v>0.1380204263</v>
      </c>
      <c r="AF72" s="255">
        <v>546.44834599000001</v>
      </c>
      <c r="AG72" s="231">
        <v>34.939611286000002</v>
      </c>
      <c r="AH72" s="255">
        <v>179.20253632000001</v>
      </c>
      <c r="AI72" s="231">
        <v>0.14068242049999999</v>
      </c>
      <c r="AJ72" s="231">
        <v>28.016019819</v>
      </c>
      <c r="AK72" s="255">
        <v>54</v>
      </c>
    </row>
    <row r="73" spans="1:37" s="44" customFormat="1" ht="11.4" x14ac:dyDescent="0.2">
      <c r="A73" s="256" t="s">
        <v>2568</v>
      </c>
      <c r="B73" s="44" t="s">
        <v>2569</v>
      </c>
      <c r="C73" s="255">
        <v>277</v>
      </c>
      <c r="D73" s="806">
        <v>5877.2280604999996</v>
      </c>
      <c r="E73" s="806">
        <v>4824.9202929000003</v>
      </c>
      <c r="F73" s="231">
        <v>1052.3077677000001</v>
      </c>
      <c r="G73" s="253">
        <v>1091.1235425</v>
      </c>
      <c r="H73" s="254">
        <v>30.510910504999998</v>
      </c>
      <c r="I73" s="231">
        <v>1665.0583458000001</v>
      </c>
      <c r="J73" s="231">
        <v>111.0815496</v>
      </c>
      <c r="K73" s="255">
        <v>707.70745036000005</v>
      </c>
      <c r="L73" s="231">
        <v>4.2874580144000003</v>
      </c>
      <c r="M73" s="231">
        <v>0.27107588449999998</v>
      </c>
      <c r="N73" s="807" t="s">
        <v>2568</v>
      </c>
      <c r="O73" s="231">
        <v>9.4812678699999999</v>
      </c>
      <c r="P73" s="231">
        <v>1.0151255595999999</v>
      </c>
      <c r="Q73" s="253">
        <v>879.97099300000002</v>
      </c>
      <c r="R73" s="254">
        <v>33.200559638999998</v>
      </c>
      <c r="S73" s="231">
        <v>65.054001227000001</v>
      </c>
      <c r="T73" s="231">
        <v>6.2921287004000002</v>
      </c>
      <c r="U73" s="253">
        <v>0</v>
      </c>
      <c r="V73" s="254">
        <v>0</v>
      </c>
      <c r="W73" s="231">
        <v>0</v>
      </c>
      <c r="X73" s="231">
        <v>0</v>
      </c>
      <c r="Y73" s="253">
        <v>0</v>
      </c>
      <c r="Z73" s="254">
        <v>0</v>
      </c>
      <c r="AA73" s="231">
        <v>360.06409977999999</v>
      </c>
      <c r="AB73" s="231">
        <v>268.17161549000002</v>
      </c>
      <c r="AC73" s="253">
        <v>0</v>
      </c>
      <c r="AD73" s="254">
        <v>0</v>
      </c>
      <c r="AE73" s="231">
        <v>7.6783429599999994E-2</v>
      </c>
      <c r="AF73" s="255">
        <v>460.27910801000002</v>
      </c>
      <c r="AG73" s="231">
        <v>25.093102202000001</v>
      </c>
      <c r="AH73" s="255">
        <v>137.56064762</v>
      </c>
      <c r="AI73" s="231">
        <v>0.76462541520000005</v>
      </c>
      <c r="AJ73" s="231">
        <v>20.163669928000001</v>
      </c>
      <c r="AK73" s="255">
        <v>32</v>
      </c>
    </row>
    <row r="74" spans="1:37" s="44" customFormat="1" ht="11.4" x14ac:dyDescent="0.2">
      <c r="A74" s="256" t="s">
        <v>2570</v>
      </c>
      <c r="B74" s="44" t="s">
        <v>2571</v>
      </c>
      <c r="C74" s="255">
        <v>820</v>
      </c>
      <c r="D74" s="806">
        <v>5475.377821</v>
      </c>
      <c r="E74" s="806">
        <v>4448.8176058999998</v>
      </c>
      <c r="F74" s="231">
        <v>1026.5602151000001</v>
      </c>
      <c r="G74" s="253">
        <v>968.76195970000003</v>
      </c>
      <c r="H74" s="254">
        <v>30.236476926999998</v>
      </c>
      <c r="I74" s="231">
        <v>1353.892646</v>
      </c>
      <c r="J74" s="231">
        <v>107.37287271</v>
      </c>
      <c r="K74" s="255">
        <v>667.22902828999997</v>
      </c>
      <c r="L74" s="231">
        <v>7.4504431706999998</v>
      </c>
      <c r="M74" s="231">
        <v>0.92065985370000003</v>
      </c>
      <c r="N74" s="807" t="s">
        <v>2570</v>
      </c>
      <c r="O74" s="231">
        <v>21.753159889999999</v>
      </c>
      <c r="P74" s="231">
        <v>2.7184995000000001</v>
      </c>
      <c r="Q74" s="253">
        <v>981.29402768</v>
      </c>
      <c r="R74" s="254">
        <v>31.971008621999999</v>
      </c>
      <c r="S74" s="231">
        <v>63.664920133999999</v>
      </c>
      <c r="T74" s="231">
        <v>7.2171849634000003</v>
      </c>
      <c r="U74" s="253">
        <v>8.0016462999999999E-3</v>
      </c>
      <c r="V74" s="254">
        <v>0</v>
      </c>
      <c r="W74" s="231">
        <v>2.31039878E-2</v>
      </c>
      <c r="X74" s="231">
        <v>5.7119146000000004E-3</v>
      </c>
      <c r="Y74" s="253">
        <v>3.4351983415</v>
      </c>
      <c r="Z74" s="254">
        <v>0.34707458540000002</v>
      </c>
      <c r="AA74" s="231">
        <v>332.20447223999997</v>
      </c>
      <c r="AB74" s="231">
        <v>262.25264406999997</v>
      </c>
      <c r="AC74" s="253">
        <v>5.2533845122000002</v>
      </c>
      <c r="AD74" s="254">
        <v>2.0322497682999998</v>
      </c>
      <c r="AE74" s="231">
        <v>8.5347207300000005E-2</v>
      </c>
      <c r="AF74" s="255">
        <v>435.22984187999998</v>
      </c>
      <c r="AG74" s="231">
        <v>25.452808023999999</v>
      </c>
      <c r="AH74" s="255">
        <v>144.06216443</v>
      </c>
      <c r="AI74" s="231">
        <v>0.53028396339999995</v>
      </c>
      <c r="AJ74" s="231">
        <v>19.972647048999999</v>
      </c>
      <c r="AK74" s="255">
        <v>43</v>
      </c>
    </row>
    <row r="75" spans="1:37" s="44" customFormat="1" ht="11.4" x14ac:dyDescent="0.2">
      <c r="A75" s="256" t="s">
        <v>2572</v>
      </c>
      <c r="B75" s="44" t="s">
        <v>2573</v>
      </c>
      <c r="C75" s="255">
        <v>114</v>
      </c>
      <c r="D75" s="806">
        <v>6800.0468078000004</v>
      </c>
      <c r="E75" s="806">
        <v>5646.1925203999999</v>
      </c>
      <c r="F75" s="231">
        <v>1153.8542874</v>
      </c>
      <c r="G75" s="253">
        <v>1799.5514671000001</v>
      </c>
      <c r="H75" s="254">
        <v>32.771189825</v>
      </c>
      <c r="I75" s="231">
        <v>1722.7798808</v>
      </c>
      <c r="J75" s="231">
        <v>110.64186123</v>
      </c>
      <c r="K75" s="255">
        <v>718.96972473999995</v>
      </c>
      <c r="L75" s="231">
        <v>2.0922957017999999</v>
      </c>
      <c r="M75" s="231">
        <v>0.1702268421</v>
      </c>
      <c r="N75" s="807" t="s">
        <v>2572</v>
      </c>
      <c r="O75" s="231">
        <v>8.6031871930000001</v>
      </c>
      <c r="P75" s="231">
        <v>0.7368427193</v>
      </c>
      <c r="Q75" s="253">
        <v>920.75431325</v>
      </c>
      <c r="R75" s="254">
        <v>38.760306227999997</v>
      </c>
      <c r="S75" s="231">
        <v>57.194053859999997</v>
      </c>
      <c r="T75" s="231">
        <v>4.8383760526000001</v>
      </c>
      <c r="U75" s="253">
        <v>0</v>
      </c>
      <c r="V75" s="254">
        <v>0</v>
      </c>
      <c r="W75" s="231">
        <v>0</v>
      </c>
      <c r="X75" s="231">
        <v>0</v>
      </c>
      <c r="Y75" s="253">
        <v>0</v>
      </c>
      <c r="Z75" s="254">
        <v>0</v>
      </c>
      <c r="AA75" s="231">
        <v>311.82042430000001</v>
      </c>
      <c r="AB75" s="231">
        <v>289.33955587999998</v>
      </c>
      <c r="AC75" s="253">
        <v>0</v>
      </c>
      <c r="AD75" s="254">
        <v>0</v>
      </c>
      <c r="AE75" s="231">
        <v>2.34964912E-2</v>
      </c>
      <c r="AF75" s="255">
        <v>564.75555465000002</v>
      </c>
      <c r="AG75" s="231">
        <v>22.562439035000001</v>
      </c>
      <c r="AH75" s="255">
        <v>165.18130693000001</v>
      </c>
      <c r="AI75" s="231">
        <v>0.21180315790000001</v>
      </c>
      <c r="AJ75" s="231">
        <v>28.288501841999999</v>
      </c>
      <c r="AK75" s="255">
        <v>21</v>
      </c>
    </row>
    <row r="76" spans="1:37" s="44" customFormat="1" ht="11.4" x14ac:dyDescent="0.2">
      <c r="A76" s="256" t="s">
        <v>2574</v>
      </c>
      <c r="B76" s="44" t="s">
        <v>2575</v>
      </c>
      <c r="C76" s="255">
        <v>55</v>
      </c>
      <c r="D76" s="806">
        <v>18565.660628000001</v>
      </c>
      <c r="E76" s="806">
        <v>15912.988425</v>
      </c>
      <c r="F76" s="231">
        <v>2652.6722033000001</v>
      </c>
      <c r="G76" s="253">
        <v>1814.8251015000001</v>
      </c>
      <c r="H76" s="254">
        <v>64.893797454999998</v>
      </c>
      <c r="I76" s="231">
        <v>1177.1260029</v>
      </c>
      <c r="J76" s="231">
        <v>246.24818055</v>
      </c>
      <c r="K76" s="255">
        <v>1882.8088863999999</v>
      </c>
      <c r="L76" s="231">
        <v>41.072239455000002</v>
      </c>
      <c r="M76" s="231">
        <v>5.0292463636000004</v>
      </c>
      <c r="N76" s="807" t="s">
        <v>2574</v>
      </c>
      <c r="O76" s="231">
        <v>5.3213163636000003</v>
      </c>
      <c r="P76" s="231">
        <v>1.7459289091000001</v>
      </c>
      <c r="Q76" s="253">
        <v>9018.3200011000008</v>
      </c>
      <c r="R76" s="254">
        <v>65.871443818000003</v>
      </c>
      <c r="S76" s="231">
        <v>40.853461455000001</v>
      </c>
      <c r="T76" s="231">
        <v>6.5737860000000001</v>
      </c>
      <c r="U76" s="253">
        <v>0</v>
      </c>
      <c r="V76" s="254">
        <v>0</v>
      </c>
      <c r="W76" s="231">
        <v>0</v>
      </c>
      <c r="X76" s="231">
        <v>0</v>
      </c>
      <c r="Y76" s="253">
        <v>0</v>
      </c>
      <c r="Z76" s="254">
        <v>0</v>
      </c>
      <c r="AA76" s="231">
        <v>1447.4083249</v>
      </c>
      <c r="AB76" s="231">
        <v>697.46934854999995</v>
      </c>
      <c r="AC76" s="253">
        <v>0</v>
      </c>
      <c r="AD76" s="254">
        <v>0</v>
      </c>
      <c r="AE76" s="231">
        <v>4.5136727299999999E-2</v>
      </c>
      <c r="AF76" s="255">
        <v>1383.7504871000001</v>
      </c>
      <c r="AG76" s="231">
        <v>83.983164364000004</v>
      </c>
      <c r="AH76" s="255">
        <v>514.66657782000004</v>
      </c>
      <c r="AI76" s="231">
        <v>2.5870000000000001E-2</v>
      </c>
      <c r="AJ76" s="231">
        <v>67.622326364000003</v>
      </c>
      <c r="AK76" s="255">
        <v>17</v>
      </c>
    </row>
    <row r="77" spans="1:37" s="44" customFormat="1" ht="11.4" x14ac:dyDescent="0.2">
      <c r="A77" s="256" t="s">
        <v>2576</v>
      </c>
      <c r="B77" s="44" t="s">
        <v>2577</v>
      </c>
      <c r="C77" s="255">
        <v>347</v>
      </c>
      <c r="D77" s="806">
        <v>10112.938475999999</v>
      </c>
      <c r="E77" s="806">
        <v>8403.5944906000004</v>
      </c>
      <c r="F77" s="231">
        <v>1709.343985</v>
      </c>
      <c r="G77" s="253">
        <v>1201.384697</v>
      </c>
      <c r="H77" s="254">
        <v>50.372538444</v>
      </c>
      <c r="I77" s="231">
        <v>697.38834764000001</v>
      </c>
      <c r="J77" s="231">
        <v>168.89070190000001</v>
      </c>
      <c r="K77" s="255">
        <v>1020.5857567</v>
      </c>
      <c r="L77" s="231">
        <v>35.715663198999998</v>
      </c>
      <c r="M77" s="231">
        <v>4.8789247838999996</v>
      </c>
      <c r="N77" s="807" t="s">
        <v>2576</v>
      </c>
      <c r="O77" s="231">
        <v>1.4696761671</v>
      </c>
      <c r="P77" s="231">
        <v>0.49558423629999998</v>
      </c>
      <c r="Q77" s="253">
        <v>4466.5393385999996</v>
      </c>
      <c r="R77" s="254">
        <v>53.921252160999998</v>
      </c>
      <c r="S77" s="231">
        <v>27.137911296999999</v>
      </c>
      <c r="T77" s="231">
        <v>6.3014802016999996</v>
      </c>
      <c r="U77" s="253">
        <v>0</v>
      </c>
      <c r="V77" s="254">
        <v>0</v>
      </c>
      <c r="W77" s="231">
        <v>0</v>
      </c>
      <c r="X77" s="231">
        <v>0</v>
      </c>
      <c r="Y77" s="253">
        <v>0</v>
      </c>
      <c r="Z77" s="254">
        <v>0</v>
      </c>
      <c r="AA77" s="231">
        <v>761.42724299999998</v>
      </c>
      <c r="AB77" s="231">
        <v>465.2341447</v>
      </c>
      <c r="AC77" s="253">
        <v>0</v>
      </c>
      <c r="AD77" s="254">
        <v>0</v>
      </c>
      <c r="AE77" s="231">
        <v>6.4511123899999995E-2</v>
      </c>
      <c r="AF77" s="255">
        <v>819.64537417999998</v>
      </c>
      <c r="AG77" s="231">
        <v>49.637586771999999</v>
      </c>
      <c r="AH77" s="255">
        <v>246.82192477999999</v>
      </c>
      <c r="AI77" s="231">
        <v>3.71563112E-2</v>
      </c>
      <c r="AJ77" s="231">
        <v>34.98866245</v>
      </c>
      <c r="AK77" s="255">
        <v>35</v>
      </c>
    </row>
    <row r="78" spans="1:37" s="44" customFormat="1" ht="11.4" x14ac:dyDescent="0.2">
      <c r="A78" s="256" t="s">
        <v>2578</v>
      </c>
      <c r="B78" s="44" t="s">
        <v>2579</v>
      </c>
      <c r="C78" s="255">
        <v>42</v>
      </c>
      <c r="D78" s="806">
        <v>9870.9033455000008</v>
      </c>
      <c r="E78" s="806">
        <v>8043.0117823999999</v>
      </c>
      <c r="F78" s="231">
        <v>1827.8915631</v>
      </c>
      <c r="G78" s="253">
        <v>533.33654548000004</v>
      </c>
      <c r="H78" s="254">
        <v>49.435042381000002</v>
      </c>
      <c r="I78" s="231">
        <v>1041.7720136</v>
      </c>
      <c r="J78" s="231">
        <v>181.19861619</v>
      </c>
      <c r="K78" s="255">
        <v>1411.685886</v>
      </c>
      <c r="L78" s="231">
        <v>2.6457504761999999</v>
      </c>
      <c r="M78" s="231">
        <v>1.3796597618999999</v>
      </c>
      <c r="N78" s="807" t="s">
        <v>2578</v>
      </c>
      <c r="O78" s="231">
        <v>0</v>
      </c>
      <c r="P78" s="231">
        <v>0.9909580952</v>
      </c>
      <c r="Q78" s="253">
        <v>4584.3663601999997</v>
      </c>
      <c r="R78" s="254">
        <v>45.693035000000002</v>
      </c>
      <c r="S78" s="231">
        <v>14.095861190000001</v>
      </c>
      <c r="T78" s="231">
        <v>1.6851102381</v>
      </c>
      <c r="U78" s="253">
        <v>0</v>
      </c>
      <c r="V78" s="254">
        <v>0</v>
      </c>
      <c r="W78" s="231">
        <v>0</v>
      </c>
      <c r="X78" s="231">
        <v>0</v>
      </c>
      <c r="Y78" s="253">
        <v>0</v>
      </c>
      <c r="Z78" s="254">
        <v>0</v>
      </c>
      <c r="AA78" s="231">
        <v>449.69445214000001</v>
      </c>
      <c r="AB78" s="231">
        <v>566.8797419</v>
      </c>
      <c r="AC78" s="253">
        <v>0</v>
      </c>
      <c r="AD78" s="254">
        <v>0</v>
      </c>
      <c r="AE78" s="231">
        <v>1.5070238099999999E-2</v>
      </c>
      <c r="AF78" s="255">
        <v>746.65275333</v>
      </c>
      <c r="AG78" s="231">
        <v>21.738508095</v>
      </c>
      <c r="AH78" s="255">
        <v>163.08098810000001</v>
      </c>
      <c r="AI78" s="231">
        <v>0.21041119050000001</v>
      </c>
      <c r="AJ78" s="231">
        <v>54.346581905000001</v>
      </c>
      <c r="AK78" s="255">
        <v>17</v>
      </c>
    </row>
    <row r="79" spans="1:37" s="44" customFormat="1" ht="11.4" x14ac:dyDescent="0.2">
      <c r="A79" s="256" t="s">
        <v>2580</v>
      </c>
      <c r="B79" s="44" t="s">
        <v>2581</v>
      </c>
      <c r="C79" s="255">
        <v>404</v>
      </c>
      <c r="D79" s="806">
        <v>12578.582313999999</v>
      </c>
      <c r="E79" s="806">
        <v>10355.123249</v>
      </c>
      <c r="F79" s="231">
        <v>2223.4590652000002</v>
      </c>
      <c r="G79" s="253">
        <v>1049.4854141999999</v>
      </c>
      <c r="H79" s="254">
        <v>62.255012573999998</v>
      </c>
      <c r="I79" s="231">
        <v>3346.8418259</v>
      </c>
      <c r="J79" s="231">
        <v>232.24535639000001</v>
      </c>
      <c r="K79" s="255">
        <v>2176.3222501</v>
      </c>
      <c r="L79" s="231">
        <v>43.393202078999998</v>
      </c>
      <c r="M79" s="231">
        <v>8.8406421534999993</v>
      </c>
      <c r="N79" s="807" t="s">
        <v>2580</v>
      </c>
      <c r="O79" s="231">
        <v>4.4190394554000001</v>
      </c>
      <c r="P79" s="231">
        <v>0.50444435639999996</v>
      </c>
      <c r="Q79" s="253">
        <v>2479.5665494999998</v>
      </c>
      <c r="R79" s="254">
        <v>67.960476634000003</v>
      </c>
      <c r="S79" s="231">
        <v>246.1122795</v>
      </c>
      <c r="T79" s="231">
        <v>22.320980446</v>
      </c>
      <c r="U79" s="253">
        <v>0.11466126240000001</v>
      </c>
      <c r="V79" s="254">
        <v>0</v>
      </c>
      <c r="W79" s="231">
        <v>0</v>
      </c>
      <c r="X79" s="231">
        <v>0</v>
      </c>
      <c r="Y79" s="253">
        <v>73.961064604000001</v>
      </c>
      <c r="Z79" s="254">
        <v>14.535898638999999</v>
      </c>
      <c r="AA79" s="231">
        <v>924.54265463000002</v>
      </c>
      <c r="AB79" s="231">
        <v>539.32562384000005</v>
      </c>
      <c r="AC79" s="253">
        <v>0</v>
      </c>
      <c r="AD79" s="254">
        <v>0</v>
      </c>
      <c r="AE79" s="231">
        <v>6.4250321799999996E-2</v>
      </c>
      <c r="AF79" s="255">
        <v>860.15590295000004</v>
      </c>
      <c r="AG79" s="231">
        <v>58.954647672999997</v>
      </c>
      <c r="AH79" s="255">
        <v>330.42821785000001</v>
      </c>
      <c r="AI79" s="231">
        <v>0.29709366339999999</v>
      </c>
      <c r="AJ79" s="231">
        <v>35.934825668000002</v>
      </c>
      <c r="AK79" s="255">
        <v>40</v>
      </c>
    </row>
    <row r="80" spans="1:37" s="44" customFormat="1" ht="11.4" x14ac:dyDescent="0.2">
      <c r="A80" s="256" t="s">
        <v>2582</v>
      </c>
      <c r="B80" s="44" t="s">
        <v>2583</v>
      </c>
      <c r="C80" s="255">
        <v>307</v>
      </c>
      <c r="D80" s="806">
        <v>13414.588948000001</v>
      </c>
      <c r="E80" s="806">
        <v>11161.384486000001</v>
      </c>
      <c r="F80" s="231">
        <v>2253.2044612</v>
      </c>
      <c r="G80" s="253">
        <v>1289.4840157000001</v>
      </c>
      <c r="H80" s="254">
        <v>66.439787817999999</v>
      </c>
      <c r="I80" s="231">
        <v>3305.4229660000001</v>
      </c>
      <c r="J80" s="231">
        <v>223.27766</v>
      </c>
      <c r="K80" s="255">
        <v>2031.1703090000001</v>
      </c>
      <c r="L80" s="231">
        <v>102.48447801</v>
      </c>
      <c r="M80" s="231">
        <v>18.269239414000001</v>
      </c>
      <c r="N80" s="807" t="s">
        <v>2582</v>
      </c>
      <c r="O80" s="231">
        <v>13.610960033</v>
      </c>
      <c r="P80" s="231">
        <v>1.5753332573000001</v>
      </c>
      <c r="Q80" s="253">
        <v>2904.9048711999999</v>
      </c>
      <c r="R80" s="254">
        <v>68.948949381000006</v>
      </c>
      <c r="S80" s="231">
        <v>475.69846997000002</v>
      </c>
      <c r="T80" s="231">
        <v>30.638120814000001</v>
      </c>
      <c r="U80" s="253">
        <v>0</v>
      </c>
      <c r="V80" s="254">
        <v>0</v>
      </c>
      <c r="W80" s="231">
        <v>0</v>
      </c>
      <c r="X80" s="231">
        <v>0</v>
      </c>
      <c r="Y80" s="253">
        <v>30.428909935</v>
      </c>
      <c r="Z80" s="254">
        <v>3.0336044951000001</v>
      </c>
      <c r="AA80" s="231">
        <v>803.33193485000004</v>
      </c>
      <c r="AB80" s="231">
        <v>583.12109863000001</v>
      </c>
      <c r="AC80" s="253">
        <v>8.4191048207999994</v>
      </c>
      <c r="AD80" s="254">
        <v>3.2568954723000001</v>
      </c>
      <c r="AE80" s="231">
        <v>0.30126312700000002</v>
      </c>
      <c r="AF80" s="255">
        <v>1027.4254063999999</v>
      </c>
      <c r="AG80" s="231">
        <v>64.532157230999999</v>
      </c>
      <c r="AH80" s="255">
        <v>316.81956510999998</v>
      </c>
      <c r="AI80" s="231">
        <v>2.36864821E-2</v>
      </c>
      <c r="AJ80" s="231">
        <v>41.970160391</v>
      </c>
      <c r="AK80" s="255">
        <v>37</v>
      </c>
    </row>
    <row r="81" spans="1:37" s="44" customFormat="1" ht="11.4" x14ac:dyDescent="0.2">
      <c r="A81" s="256" t="s">
        <v>2584</v>
      </c>
      <c r="B81" s="44" t="s">
        <v>2585</v>
      </c>
      <c r="C81" s="255">
        <v>1389</v>
      </c>
      <c r="D81" s="806">
        <v>9159.8582578999994</v>
      </c>
      <c r="E81" s="806">
        <v>7549.6749516999998</v>
      </c>
      <c r="F81" s="231">
        <v>1610.1833062999999</v>
      </c>
      <c r="G81" s="253">
        <v>1109.1872628000001</v>
      </c>
      <c r="H81" s="254">
        <v>44.871908286999997</v>
      </c>
      <c r="I81" s="231">
        <v>2323.7769057999999</v>
      </c>
      <c r="J81" s="231">
        <v>165.38421359</v>
      </c>
      <c r="K81" s="255">
        <v>1314.5998767999999</v>
      </c>
      <c r="L81" s="231">
        <v>47.909880950000002</v>
      </c>
      <c r="M81" s="231">
        <v>6.0290863570999997</v>
      </c>
      <c r="N81" s="807" t="s">
        <v>2584</v>
      </c>
      <c r="O81" s="231">
        <v>6.6028108711</v>
      </c>
      <c r="P81" s="231">
        <v>0.80248609069999999</v>
      </c>
      <c r="Q81" s="253">
        <v>1826.4990407</v>
      </c>
      <c r="R81" s="254">
        <v>49.425632462000003</v>
      </c>
      <c r="S81" s="231">
        <v>205.37768248</v>
      </c>
      <c r="T81" s="231">
        <v>18.256084398999999</v>
      </c>
      <c r="U81" s="253">
        <v>0.16217737939999999</v>
      </c>
      <c r="V81" s="254">
        <v>0</v>
      </c>
      <c r="W81" s="231">
        <v>0</v>
      </c>
      <c r="X81" s="231">
        <v>0</v>
      </c>
      <c r="Y81" s="253">
        <v>28.687363168000001</v>
      </c>
      <c r="Z81" s="254">
        <v>5.0311228149999998</v>
      </c>
      <c r="AA81" s="231">
        <v>572.19247376999999</v>
      </c>
      <c r="AB81" s="231">
        <v>418.64618445999997</v>
      </c>
      <c r="AC81" s="253">
        <v>14.886480518000001</v>
      </c>
      <c r="AD81" s="254">
        <v>5.7587725846</v>
      </c>
      <c r="AE81" s="231">
        <v>8.5538884100000004E-2</v>
      </c>
      <c r="AF81" s="255">
        <v>691.78320229999997</v>
      </c>
      <c r="AG81" s="231">
        <v>50.298420202000003</v>
      </c>
      <c r="AH81" s="255">
        <v>220.58424958000001</v>
      </c>
      <c r="AI81" s="231">
        <v>0.17672478759999999</v>
      </c>
      <c r="AJ81" s="231">
        <v>32.842675810000003</v>
      </c>
      <c r="AK81" s="255">
        <v>50</v>
      </c>
    </row>
    <row r="82" spans="1:37" s="44" customFormat="1" ht="11.4" x14ac:dyDescent="0.2">
      <c r="A82" s="256" t="s">
        <v>2586</v>
      </c>
      <c r="B82" s="44" t="s">
        <v>2587</v>
      </c>
      <c r="C82" s="255">
        <v>236</v>
      </c>
      <c r="D82" s="806">
        <v>9662.1220997</v>
      </c>
      <c r="E82" s="806">
        <v>7820.9462578000002</v>
      </c>
      <c r="F82" s="231">
        <v>1841.1758419</v>
      </c>
      <c r="G82" s="253">
        <v>871.93927673999997</v>
      </c>
      <c r="H82" s="254">
        <v>56.954978220000001</v>
      </c>
      <c r="I82" s="231">
        <v>2756.5315255999999</v>
      </c>
      <c r="J82" s="231">
        <v>213.81398597</v>
      </c>
      <c r="K82" s="255">
        <v>1339.7843361</v>
      </c>
      <c r="L82" s="231">
        <v>31.220491525</v>
      </c>
      <c r="M82" s="231">
        <v>4.8369590253999997</v>
      </c>
      <c r="N82" s="807" t="s">
        <v>2586</v>
      </c>
      <c r="O82" s="231">
        <v>3.3067099152999999</v>
      </c>
      <c r="P82" s="231">
        <v>0.55184033899999996</v>
      </c>
      <c r="Q82" s="253">
        <v>2006.6971131</v>
      </c>
      <c r="R82" s="254">
        <v>68.426993050999997</v>
      </c>
      <c r="S82" s="231">
        <v>201.69533139999999</v>
      </c>
      <c r="T82" s="231">
        <v>14.142424746</v>
      </c>
      <c r="U82" s="253">
        <v>0</v>
      </c>
      <c r="V82" s="254">
        <v>0</v>
      </c>
      <c r="W82" s="231">
        <v>0</v>
      </c>
      <c r="X82" s="231">
        <v>0</v>
      </c>
      <c r="Y82" s="253">
        <v>0</v>
      </c>
      <c r="Z82" s="254">
        <v>0</v>
      </c>
      <c r="AA82" s="231">
        <v>603.53752496000004</v>
      </c>
      <c r="AB82" s="231">
        <v>517.57765245999997</v>
      </c>
      <c r="AC82" s="253">
        <v>0</v>
      </c>
      <c r="AD82" s="254">
        <v>0</v>
      </c>
      <c r="AE82" s="231">
        <v>0.19476483050000001</v>
      </c>
      <c r="AF82" s="255">
        <v>722.51041440999995</v>
      </c>
      <c r="AG82" s="231">
        <v>37.032342034000003</v>
      </c>
      <c r="AH82" s="255">
        <v>187.94479479</v>
      </c>
      <c r="AI82" s="231">
        <v>0.1375869492</v>
      </c>
      <c r="AJ82" s="231">
        <v>23.285053559000001</v>
      </c>
      <c r="AK82" s="255">
        <v>41</v>
      </c>
    </row>
    <row r="83" spans="1:37" s="44" customFormat="1" ht="11.4" x14ac:dyDescent="0.2">
      <c r="A83" s="256" t="s">
        <v>2588</v>
      </c>
      <c r="B83" s="44" t="s">
        <v>2589</v>
      </c>
      <c r="C83" s="255">
        <v>96</v>
      </c>
      <c r="D83" s="806">
        <v>9011.1610129000001</v>
      </c>
      <c r="E83" s="806">
        <v>7039.7996795999998</v>
      </c>
      <c r="F83" s="231">
        <v>1971.3613333000001</v>
      </c>
      <c r="G83" s="253">
        <v>1202.0087461999999</v>
      </c>
      <c r="H83" s="254">
        <v>56.679847916999996</v>
      </c>
      <c r="I83" s="231">
        <v>2514.6109333999998</v>
      </c>
      <c r="J83" s="231">
        <v>195.87683948</v>
      </c>
      <c r="K83" s="255">
        <v>1483.4599244000001</v>
      </c>
      <c r="L83" s="231">
        <v>114.91570052</v>
      </c>
      <c r="M83" s="231">
        <v>38.095527292</v>
      </c>
      <c r="N83" s="807" t="s">
        <v>2588</v>
      </c>
      <c r="O83" s="231">
        <v>8.7944435416999998</v>
      </c>
      <c r="P83" s="231">
        <v>0.91508031249999999</v>
      </c>
      <c r="Q83" s="253">
        <v>1039.1262161</v>
      </c>
      <c r="R83" s="254">
        <v>58.273497917</v>
      </c>
      <c r="S83" s="231">
        <v>205.25183396</v>
      </c>
      <c r="T83" s="231">
        <v>10.372247186999999</v>
      </c>
      <c r="U83" s="253">
        <v>0</v>
      </c>
      <c r="V83" s="254">
        <v>0</v>
      </c>
      <c r="W83" s="231">
        <v>0</v>
      </c>
      <c r="X83" s="231">
        <v>0</v>
      </c>
      <c r="Y83" s="253">
        <v>0</v>
      </c>
      <c r="Z83" s="254">
        <v>0</v>
      </c>
      <c r="AA83" s="231">
        <v>514.00974957999995</v>
      </c>
      <c r="AB83" s="231">
        <v>459.96136646000002</v>
      </c>
      <c r="AC83" s="253">
        <v>0</v>
      </c>
      <c r="AD83" s="254">
        <v>0</v>
      </c>
      <c r="AE83" s="231">
        <v>9.1125416700000003E-2</v>
      </c>
      <c r="AF83" s="255">
        <v>716.50416177</v>
      </c>
      <c r="AG83" s="231">
        <v>55.949797396000001</v>
      </c>
      <c r="AH83" s="255">
        <v>303.67086749999999</v>
      </c>
      <c r="AI83" s="231">
        <v>0.51328541670000005</v>
      </c>
      <c r="AJ83" s="231">
        <v>32.079821041999999</v>
      </c>
      <c r="AK83" s="255">
        <v>18</v>
      </c>
    </row>
    <row r="84" spans="1:37" s="44" customFormat="1" ht="11.4" x14ac:dyDescent="0.2">
      <c r="A84" s="256" t="s">
        <v>2590</v>
      </c>
      <c r="B84" s="44" t="s">
        <v>2591</v>
      </c>
      <c r="C84" s="255">
        <v>172</v>
      </c>
      <c r="D84" s="806">
        <v>9545.9720347999992</v>
      </c>
      <c r="E84" s="806">
        <v>7814.3500837000001</v>
      </c>
      <c r="F84" s="231">
        <v>1731.6219510000001</v>
      </c>
      <c r="G84" s="253">
        <v>1421.6806852</v>
      </c>
      <c r="H84" s="254">
        <v>53.565479128</v>
      </c>
      <c r="I84" s="231">
        <v>2358.5691805000001</v>
      </c>
      <c r="J84" s="231">
        <v>167.02595622000001</v>
      </c>
      <c r="K84" s="255">
        <v>1389.9154722999999</v>
      </c>
      <c r="L84" s="231">
        <v>71.807336628000002</v>
      </c>
      <c r="M84" s="231">
        <v>23.001515349000002</v>
      </c>
      <c r="N84" s="807" t="s">
        <v>2590</v>
      </c>
      <c r="O84" s="231">
        <v>14.875213023000001</v>
      </c>
      <c r="P84" s="231">
        <v>2.4818308721000002</v>
      </c>
      <c r="Q84" s="253">
        <v>1750.2745116999999</v>
      </c>
      <c r="R84" s="254">
        <v>55.817269592999999</v>
      </c>
      <c r="S84" s="231">
        <v>197.00007535</v>
      </c>
      <c r="T84" s="231">
        <v>12.909537035</v>
      </c>
      <c r="U84" s="253">
        <v>0.15258965120000001</v>
      </c>
      <c r="V84" s="254">
        <v>0</v>
      </c>
      <c r="W84" s="231">
        <v>0</v>
      </c>
      <c r="X84" s="231">
        <v>0</v>
      </c>
      <c r="Y84" s="253">
        <v>6.2462850580999998</v>
      </c>
      <c r="Z84" s="254">
        <v>1.2718364535</v>
      </c>
      <c r="AA84" s="231">
        <v>523.68481185999997</v>
      </c>
      <c r="AB84" s="231">
        <v>430.51550558000002</v>
      </c>
      <c r="AC84" s="253">
        <v>0</v>
      </c>
      <c r="AD84" s="254">
        <v>0</v>
      </c>
      <c r="AE84" s="231">
        <v>0.14997255809999999</v>
      </c>
      <c r="AF84" s="255">
        <v>725.52000226999996</v>
      </c>
      <c r="AG84" s="231">
        <v>53.803091860000002</v>
      </c>
      <c r="AH84" s="255">
        <v>250.06507366</v>
      </c>
      <c r="AI84" s="231">
        <v>0.44612360470000001</v>
      </c>
      <c r="AJ84" s="231">
        <v>35.192679302000002</v>
      </c>
      <c r="AK84" s="255">
        <v>30</v>
      </c>
    </row>
    <row r="85" spans="1:37" s="44" customFormat="1" ht="11.4" x14ac:dyDescent="0.2">
      <c r="A85" s="256" t="s">
        <v>2592</v>
      </c>
      <c r="B85" s="44" t="s">
        <v>2593</v>
      </c>
      <c r="C85" s="255">
        <v>22</v>
      </c>
      <c r="D85" s="806">
        <v>10743.350253000001</v>
      </c>
      <c r="E85" s="806">
        <v>8599.6246967999996</v>
      </c>
      <c r="F85" s="231">
        <v>2143.7255559</v>
      </c>
      <c r="G85" s="253">
        <v>1134.7689123</v>
      </c>
      <c r="H85" s="254">
        <v>55.379089544999999</v>
      </c>
      <c r="I85" s="231">
        <v>3711.0356405000002</v>
      </c>
      <c r="J85" s="231">
        <v>177.17039545</v>
      </c>
      <c r="K85" s="255">
        <v>1446.0866977000001</v>
      </c>
      <c r="L85" s="231">
        <v>84.548300909000005</v>
      </c>
      <c r="M85" s="231">
        <v>30.979126363999999</v>
      </c>
      <c r="N85" s="807" t="s">
        <v>2592</v>
      </c>
      <c r="O85" s="231">
        <v>12.108088636</v>
      </c>
      <c r="P85" s="231">
        <v>2.7168786364000002</v>
      </c>
      <c r="Q85" s="253">
        <v>1555.5555955</v>
      </c>
      <c r="R85" s="254">
        <v>70.978664090999999</v>
      </c>
      <c r="S85" s="231">
        <v>233.08169636</v>
      </c>
      <c r="T85" s="231">
        <v>20.471595909000001</v>
      </c>
      <c r="U85" s="253">
        <v>0</v>
      </c>
      <c r="V85" s="254">
        <v>0</v>
      </c>
      <c r="W85" s="231">
        <v>0</v>
      </c>
      <c r="X85" s="231">
        <v>0</v>
      </c>
      <c r="Y85" s="253">
        <v>0</v>
      </c>
      <c r="Z85" s="254">
        <v>0</v>
      </c>
      <c r="AA85" s="231">
        <v>370.54557955000001</v>
      </c>
      <c r="AB85" s="231">
        <v>505.94192135999998</v>
      </c>
      <c r="AC85" s="253">
        <v>0</v>
      </c>
      <c r="AD85" s="254">
        <v>0</v>
      </c>
      <c r="AE85" s="231">
        <v>3.3019090899999999E-2</v>
      </c>
      <c r="AF85" s="255">
        <v>844.91546272999994</v>
      </c>
      <c r="AG85" s="231">
        <v>44.402638635999999</v>
      </c>
      <c r="AH85" s="255">
        <v>371.29666455</v>
      </c>
      <c r="AI85" s="231">
        <v>0.92896909090000002</v>
      </c>
      <c r="AJ85" s="231">
        <v>70.405315908999995</v>
      </c>
      <c r="AK85" s="255">
        <v>13</v>
      </c>
    </row>
    <row r="86" spans="1:37" s="44" customFormat="1" ht="11.4" x14ac:dyDescent="0.2">
      <c r="A86" s="256" t="s">
        <v>2594</v>
      </c>
      <c r="B86" s="44" t="s">
        <v>2595</v>
      </c>
      <c r="C86" s="255">
        <v>61</v>
      </c>
      <c r="D86" s="806">
        <v>7041.8268265999995</v>
      </c>
      <c r="E86" s="806">
        <v>5924.1355208000004</v>
      </c>
      <c r="F86" s="231">
        <v>1117.6913056999999</v>
      </c>
      <c r="G86" s="253">
        <v>1293.0822023000001</v>
      </c>
      <c r="H86" s="254">
        <v>30.492904098</v>
      </c>
      <c r="I86" s="231">
        <v>238.09337081999999</v>
      </c>
      <c r="J86" s="231">
        <v>101.00900344</v>
      </c>
      <c r="K86" s="255">
        <v>822.88805524999998</v>
      </c>
      <c r="L86" s="231">
        <v>60.008467705000001</v>
      </c>
      <c r="M86" s="231">
        <v>0.47503147540000001</v>
      </c>
      <c r="N86" s="807" t="s">
        <v>2594</v>
      </c>
      <c r="O86" s="231">
        <v>7.9476065574000003</v>
      </c>
      <c r="P86" s="231">
        <v>0.90654737699999999</v>
      </c>
      <c r="Q86" s="253">
        <v>2847.3686392</v>
      </c>
      <c r="R86" s="254">
        <v>31.964665574000001</v>
      </c>
      <c r="S86" s="231">
        <v>40.592549343999998</v>
      </c>
      <c r="T86" s="231">
        <v>1.4820534426</v>
      </c>
      <c r="U86" s="253">
        <v>0</v>
      </c>
      <c r="V86" s="254">
        <v>0</v>
      </c>
      <c r="W86" s="231">
        <v>0</v>
      </c>
      <c r="X86" s="231">
        <v>0</v>
      </c>
      <c r="Y86" s="253">
        <v>0</v>
      </c>
      <c r="Z86" s="254">
        <v>0</v>
      </c>
      <c r="AA86" s="231">
        <v>444.55878983999997</v>
      </c>
      <c r="AB86" s="231">
        <v>290.31083556999999</v>
      </c>
      <c r="AC86" s="253">
        <v>0</v>
      </c>
      <c r="AD86" s="254">
        <v>0</v>
      </c>
      <c r="AE86" s="231">
        <v>1.00159016E-2</v>
      </c>
      <c r="AF86" s="255">
        <v>596.68646246000003</v>
      </c>
      <c r="AG86" s="231">
        <v>20.862431639</v>
      </c>
      <c r="AH86" s="255">
        <v>174.73003656</v>
      </c>
      <c r="AI86" s="231">
        <v>4.9204918000000002E-3</v>
      </c>
      <c r="AJ86" s="231">
        <v>38.352237541000001</v>
      </c>
      <c r="AK86" s="255">
        <v>14</v>
      </c>
    </row>
    <row r="87" spans="1:37" s="44" customFormat="1" ht="11.4" x14ac:dyDescent="0.2">
      <c r="A87" s="256" t="s">
        <v>2596</v>
      </c>
      <c r="B87" s="44" t="s">
        <v>2597</v>
      </c>
      <c r="C87" s="255">
        <v>791</v>
      </c>
      <c r="D87" s="806">
        <v>6001.8514967000001</v>
      </c>
      <c r="E87" s="806">
        <v>5007.3209539999998</v>
      </c>
      <c r="F87" s="231">
        <v>994.53054267000005</v>
      </c>
      <c r="G87" s="253">
        <v>642.56443201000002</v>
      </c>
      <c r="H87" s="254">
        <v>27.880264449999999</v>
      </c>
      <c r="I87" s="231">
        <v>580.55967654999995</v>
      </c>
      <c r="J87" s="231">
        <v>96.315632668000006</v>
      </c>
      <c r="K87" s="255">
        <v>650.35081994999996</v>
      </c>
      <c r="L87" s="231">
        <v>7.2014722503000002</v>
      </c>
      <c r="M87" s="231">
        <v>0.78084342600000001</v>
      </c>
      <c r="N87" s="807" t="s">
        <v>2596</v>
      </c>
      <c r="O87" s="231">
        <v>2.8170091277</v>
      </c>
      <c r="P87" s="231">
        <v>0.36902182049999999</v>
      </c>
      <c r="Q87" s="253">
        <v>2522.9821324</v>
      </c>
      <c r="R87" s="254">
        <v>27.265360000000001</v>
      </c>
      <c r="S87" s="231">
        <v>17.113918305999999</v>
      </c>
      <c r="T87" s="231">
        <v>2.0794083186000001</v>
      </c>
      <c r="U87" s="253">
        <v>0</v>
      </c>
      <c r="V87" s="254">
        <v>0</v>
      </c>
      <c r="W87" s="231">
        <v>0</v>
      </c>
      <c r="X87" s="231">
        <v>0</v>
      </c>
      <c r="Y87" s="253">
        <v>0</v>
      </c>
      <c r="Z87" s="254">
        <v>0</v>
      </c>
      <c r="AA87" s="231">
        <v>453.41321871999997</v>
      </c>
      <c r="AB87" s="231">
        <v>269.48307167000002</v>
      </c>
      <c r="AC87" s="253">
        <v>0</v>
      </c>
      <c r="AD87" s="254">
        <v>0</v>
      </c>
      <c r="AE87" s="231">
        <v>3.7719974699999999E-2</v>
      </c>
      <c r="AF87" s="255">
        <v>495.63817625000001</v>
      </c>
      <c r="AG87" s="231">
        <v>32.133400416999997</v>
      </c>
      <c r="AH87" s="255">
        <v>149.44654241000001</v>
      </c>
      <c r="AI87" s="231">
        <v>1.61253856E-2</v>
      </c>
      <c r="AJ87" s="231">
        <v>23.403250581999998</v>
      </c>
      <c r="AK87" s="255">
        <v>38</v>
      </c>
    </row>
    <row r="88" spans="1:37" s="44" customFormat="1" ht="11.4" x14ac:dyDescent="0.2">
      <c r="A88" s="256" t="s">
        <v>2598</v>
      </c>
      <c r="B88" s="44" t="s">
        <v>2599</v>
      </c>
      <c r="C88" s="255">
        <v>59</v>
      </c>
      <c r="D88" s="806">
        <v>4164.2550848999999</v>
      </c>
      <c r="E88" s="806">
        <v>3443.4024721999999</v>
      </c>
      <c r="F88" s="231">
        <v>720.85261271000002</v>
      </c>
      <c r="G88" s="253">
        <v>594.47614728999997</v>
      </c>
      <c r="H88" s="254">
        <v>20.731443558999999</v>
      </c>
      <c r="I88" s="231">
        <v>376.56551948999999</v>
      </c>
      <c r="J88" s="231">
        <v>76.48123339</v>
      </c>
      <c r="K88" s="255">
        <v>541.06390203000001</v>
      </c>
      <c r="L88" s="231">
        <v>5.5372991525000002</v>
      </c>
      <c r="M88" s="231">
        <v>0.4332194915</v>
      </c>
      <c r="N88" s="807" t="s">
        <v>2598</v>
      </c>
      <c r="O88" s="231">
        <v>0</v>
      </c>
      <c r="P88" s="231">
        <v>0.18646525420000001</v>
      </c>
      <c r="Q88" s="253">
        <v>1688.4068514000001</v>
      </c>
      <c r="R88" s="254">
        <v>21.555193051</v>
      </c>
      <c r="S88" s="231">
        <v>3.7481491524999999</v>
      </c>
      <c r="T88" s="231">
        <v>0.2858481356</v>
      </c>
      <c r="U88" s="253">
        <v>0</v>
      </c>
      <c r="V88" s="254">
        <v>0</v>
      </c>
      <c r="W88" s="231">
        <v>0</v>
      </c>
      <c r="X88" s="231">
        <v>0</v>
      </c>
      <c r="Y88" s="253">
        <v>0</v>
      </c>
      <c r="Z88" s="254">
        <v>0</v>
      </c>
      <c r="AA88" s="231">
        <v>239.31900085000001</v>
      </c>
      <c r="AB88" s="231">
        <v>199.11826626999999</v>
      </c>
      <c r="AC88" s="253">
        <v>0</v>
      </c>
      <c r="AD88" s="254">
        <v>0</v>
      </c>
      <c r="AE88" s="231">
        <v>3.1125932200000001E-2</v>
      </c>
      <c r="AF88" s="255">
        <v>282.98737033999998</v>
      </c>
      <c r="AG88" s="231">
        <v>22.138251017000002</v>
      </c>
      <c r="AH88" s="255">
        <v>73.298494746000003</v>
      </c>
      <c r="AI88" s="231">
        <v>7.7454237000000002E-3</v>
      </c>
      <c r="AJ88" s="231">
        <v>17.883558983</v>
      </c>
      <c r="AK88" s="255">
        <v>25</v>
      </c>
    </row>
    <row r="89" spans="1:37" s="44" customFormat="1" ht="11.4" x14ac:dyDescent="0.2">
      <c r="A89" s="256" t="s">
        <v>2600</v>
      </c>
      <c r="B89" s="44" t="s">
        <v>2601</v>
      </c>
      <c r="C89" s="255">
        <v>391</v>
      </c>
      <c r="D89" s="806">
        <v>10712.705501</v>
      </c>
      <c r="E89" s="806">
        <v>8753.3590156999999</v>
      </c>
      <c r="F89" s="231">
        <v>1959.3464849</v>
      </c>
      <c r="G89" s="253">
        <v>1151.9665355</v>
      </c>
      <c r="H89" s="254">
        <v>54.590817723999997</v>
      </c>
      <c r="I89" s="231">
        <v>2523.6555379000001</v>
      </c>
      <c r="J89" s="231">
        <v>194.50808875000001</v>
      </c>
      <c r="K89" s="255">
        <v>1629.2065478</v>
      </c>
      <c r="L89" s="231">
        <v>68.579827672999997</v>
      </c>
      <c r="M89" s="231">
        <v>9.5636555754000003</v>
      </c>
      <c r="N89" s="807" t="s">
        <v>2600</v>
      </c>
      <c r="O89" s="231">
        <v>22.901528363000001</v>
      </c>
      <c r="P89" s="231">
        <v>2.0119946547000001</v>
      </c>
      <c r="Q89" s="253">
        <v>2238.8854975999998</v>
      </c>
      <c r="R89" s="254">
        <v>64.337515089999997</v>
      </c>
      <c r="S89" s="231">
        <v>374.26352212</v>
      </c>
      <c r="T89" s="231">
        <v>13.371556317</v>
      </c>
      <c r="U89" s="253">
        <v>0</v>
      </c>
      <c r="V89" s="254">
        <v>0</v>
      </c>
      <c r="W89" s="231">
        <v>0</v>
      </c>
      <c r="X89" s="231">
        <v>0</v>
      </c>
      <c r="Y89" s="253">
        <v>57.954093708000002</v>
      </c>
      <c r="Z89" s="254">
        <v>10.505785524</v>
      </c>
      <c r="AA89" s="231">
        <v>642.8220834</v>
      </c>
      <c r="AB89" s="231">
        <v>491.23026055999998</v>
      </c>
      <c r="AC89" s="253">
        <v>2.2034656265999999</v>
      </c>
      <c r="AD89" s="254">
        <v>0.85240140659999997</v>
      </c>
      <c r="AE89" s="231">
        <v>0.22533526849999999</v>
      </c>
      <c r="AF89" s="255">
        <v>790.16616068999997</v>
      </c>
      <c r="AG89" s="231">
        <v>43.155733632</v>
      </c>
      <c r="AH89" s="255">
        <v>285.61842216999997</v>
      </c>
      <c r="AI89" s="231">
        <v>6.3379360600000004E-2</v>
      </c>
      <c r="AJ89" s="231">
        <v>40.065754169000002</v>
      </c>
      <c r="AK89" s="255">
        <v>46</v>
      </c>
    </row>
    <row r="90" spans="1:37" s="44" customFormat="1" ht="11.4" x14ac:dyDescent="0.2">
      <c r="A90" s="256" t="s">
        <v>2602</v>
      </c>
      <c r="B90" s="44" t="s">
        <v>2603</v>
      </c>
      <c r="C90" s="255">
        <v>817</v>
      </c>
      <c r="D90" s="806">
        <v>10075.299424999999</v>
      </c>
      <c r="E90" s="806">
        <v>8131.7162453999999</v>
      </c>
      <c r="F90" s="231">
        <v>1943.5831800000001</v>
      </c>
      <c r="G90" s="253">
        <v>1230.7928964</v>
      </c>
      <c r="H90" s="254">
        <v>53.282171345999998</v>
      </c>
      <c r="I90" s="231">
        <v>2598.2112652999999</v>
      </c>
      <c r="J90" s="231">
        <v>196.51308591</v>
      </c>
      <c r="K90" s="255">
        <v>1382.2404826</v>
      </c>
      <c r="L90" s="231">
        <v>114.13615561</v>
      </c>
      <c r="M90" s="231">
        <v>14.779989535</v>
      </c>
      <c r="N90" s="807" t="s">
        <v>2602</v>
      </c>
      <c r="O90" s="231">
        <v>7.4159812362000004</v>
      </c>
      <c r="P90" s="231">
        <v>0.86718266830000001</v>
      </c>
      <c r="Q90" s="253">
        <v>1762.2889092999999</v>
      </c>
      <c r="R90" s="254">
        <v>55.272518531000003</v>
      </c>
      <c r="S90" s="231">
        <v>402.63914700999999</v>
      </c>
      <c r="T90" s="231">
        <v>26.364093978</v>
      </c>
      <c r="U90" s="253">
        <v>6.4248274199999997E-2</v>
      </c>
      <c r="V90" s="254">
        <v>0</v>
      </c>
      <c r="W90" s="231">
        <v>3.3223525099999998E-2</v>
      </c>
      <c r="X90" s="231">
        <v>1.0302827400000001E-2</v>
      </c>
      <c r="Y90" s="253">
        <v>13.466803219000001</v>
      </c>
      <c r="Z90" s="254">
        <v>2.6016856547999998</v>
      </c>
      <c r="AA90" s="231">
        <v>559.21589074999997</v>
      </c>
      <c r="AB90" s="231">
        <v>505.24264356999998</v>
      </c>
      <c r="AC90" s="253">
        <v>0</v>
      </c>
      <c r="AD90" s="254">
        <v>0</v>
      </c>
      <c r="AE90" s="231">
        <v>9.2150489599999996E-2</v>
      </c>
      <c r="AF90" s="255">
        <v>785.16342716999998</v>
      </c>
      <c r="AG90" s="231">
        <v>38.457339460999997</v>
      </c>
      <c r="AH90" s="255">
        <v>281.69521234000001</v>
      </c>
      <c r="AI90" s="231">
        <v>0.15596391679999999</v>
      </c>
      <c r="AJ90" s="231">
        <v>44.296654822999997</v>
      </c>
      <c r="AK90" s="255">
        <v>48</v>
      </c>
    </row>
    <row r="91" spans="1:37" s="44" customFormat="1" ht="11.4" x14ac:dyDescent="0.2">
      <c r="A91" s="256" t="s">
        <v>2604</v>
      </c>
      <c r="B91" s="44" t="s">
        <v>2605</v>
      </c>
      <c r="C91" s="255">
        <v>4320</v>
      </c>
      <c r="D91" s="806">
        <v>7393.2116282999996</v>
      </c>
      <c r="E91" s="806">
        <v>6021.2531889000002</v>
      </c>
      <c r="F91" s="231">
        <v>1371.9584394999999</v>
      </c>
      <c r="G91" s="253">
        <v>989.60949048999998</v>
      </c>
      <c r="H91" s="254">
        <v>38.506032826000002</v>
      </c>
      <c r="I91" s="231">
        <v>1817.1511270999999</v>
      </c>
      <c r="J91" s="231">
        <v>140.36756647999999</v>
      </c>
      <c r="K91" s="255">
        <v>974.01514649000001</v>
      </c>
      <c r="L91" s="231">
        <v>68.471928882</v>
      </c>
      <c r="M91" s="231">
        <v>6.6253817569000004</v>
      </c>
      <c r="N91" s="807" t="s">
        <v>2604</v>
      </c>
      <c r="O91" s="231">
        <v>7.5929543957999996</v>
      </c>
      <c r="P91" s="231">
        <v>0.8819897431</v>
      </c>
      <c r="Q91" s="253">
        <v>1386.8320108</v>
      </c>
      <c r="R91" s="254">
        <v>41.061238134</v>
      </c>
      <c r="S91" s="231">
        <v>293.21303186</v>
      </c>
      <c r="T91" s="231">
        <v>22.648179139</v>
      </c>
      <c r="U91" s="253">
        <v>6.0753240999999996E-3</v>
      </c>
      <c r="V91" s="254">
        <v>0</v>
      </c>
      <c r="W91" s="231">
        <v>5.6932985999999996E-3</v>
      </c>
      <c r="X91" s="231">
        <v>2.5928055999999999E-3</v>
      </c>
      <c r="Y91" s="253">
        <v>9.9709418495000008</v>
      </c>
      <c r="Z91" s="254">
        <v>1.6875599189999999</v>
      </c>
      <c r="AA91" s="231">
        <v>429.08293787999997</v>
      </c>
      <c r="AB91" s="231">
        <v>360.28229195</v>
      </c>
      <c r="AC91" s="253">
        <v>0.39886808330000001</v>
      </c>
      <c r="AD91" s="254">
        <v>0.15430043979999999</v>
      </c>
      <c r="AE91" s="231">
        <v>7.6875601900000007E-2</v>
      </c>
      <c r="AF91" s="255">
        <v>562.83980474999998</v>
      </c>
      <c r="AG91" s="231">
        <v>31.960419771000002</v>
      </c>
      <c r="AH91" s="255">
        <v>179.94721559999999</v>
      </c>
      <c r="AI91" s="231">
        <v>0.1142352361</v>
      </c>
      <c r="AJ91" s="231">
        <v>29.705737684999999</v>
      </c>
      <c r="AK91" s="255">
        <v>64</v>
      </c>
    </row>
    <row r="92" spans="1:37" s="44" customFormat="1" ht="11.4" x14ac:dyDescent="0.2">
      <c r="A92" s="256" t="s">
        <v>2606</v>
      </c>
      <c r="B92" s="44" t="s">
        <v>2607</v>
      </c>
      <c r="C92" s="255">
        <v>574</v>
      </c>
      <c r="D92" s="806">
        <v>7049.2155149999999</v>
      </c>
      <c r="E92" s="806">
        <v>5647.3260026999997</v>
      </c>
      <c r="F92" s="231">
        <v>1401.8895123</v>
      </c>
      <c r="G92" s="253">
        <v>855.11945920000005</v>
      </c>
      <c r="H92" s="254">
        <v>39.536040557</v>
      </c>
      <c r="I92" s="231">
        <v>1703.1600129999999</v>
      </c>
      <c r="J92" s="231">
        <v>161.06815420000001</v>
      </c>
      <c r="K92" s="255">
        <v>1014.9188858</v>
      </c>
      <c r="L92" s="231">
        <v>31.773779442999999</v>
      </c>
      <c r="M92" s="231">
        <v>4.6359268467000003</v>
      </c>
      <c r="N92" s="807" t="s">
        <v>2606</v>
      </c>
      <c r="O92" s="231">
        <v>6.9847655226000001</v>
      </c>
      <c r="P92" s="231">
        <v>0.95816057489999995</v>
      </c>
      <c r="Q92" s="253">
        <v>1390.3593837000001</v>
      </c>
      <c r="R92" s="254">
        <v>47.255843171000002</v>
      </c>
      <c r="S92" s="231">
        <v>269.82249509000002</v>
      </c>
      <c r="T92" s="231">
        <v>22.332663554</v>
      </c>
      <c r="U92" s="253">
        <v>0</v>
      </c>
      <c r="V92" s="254">
        <v>0</v>
      </c>
      <c r="W92" s="231">
        <v>2.8565679399999998E-2</v>
      </c>
      <c r="X92" s="231">
        <v>1.3009198600000001E-2</v>
      </c>
      <c r="Y92" s="253">
        <v>10.990982909</v>
      </c>
      <c r="Z92" s="254">
        <v>1.5498381533000001</v>
      </c>
      <c r="AA92" s="231">
        <v>349.59560306999998</v>
      </c>
      <c r="AB92" s="231">
        <v>381.0686273</v>
      </c>
      <c r="AC92" s="253">
        <v>0</v>
      </c>
      <c r="AD92" s="254">
        <v>0</v>
      </c>
      <c r="AE92" s="231">
        <v>6.2390592299999999E-2</v>
      </c>
      <c r="AF92" s="255">
        <v>560.12065471999995</v>
      </c>
      <c r="AG92" s="231">
        <v>23.323196375999999</v>
      </c>
      <c r="AH92" s="255">
        <v>147.07272893999999</v>
      </c>
      <c r="AI92" s="231">
        <v>0.1932306446</v>
      </c>
      <c r="AJ92" s="231">
        <v>27.271116794000001</v>
      </c>
      <c r="AK92" s="255">
        <v>52</v>
      </c>
    </row>
    <row r="93" spans="1:37" s="44" customFormat="1" ht="11.4" x14ac:dyDescent="0.2">
      <c r="A93" s="256" t="s">
        <v>2608</v>
      </c>
      <c r="B93" s="44" t="s">
        <v>2609</v>
      </c>
      <c r="C93" s="255">
        <v>51</v>
      </c>
      <c r="D93" s="806">
        <v>10222.295692</v>
      </c>
      <c r="E93" s="806">
        <v>8046.8505317999998</v>
      </c>
      <c r="F93" s="231">
        <v>2175.4451601999999</v>
      </c>
      <c r="G93" s="253">
        <v>1825.0480367</v>
      </c>
      <c r="H93" s="254">
        <v>67.366230392000006</v>
      </c>
      <c r="I93" s="231">
        <v>2765.2926017999998</v>
      </c>
      <c r="J93" s="231">
        <v>229.41111724999999</v>
      </c>
      <c r="K93" s="255">
        <v>1845.8622043</v>
      </c>
      <c r="L93" s="231">
        <v>6.0564211764999998</v>
      </c>
      <c r="M93" s="231">
        <v>0.1043813725</v>
      </c>
      <c r="N93" s="807" t="s">
        <v>2608</v>
      </c>
      <c r="O93" s="231">
        <v>23.827745881999999</v>
      </c>
      <c r="P93" s="231">
        <v>3.3081801960999999</v>
      </c>
      <c r="Q93" s="253">
        <v>1033.6897650999999</v>
      </c>
      <c r="R93" s="254">
        <v>66.836937058999993</v>
      </c>
      <c r="S93" s="231">
        <v>131.29953137000001</v>
      </c>
      <c r="T93" s="231">
        <v>4.7800207843000004</v>
      </c>
      <c r="U93" s="253">
        <v>0</v>
      </c>
      <c r="V93" s="254">
        <v>0</v>
      </c>
      <c r="W93" s="231">
        <v>0</v>
      </c>
      <c r="X93" s="231">
        <v>0</v>
      </c>
      <c r="Y93" s="253">
        <v>0</v>
      </c>
      <c r="Z93" s="254">
        <v>0</v>
      </c>
      <c r="AA93" s="231">
        <v>434.13712901999997</v>
      </c>
      <c r="AB93" s="231">
        <v>508.83634078</v>
      </c>
      <c r="AC93" s="253">
        <v>0</v>
      </c>
      <c r="AD93" s="254">
        <v>0</v>
      </c>
      <c r="AE93" s="231">
        <v>0.51084568630000005</v>
      </c>
      <c r="AF93" s="255">
        <v>846.53098706000003</v>
      </c>
      <c r="AG93" s="231">
        <v>72.945558234999993</v>
      </c>
      <c r="AH93" s="255">
        <v>332.93062509999999</v>
      </c>
      <c r="AI93" s="231">
        <v>0.30590862749999997</v>
      </c>
      <c r="AJ93" s="231">
        <v>23.215124117999999</v>
      </c>
      <c r="AK93" s="255">
        <v>12</v>
      </c>
    </row>
    <row r="94" spans="1:37" s="44" customFormat="1" ht="11.4" x14ac:dyDescent="0.2">
      <c r="A94" s="256" t="s">
        <v>2610</v>
      </c>
      <c r="B94" s="44" t="s">
        <v>2611</v>
      </c>
      <c r="C94" s="255">
        <v>709</v>
      </c>
      <c r="D94" s="806">
        <v>6133.5776406000004</v>
      </c>
      <c r="E94" s="806">
        <v>4958.0246628000004</v>
      </c>
      <c r="F94" s="231">
        <v>1175.5529776999999</v>
      </c>
      <c r="G94" s="253">
        <v>883.44546977000005</v>
      </c>
      <c r="H94" s="254">
        <v>34.734409632999999</v>
      </c>
      <c r="I94" s="231">
        <v>1318.1139648000001</v>
      </c>
      <c r="J94" s="231">
        <v>116.02557272</v>
      </c>
      <c r="K94" s="255">
        <v>870.04903780999996</v>
      </c>
      <c r="L94" s="231">
        <v>8.5978504372</v>
      </c>
      <c r="M94" s="231">
        <v>0.89025898449999996</v>
      </c>
      <c r="N94" s="807" t="s">
        <v>2610</v>
      </c>
      <c r="O94" s="231">
        <v>6.5331759238</v>
      </c>
      <c r="P94" s="231">
        <v>0.98516458389999995</v>
      </c>
      <c r="Q94" s="253">
        <v>1318.1809808</v>
      </c>
      <c r="R94" s="254">
        <v>40.895360803999999</v>
      </c>
      <c r="S94" s="231">
        <v>219.72186059000001</v>
      </c>
      <c r="T94" s="231">
        <v>24.788849309</v>
      </c>
      <c r="U94" s="253">
        <v>0</v>
      </c>
      <c r="V94" s="254">
        <v>0</v>
      </c>
      <c r="W94" s="231">
        <v>0</v>
      </c>
      <c r="X94" s="231">
        <v>0</v>
      </c>
      <c r="Y94" s="253">
        <v>1.4040026939000001</v>
      </c>
      <c r="Z94" s="254">
        <v>0.15427049370000001</v>
      </c>
      <c r="AA94" s="231">
        <v>318.11257204999998</v>
      </c>
      <c r="AB94" s="231">
        <v>286.51219831999998</v>
      </c>
      <c r="AC94" s="253">
        <v>1.2151693371000001</v>
      </c>
      <c r="AD94" s="254">
        <v>0.4700831453</v>
      </c>
      <c r="AE94" s="231">
        <v>7.6558843400000007E-2</v>
      </c>
      <c r="AF94" s="255">
        <v>465.65612220999998</v>
      </c>
      <c r="AG94" s="231">
        <v>32.299553385000003</v>
      </c>
      <c r="AH94" s="255">
        <v>168.52579711000001</v>
      </c>
      <c r="AI94" s="231">
        <v>0.20719155149999999</v>
      </c>
      <c r="AJ94" s="231">
        <v>15.982165219000001</v>
      </c>
      <c r="AK94" s="255">
        <v>46</v>
      </c>
    </row>
    <row r="95" spans="1:37" s="44" customFormat="1" ht="11.4" x14ac:dyDescent="0.2">
      <c r="A95" s="256" t="s">
        <v>2612</v>
      </c>
      <c r="B95" s="44" t="s">
        <v>2613</v>
      </c>
      <c r="C95" s="255">
        <v>82</v>
      </c>
      <c r="D95" s="806">
        <v>7573.9015402000005</v>
      </c>
      <c r="E95" s="806">
        <v>5928.5666297999996</v>
      </c>
      <c r="F95" s="231">
        <v>1645.3349105</v>
      </c>
      <c r="G95" s="253">
        <v>1483.2278274</v>
      </c>
      <c r="H95" s="254">
        <v>46.056881097999998</v>
      </c>
      <c r="I95" s="231">
        <v>2022.206353</v>
      </c>
      <c r="J95" s="231">
        <v>175.05884560999999</v>
      </c>
      <c r="K95" s="255">
        <v>1027.9471676000001</v>
      </c>
      <c r="L95" s="231">
        <v>59.709229999999998</v>
      </c>
      <c r="M95" s="231">
        <v>7.3729169511999997</v>
      </c>
      <c r="N95" s="807" t="s">
        <v>2612</v>
      </c>
      <c r="O95" s="231">
        <v>18.479192195</v>
      </c>
      <c r="P95" s="231">
        <v>2.2940058536999999</v>
      </c>
      <c r="Q95" s="253">
        <v>773.68452950999995</v>
      </c>
      <c r="R95" s="254">
        <v>46.770233779999998</v>
      </c>
      <c r="S95" s="231">
        <v>116.76100488</v>
      </c>
      <c r="T95" s="231">
        <v>20.821175732</v>
      </c>
      <c r="U95" s="253">
        <v>0</v>
      </c>
      <c r="V95" s="254">
        <v>0</v>
      </c>
      <c r="W95" s="231">
        <v>0</v>
      </c>
      <c r="X95" s="231">
        <v>0</v>
      </c>
      <c r="Y95" s="253">
        <v>0</v>
      </c>
      <c r="Z95" s="254">
        <v>0</v>
      </c>
      <c r="AA95" s="231">
        <v>415.12016914999998</v>
      </c>
      <c r="AB95" s="231">
        <v>406.46212512</v>
      </c>
      <c r="AC95" s="253">
        <v>0</v>
      </c>
      <c r="AD95" s="254">
        <v>0</v>
      </c>
      <c r="AE95" s="231">
        <v>0.52350121949999995</v>
      </c>
      <c r="AF95" s="255">
        <v>643.57383145999995</v>
      </c>
      <c r="AG95" s="231">
        <v>42.874421828999999</v>
      </c>
      <c r="AH95" s="255">
        <v>219.90170244000001</v>
      </c>
      <c r="AI95" s="231">
        <v>0.91422621950000005</v>
      </c>
      <c r="AJ95" s="231">
        <v>44.142199146000003</v>
      </c>
      <c r="AK95" s="255">
        <v>21</v>
      </c>
    </row>
    <row r="96" spans="1:37" s="44" customFormat="1" ht="11.4" x14ac:dyDescent="0.2">
      <c r="A96" s="256" t="s">
        <v>2614</v>
      </c>
      <c r="B96" s="44" t="s">
        <v>2615</v>
      </c>
      <c r="C96" s="255">
        <v>2583</v>
      </c>
      <c r="D96" s="806">
        <v>3856.6665073999998</v>
      </c>
      <c r="E96" s="806">
        <v>3459.5304805000001</v>
      </c>
      <c r="F96" s="231">
        <v>397.13602688999998</v>
      </c>
      <c r="G96" s="253">
        <v>807.78413750000004</v>
      </c>
      <c r="H96" s="254">
        <v>16.447668495999999</v>
      </c>
      <c r="I96" s="231">
        <v>411.97221181999998</v>
      </c>
      <c r="J96" s="231">
        <v>44.124554297000003</v>
      </c>
      <c r="K96" s="255">
        <v>358.83678301999998</v>
      </c>
      <c r="L96" s="231">
        <v>3.6793080177999999</v>
      </c>
      <c r="M96" s="231">
        <v>0.66458196479999998</v>
      </c>
      <c r="N96" s="807" t="s">
        <v>2614</v>
      </c>
      <c r="O96" s="231">
        <v>0.65528562140000002</v>
      </c>
      <c r="P96" s="231">
        <v>0.15007164540000001</v>
      </c>
      <c r="Q96" s="253">
        <v>1380.9976769</v>
      </c>
      <c r="R96" s="254">
        <v>24.116474343</v>
      </c>
      <c r="S96" s="231">
        <v>3.4300270825000001</v>
      </c>
      <c r="T96" s="231">
        <v>0.43310072199999999</v>
      </c>
      <c r="U96" s="253">
        <v>0</v>
      </c>
      <c r="V96" s="254">
        <v>0</v>
      </c>
      <c r="W96" s="231">
        <v>0</v>
      </c>
      <c r="X96" s="231">
        <v>0</v>
      </c>
      <c r="Y96" s="253">
        <v>0.2189611189</v>
      </c>
      <c r="Z96" s="254">
        <v>1.4115075499999999E-2</v>
      </c>
      <c r="AA96" s="231">
        <v>285.44774303999998</v>
      </c>
      <c r="AB96" s="231">
        <v>106.82785416</v>
      </c>
      <c r="AC96" s="253">
        <v>0</v>
      </c>
      <c r="AD96" s="254">
        <v>0</v>
      </c>
      <c r="AE96" s="231">
        <v>1.0652477699999999E-2</v>
      </c>
      <c r="AF96" s="255">
        <v>353.43662138000002</v>
      </c>
      <c r="AG96" s="231">
        <v>8.2127578668000005</v>
      </c>
      <c r="AH96" s="255">
        <v>40.125689950000002</v>
      </c>
      <c r="AI96" s="231">
        <v>8.4589629099999994E-2</v>
      </c>
      <c r="AJ96" s="231">
        <v>8.9956412501000003</v>
      </c>
      <c r="AK96" s="255">
        <v>55</v>
      </c>
    </row>
    <row r="97" spans="1:37" s="44" customFormat="1" ht="11.4" x14ac:dyDescent="0.2">
      <c r="A97" s="256" t="s">
        <v>2616</v>
      </c>
      <c r="B97" s="44" t="s">
        <v>2617</v>
      </c>
      <c r="C97" s="255">
        <v>11514</v>
      </c>
      <c r="D97" s="806">
        <v>3457.3468874</v>
      </c>
      <c r="E97" s="806">
        <v>2840.8873179000002</v>
      </c>
      <c r="F97" s="231">
        <v>616.45956945</v>
      </c>
      <c r="G97" s="253">
        <v>561.66903599</v>
      </c>
      <c r="H97" s="254">
        <v>78.551881273999996</v>
      </c>
      <c r="I97" s="231">
        <v>833.29134194999995</v>
      </c>
      <c r="J97" s="231">
        <v>124.29744519</v>
      </c>
      <c r="K97" s="255">
        <v>374.71525896000003</v>
      </c>
      <c r="L97" s="231">
        <v>40.061854068999999</v>
      </c>
      <c r="M97" s="231">
        <v>3.3114493650000001</v>
      </c>
      <c r="N97" s="807" t="s">
        <v>2616</v>
      </c>
      <c r="O97" s="231">
        <v>1.1779987197999999</v>
      </c>
      <c r="P97" s="231">
        <v>0.23145502339999999</v>
      </c>
      <c r="Q97" s="253">
        <v>607.71311478999996</v>
      </c>
      <c r="R97" s="254">
        <v>33.604438406</v>
      </c>
      <c r="S97" s="231">
        <v>52.871478561000004</v>
      </c>
      <c r="T97" s="231">
        <v>1.8906171060000001</v>
      </c>
      <c r="U97" s="253">
        <v>1.2149375000000001E-3</v>
      </c>
      <c r="V97" s="254">
        <v>0</v>
      </c>
      <c r="W97" s="231">
        <v>7.1203320000000001E-4</v>
      </c>
      <c r="X97" s="231">
        <v>3.2426960000000001E-4</v>
      </c>
      <c r="Y97" s="253">
        <v>22.655827893000001</v>
      </c>
      <c r="Z97" s="254">
        <v>3.9926596021999998</v>
      </c>
      <c r="AA97" s="231">
        <v>197.68486578</v>
      </c>
      <c r="AB97" s="231">
        <v>108.67928096999999</v>
      </c>
      <c r="AC97" s="253">
        <v>2.1699753986000001</v>
      </c>
      <c r="AD97" s="254">
        <v>0.83944588239999995</v>
      </c>
      <c r="AE97" s="231">
        <v>1.8945860200000001E-2</v>
      </c>
      <c r="AF97" s="255">
        <v>306.40230165000003</v>
      </c>
      <c r="AG97" s="231">
        <v>18.430692252</v>
      </c>
      <c r="AH97" s="255">
        <v>74.041664139999995</v>
      </c>
      <c r="AI97" s="231">
        <v>0.55346779329999996</v>
      </c>
      <c r="AJ97" s="231">
        <v>8.4881394725000003</v>
      </c>
      <c r="AK97" s="255">
        <v>69</v>
      </c>
    </row>
    <row r="98" spans="1:37" s="44" customFormat="1" ht="11.4" x14ac:dyDescent="0.2">
      <c r="A98" s="256" t="s">
        <v>2618</v>
      </c>
      <c r="B98" s="44" t="s">
        <v>2619</v>
      </c>
      <c r="C98" s="255">
        <v>1437</v>
      </c>
      <c r="D98" s="806">
        <v>3214.9917544</v>
      </c>
      <c r="E98" s="806">
        <v>2907.3192364000001</v>
      </c>
      <c r="F98" s="231">
        <v>307.67251797</v>
      </c>
      <c r="G98" s="253">
        <v>849.26522852000005</v>
      </c>
      <c r="H98" s="254">
        <v>18.189683599999999</v>
      </c>
      <c r="I98" s="231">
        <v>904.01197746000003</v>
      </c>
      <c r="J98" s="231">
        <v>34.642135736999997</v>
      </c>
      <c r="K98" s="255">
        <v>276.95690760000002</v>
      </c>
      <c r="L98" s="231">
        <v>18.569805899999999</v>
      </c>
      <c r="M98" s="231">
        <v>3.6914632428999998</v>
      </c>
      <c r="N98" s="807" t="s">
        <v>2618</v>
      </c>
      <c r="O98" s="231">
        <v>2.2381529227999999</v>
      </c>
      <c r="P98" s="231">
        <v>0.30222963120000002</v>
      </c>
      <c r="Q98" s="253">
        <v>390.89353979999999</v>
      </c>
      <c r="R98" s="254">
        <v>19.126058022999999</v>
      </c>
      <c r="S98" s="231">
        <v>4.5694632866999996</v>
      </c>
      <c r="T98" s="231">
        <v>0.8572797244</v>
      </c>
      <c r="U98" s="253">
        <v>0</v>
      </c>
      <c r="V98" s="254">
        <v>0</v>
      </c>
      <c r="W98" s="231">
        <v>0.1038119123</v>
      </c>
      <c r="X98" s="231">
        <v>2.07582958E-2</v>
      </c>
      <c r="Y98" s="253">
        <v>9.8215836812999999</v>
      </c>
      <c r="Z98" s="254">
        <v>1.2279966736000001</v>
      </c>
      <c r="AA98" s="231">
        <v>208.41145168</v>
      </c>
      <c r="AB98" s="231">
        <v>68.242671748999996</v>
      </c>
      <c r="AC98" s="253">
        <v>7.1946142796999997</v>
      </c>
      <c r="AD98" s="254">
        <v>2.7832063048000002</v>
      </c>
      <c r="AE98" s="231">
        <v>1.22851587E-2</v>
      </c>
      <c r="AF98" s="255">
        <v>337.94417349000003</v>
      </c>
      <c r="AG98" s="231">
        <v>7.7515294731999997</v>
      </c>
      <c r="AH98" s="255">
        <v>43.697002445000003</v>
      </c>
      <c r="AI98" s="231">
        <v>0.35303967289999999</v>
      </c>
      <c r="AJ98" s="231">
        <v>4.1137040842000001</v>
      </c>
      <c r="AK98" s="255">
        <v>45</v>
      </c>
    </row>
    <row r="99" spans="1:37" s="44" customFormat="1" ht="11.4" x14ac:dyDescent="0.2">
      <c r="A99" s="256" t="s">
        <v>2620</v>
      </c>
      <c r="B99" s="44" t="s">
        <v>2621</v>
      </c>
      <c r="C99" s="255">
        <v>791</v>
      </c>
      <c r="D99" s="806">
        <v>2200.7571736999998</v>
      </c>
      <c r="E99" s="806">
        <v>2093.9843163999999</v>
      </c>
      <c r="F99" s="231">
        <v>106.77285735</v>
      </c>
      <c r="G99" s="253">
        <v>487.24460145</v>
      </c>
      <c r="H99" s="254">
        <v>11.65718276</v>
      </c>
      <c r="I99" s="231">
        <v>566.56411790000004</v>
      </c>
      <c r="J99" s="231">
        <v>22.562322680000001</v>
      </c>
      <c r="K99" s="255">
        <v>168.19204762000001</v>
      </c>
      <c r="L99" s="231">
        <v>7.3500440809000001</v>
      </c>
      <c r="M99" s="231">
        <v>1.4025177332000001</v>
      </c>
      <c r="N99" s="807" t="s">
        <v>2620</v>
      </c>
      <c r="O99" s="231">
        <v>0</v>
      </c>
      <c r="P99" s="231">
        <v>0</v>
      </c>
      <c r="Q99" s="253">
        <v>468.41834879999999</v>
      </c>
      <c r="R99" s="254">
        <v>18.346579521999999</v>
      </c>
      <c r="S99" s="231">
        <v>5.0245797699999997E-2</v>
      </c>
      <c r="T99" s="231">
        <v>2.6394411999999998E-3</v>
      </c>
      <c r="U99" s="253">
        <v>0</v>
      </c>
      <c r="V99" s="254">
        <v>0</v>
      </c>
      <c r="W99" s="231">
        <v>0</v>
      </c>
      <c r="X99" s="231">
        <v>0</v>
      </c>
      <c r="Y99" s="253">
        <v>0</v>
      </c>
      <c r="Z99" s="254">
        <v>0</v>
      </c>
      <c r="AA99" s="231">
        <v>170.90908291</v>
      </c>
      <c r="AB99" s="231">
        <v>13.390445559</v>
      </c>
      <c r="AC99" s="253">
        <v>0</v>
      </c>
      <c r="AD99" s="254">
        <v>0</v>
      </c>
      <c r="AE99" s="231">
        <v>0</v>
      </c>
      <c r="AF99" s="255">
        <v>239.59012361000001</v>
      </c>
      <c r="AG99" s="231">
        <v>4.8035317358</v>
      </c>
      <c r="AH99" s="255">
        <v>19.468322186999998</v>
      </c>
      <c r="AI99" s="231">
        <v>0.80486526420000004</v>
      </c>
      <c r="AJ99" s="231">
        <v>1.5469790000000001E-4</v>
      </c>
      <c r="AK99" s="255">
        <v>1</v>
      </c>
    </row>
    <row r="100" spans="1:37" s="44" customFormat="1" ht="11.4" x14ac:dyDescent="0.2">
      <c r="A100" s="256" t="s">
        <v>2620</v>
      </c>
      <c r="B100" s="44" t="s">
        <v>2621</v>
      </c>
      <c r="C100" s="255">
        <v>16992</v>
      </c>
      <c r="D100" s="806">
        <v>7971.7970985000002</v>
      </c>
      <c r="E100" s="806">
        <v>5791.4332174000001</v>
      </c>
      <c r="F100" s="231">
        <v>2180.3638811999999</v>
      </c>
      <c r="G100" s="253">
        <v>1016.7755409</v>
      </c>
      <c r="H100" s="254">
        <v>110.68719876999999</v>
      </c>
      <c r="I100" s="231">
        <v>2649.1954492</v>
      </c>
      <c r="J100" s="231">
        <v>132.47316175</v>
      </c>
      <c r="K100" s="255">
        <v>715.64004798999997</v>
      </c>
      <c r="L100" s="231">
        <v>37.492405832999999</v>
      </c>
      <c r="M100" s="231">
        <v>10.010870355</v>
      </c>
      <c r="N100" s="807" t="s">
        <v>2620</v>
      </c>
      <c r="O100" s="231">
        <v>17.117827651999999</v>
      </c>
      <c r="P100" s="231">
        <v>3.4583691358999999</v>
      </c>
      <c r="Q100" s="253">
        <v>303.36486952000001</v>
      </c>
      <c r="R100" s="254">
        <v>63.731887288999999</v>
      </c>
      <c r="S100" s="231">
        <v>111.75699874</v>
      </c>
      <c r="T100" s="231">
        <v>6.8990110826000004</v>
      </c>
      <c r="U100" s="253">
        <v>32.066199427999997</v>
      </c>
      <c r="V100" s="254">
        <v>11.04223717</v>
      </c>
      <c r="W100" s="231">
        <v>113.24783893</v>
      </c>
      <c r="X100" s="231">
        <v>29.447110602999999</v>
      </c>
      <c r="Y100" s="253">
        <v>252.63352588999999</v>
      </c>
      <c r="Z100" s="254">
        <v>83.416506890999997</v>
      </c>
      <c r="AA100" s="231">
        <v>305.62549617000002</v>
      </c>
      <c r="AB100" s="231">
        <v>615.31795722000004</v>
      </c>
      <c r="AC100" s="253">
        <v>5.0001496078000001</v>
      </c>
      <c r="AD100" s="254">
        <v>3.8748431766000002</v>
      </c>
      <c r="AE100" s="231">
        <v>0.78501182729999996</v>
      </c>
      <c r="AF100" s="255">
        <v>691.52550349000001</v>
      </c>
      <c r="AG100" s="231">
        <v>301.04120051000001</v>
      </c>
      <c r="AH100" s="255">
        <v>341.11405150000002</v>
      </c>
      <c r="AI100" s="231">
        <v>1.3339414459000001</v>
      </c>
      <c r="AJ100" s="231">
        <v>5.7218864218999999</v>
      </c>
      <c r="AK100" s="255">
        <v>49</v>
      </c>
    </row>
    <row r="101" spans="1:37" s="44" customFormat="1" ht="12" x14ac:dyDescent="0.25">
      <c r="A101" s="236"/>
      <c r="B101" s="288" t="s">
        <v>2622</v>
      </c>
      <c r="C101" s="808">
        <v>193158</v>
      </c>
      <c r="D101" s="809">
        <v>12348.040078</v>
      </c>
      <c r="E101" s="809">
        <v>9377.6916741999994</v>
      </c>
      <c r="F101" s="810">
        <v>2970.3484042999999</v>
      </c>
      <c r="G101" s="811">
        <v>1713.0673280999999</v>
      </c>
      <c r="H101" s="812">
        <v>114.35809413</v>
      </c>
      <c r="I101" s="810">
        <v>4071.2354845999998</v>
      </c>
      <c r="J101" s="810">
        <v>269.17649812000002</v>
      </c>
      <c r="K101" s="808">
        <v>1390.4219249</v>
      </c>
      <c r="L101" s="810">
        <v>89.295475796000005</v>
      </c>
      <c r="M101" s="810">
        <v>16.651322788000002</v>
      </c>
      <c r="N101" s="808"/>
      <c r="O101" s="810">
        <v>28.069369212000002</v>
      </c>
      <c r="P101" s="810">
        <v>4.4457588902999996</v>
      </c>
      <c r="Q101" s="811">
        <v>819.56169557999999</v>
      </c>
      <c r="R101" s="812">
        <v>92.781532256000006</v>
      </c>
      <c r="S101" s="810">
        <v>208.07222856000001</v>
      </c>
      <c r="T101" s="810">
        <v>26.458268171</v>
      </c>
      <c r="U101" s="811">
        <v>95.946572154999998</v>
      </c>
      <c r="V101" s="812">
        <v>25.704545619000001</v>
      </c>
      <c r="W101" s="810">
        <v>47.152376975000003</v>
      </c>
      <c r="X101" s="810">
        <v>11.265564442000001</v>
      </c>
      <c r="Y101" s="811">
        <v>42.980440027</v>
      </c>
      <c r="Z101" s="812">
        <v>14.60029099</v>
      </c>
      <c r="AA101" s="810">
        <v>535.66560124</v>
      </c>
      <c r="AB101" s="810">
        <v>739.16062367999996</v>
      </c>
      <c r="AC101" s="811">
        <v>7.9783474506000003</v>
      </c>
      <c r="AD101" s="812">
        <v>2.3529289118999999</v>
      </c>
      <c r="AE101" s="810">
        <v>2.0170856299</v>
      </c>
      <c r="AF101" s="808">
        <v>1119.2908599</v>
      </c>
      <c r="AG101" s="810">
        <v>449.38431559999998</v>
      </c>
      <c r="AH101" s="808">
        <v>378.75298921000001</v>
      </c>
      <c r="AI101" s="810">
        <v>15.0269821</v>
      </c>
      <c r="AJ101" s="810">
        <v>17.165573419000001</v>
      </c>
      <c r="AK101" s="808">
        <v>234</v>
      </c>
    </row>
  </sheetData>
  <autoFilter ref="A6:AL7"/>
  <pageMargins left="0.70866141732283472" right="0.70866141732283472" top="0.74803149606299213" bottom="0.74803149606299213" header="0.31496062992125984" footer="0.31496062992125984"/>
  <pageSetup paperSize="9" scale="27" fitToHeight="2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AL46"/>
  <sheetViews>
    <sheetView showGridLines="0" zoomScale="80" zoomScaleNormal="80" zoomScaleSheetLayoutView="80" workbookViewId="0">
      <pane xSplit="1" ySplit="5" topLeftCell="B6" activePane="bottomRight" state="frozen"/>
      <selection activeCell="A2" sqref="A2"/>
      <selection pane="topRight" activeCell="A2" sqref="A2"/>
      <selection pane="bottomLeft" activeCell="A2" sqref="A2"/>
      <selection pane="bottomRight" activeCell="B6" sqref="B6"/>
    </sheetView>
  </sheetViews>
  <sheetFormatPr defaultColWidth="9.109375" defaultRowHeight="12" customHeight="1" x14ac:dyDescent="0.2"/>
  <cols>
    <col min="1" max="1" width="20.109375" style="304" customWidth="1"/>
    <col min="2" max="28" width="9.5546875" style="304" customWidth="1"/>
    <col min="29" max="29" width="2.44140625" style="300" customWidth="1"/>
    <col min="30" max="37" width="9.5546875" style="304" customWidth="1"/>
    <col min="38" max="38" width="11.109375" style="304" bestFit="1" customWidth="1"/>
    <col min="39" max="16384" width="9.109375" style="304"/>
  </cols>
  <sheetData>
    <row r="1" spans="1:38" s="301" customFormat="1" ht="12" customHeight="1" x14ac:dyDescent="0.2">
      <c r="AC1" s="35"/>
    </row>
    <row r="2" spans="1:38" ht="12" customHeight="1" x14ac:dyDescent="0.25">
      <c r="A2" s="825">
        <f>'27 Organ Cost Bucket'!A2+2</f>
        <v>27</v>
      </c>
      <c r="B2" s="302" t="s">
        <v>2694</v>
      </c>
      <c r="C2" s="302"/>
      <c r="E2" s="302"/>
      <c r="G2" s="302"/>
      <c r="I2" s="302"/>
      <c r="K2" s="302"/>
      <c r="M2" s="302"/>
      <c r="O2" s="302"/>
      <c r="Q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6"/>
      <c r="AD2" s="302"/>
    </row>
    <row r="3" spans="1:38" s="386" customFormat="1" ht="15" customHeight="1" x14ac:dyDescent="0.2">
      <c r="A3" s="869" t="s">
        <v>0</v>
      </c>
      <c r="B3" s="883" t="s">
        <v>475</v>
      </c>
      <c r="C3" s="884"/>
      <c r="D3" s="884"/>
      <c r="E3" s="884"/>
      <c r="F3" s="884"/>
      <c r="G3" s="884"/>
      <c r="H3" s="884"/>
      <c r="I3" s="884"/>
      <c r="J3" s="884"/>
      <c r="K3" s="884"/>
      <c r="L3" s="884"/>
      <c r="M3" s="884"/>
      <c r="N3" s="884"/>
      <c r="O3" s="884"/>
      <c r="P3" s="884"/>
      <c r="Q3" s="884"/>
      <c r="R3" s="884"/>
      <c r="S3" s="884"/>
      <c r="T3" s="884"/>
      <c r="U3" s="884"/>
      <c r="V3" s="884"/>
      <c r="W3" s="884"/>
      <c r="X3" s="884"/>
      <c r="Y3" s="884"/>
      <c r="Z3" s="884"/>
      <c r="AA3" s="884"/>
      <c r="AB3" s="885"/>
      <c r="AC3" s="6"/>
      <c r="AD3" s="871" t="s">
        <v>473</v>
      </c>
      <c r="AE3" s="872"/>
      <c r="AF3" s="872"/>
      <c r="AG3" s="872"/>
      <c r="AH3" s="872"/>
      <c r="AI3" s="872"/>
      <c r="AJ3" s="872"/>
      <c r="AK3" s="872"/>
      <c r="AL3" s="873"/>
    </row>
    <row r="4" spans="1:38" s="387" customFormat="1" ht="12" customHeight="1" x14ac:dyDescent="0.25">
      <c r="A4" s="870"/>
      <c r="B4" s="69" t="s">
        <v>2</v>
      </c>
      <c r="C4" s="62" t="s">
        <v>749</v>
      </c>
      <c r="D4" s="62" t="s">
        <v>749</v>
      </c>
      <c r="E4" s="62" t="s">
        <v>3</v>
      </c>
      <c r="F4" s="62" t="s">
        <v>749</v>
      </c>
      <c r="G4" s="62" t="s">
        <v>749</v>
      </c>
      <c r="H4" s="62" t="s">
        <v>10</v>
      </c>
      <c r="I4" s="62" t="s">
        <v>749</v>
      </c>
      <c r="J4" s="62" t="s">
        <v>749</v>
      </c>
      <c r="K4" s="62" t="s">
        <v>4</v>
      </c>
      <c r="L4" s="62" t="s">
        <v>749</v>
      </c>
      <c r="M4" s="62" t="s">
        <v>749</v>
      </c>
      <c r="N4" s="62" t="s">
        <v>5</v>
      </c>
      <c r="O4" s="62" t="s">
        <v>749</v>
      </c>
      <c r="P4" s="62" t="s">
        <v>749</v>
      </c>
      <c r="Q4" s="62" t="s">
        <v>6</v>
      </c>
      <c r="R4" s="62" t="s">
        <v>749</v>
      </c>
      <c r="S4" s="62" t="s">
        <v>749</v>
      </c>
      <c r="T4" s="62" t="s">
        <v>7</v>
      </c>
      <c r="U4" s="62" t="s">
        <v>749</v>
      </c>
      <c r="V4" s="62" t="s">
        <v>749</v>
      </c>
      <c r="W4" s="62" t="s">
        <v>8</v>
      </c>
      <c r="X4" s="62" t="s">
        <v>749</v>
      </c>
      <c r="Y4" s="62" t="s">
        <v>749</v>
      </c>
      <c r="Z4" s="62" t="s">
        <v>9</v>
      </c>
      <c r="AA4" s="62" t="s">
        <v>749</v>
      </c>
      <c r="AB4" s="70" t="s">
        <v>749</v>
      </c>
      <c r="AC4" s="6"/>
      <c r="AD4" s="813" t="s">
        <v>2</v>
      </c>
      <c r="AE4" s="814" t="s">
        <v>3</v>
      </c>
      <c r="AF4" s="814" t="s">
        <v>10</v>
      </c>
      <c r="AG4" s="814" t="s">
        <v>4</v>
      </c>
      <c r="AH4" s="814" t="s">
        <v>5</v>
      </c>
      <c r="AI4" s="814" t="s">
        <v>6</v>
      </c>
      <c r="AJ4" s="814" t="s">
        <v>7</v>
      </c>
      <c r="AK4" s="814" t="s">
        <v>8</v>
      </c>
      <c r="AL4" s="815" t="s">
        <v>9</v>
      </c>
    </row>
    <row r="5" spans="1:38" ht="15" customHeight="1" x14ac:dyDescent="0.2">
      <c r="A5" s="870"/>
      <c r="B5" s="574" t="s">
        <v>29</v>
      </c>
      <c r="C5" s="389" t="s">
        <v>30</v>
      </c>
      <c r="D5" s="389" t="s">
        <v>31</v>
      </c>
      <c r="E5" s="389" t="s">
        <v>29</v>
      </c>
      <c r="F5" s="389" t="s">
        <v>30</v>
      </c>
      <c r="G5" s="389" t="s">
        <v>31</v>
      </c>
      <c r="H5" s="389" t="s">
        <v>29</v>
      </c>
      <c r="I5" s="389" t="s">
        <v>30</v>
      </c>
      <c r="J5" s="389" t="s">
        <v>31</v>
      </c>
      <c r="K5" s="389" t="s">
        <v>29</v>
      </c>
      <c r="L5" s="389" t="s">
        <v>30</v>
      </c>
      <c r="M5" s="389" t="s">
        <v>31</v>
      </c>
      <c r="N5" s="389" t="s">
        <v>29</v>
      </c>
      <c r="O5" s="389" t="s">
        <v>30</v>
      </c>
      <c r="P5" s="389" t="s">
        <v>31</v>
      </c>
      <c r="Q5" s="389" t="s">
        <v>29</v>
      </c>
      <c r="R5" s="389" t="s">
        <v>30</v>
      </c>
      <c r="S5" s="389" t="s">
        <v>31</v>
      </c>
      <c r="T5" s="389" t="s">
        <v>29</v>
      </c>
      <c r="U5" s="389" t="s">
        <v>30</v>
      </c>
      <c r="V5" s="389" t="s">
        <v>31</v>
      </c>
      <c r="W5" s="389" t="s">
        <v>29</v>
      </c>
      <c r="X5" s="389" t="s">
        <v>30</v>
      </c>
      <c r="Y5" s="389" t="s">
        <v>31</v>
      </c>
      <c r="Z5" s="389" t="s">
        <v>29</v>
      </c>
      <c r="AA5" s="389" t="s">
        <v>30</v>
      </c>
      <c r="AB5" s="390" t="s">
        <v>31</v>
      </c>
      <c r="AC5" s="6"/>
      <c r="AD5" s="878" t="s">
        <v>2661</v>
      </c>
      <c r="AE5" s="1014"/>
      <c r="AF5" s="1014"/>
      <c r="AG5" s="1014"/>
      <c r="AH5" s="1014"/>
      <c r="AI5" s="1014"/>
      <c r="AJ5" s="1014"/>
      <c r="AK5" s="1014"/>
      <c r="AL5" s="1017"/>
    </row>
    <row r="6" spans="1:38" ht="11.4" x14ac:dyDescent="0.2">
      <c r="A6" s="82" t="s">
        <v>11</v>
      </c>
      <c r="B6" s="391">
        <v>143.46063493</v>
      </c>
      <c r="C6" s="392">
        <v>2341.0185848000001</v>
      </c>
      <c r="D6" s="392">
        <v>2075.6920120999998</v>
      </c>
      <c r="E6" s="391">
        <v>2457.7962858999999</v>
      </c>
      <c r="F6" s="392">
        <v>2431.1162092999998</v>
      </c>
      <c r="G6" s="393">
        <v>2524.4720212000002</v>
      </c>
      <c r="H6" s="392">
        <v>1791.6041135999999</v>
      </c>
      <c r="I6" s="392">
        <v>849.29375725</v>
      </c>
      <c r="J6" s="392">
        <v>1532.6661721</v>
      </c>
      <c r="K6" s="391">
        <v>1334.6308406999999</v>
      </c>
      <c r="L6" s="392">
        <v>1658.2009470999999</v>
      </c>
      <c r="M6" s="393">
        <v>1923.5111758999999</v>
      </c>
      <c r="N6" s="392">
        <v>3150.0407817999999</v>
      </c>
      <c r="O6" s="392">
        <v>3538.2226639</v>
      </c>
      <c r="P6" s="392">
        <v>2868.2351594000002</v>
      </c>
      <c r="Q6" s="391">
        <v>1503.5461298</v>
      </c>
      <c r="R6" s="392">
        <v>1435.7643078000001</v>
      </c>
      <c r="S6" s="393">
        <v>1059.8721336000001</v>
      </c>
      <c r="T6" s="392" t="s">
        <v>361</v>
      </c>
      <c r="U6" s="392">
        <v>4432.0387871000003</v>
      </c>
      <c r="V6" s="392">
        <v>4436.6532518000004</v>
      </c>
      <c r="W6" s="391">
        <v>2527.7354541999998</v>
      </c>
      <c r="X6" s="392">
        <v>2239.3871914000001</v>
      </c>
      <c r="Y6" s="393">
        <v>634.33967007000001</v>
      </c>
      <c r="Z6" s="392">
        <v>2057.6452847</v>
      </c>
      <c r="AA6" s="392">
        <v>1476.2749303000001</v>
      </c>
      <c r="AB6" s="393">
        <v>1827.4254223</v>
      </c>
      <c r="AC6" s="63"/>
      <c r="AD6" s="424">
        <v>-265.32657270000027</v>
      </c>
      <c r="AE6" s="400">
        <v>93.35581190000039</v>
      </c>
      <c r="AF6" s="400">
        <v>683.37241485000004</v>
      </c>
      <c r="AG6" s="400">
        <v>265.3102288</v>
      </c>
      <c r="AH6" s="400">
        <v>-669.98750449999989</v>
      </c>
      <c r="AI6" s="400">
        <v>-375.8921742</v>
      </c>
      <c r="AJ6" s="400">
        <v>4.6144647000000987</v>
      </c>
      <c r="AK6" s="400">
        <v>-1605.0475213300001</v>
      </c>
      <c r="AL6" s="425">
        <v>351.15049199999999</v>
      </c>
    </row>
    <row r="7" spans="1:38" ht="11.4" x14ac:dyDescent="0.2">
      <c r="A7" s="83" t="s">
        <v>12</v>
      </c>
      <c r="B7" s="73">
        <v>14.756484646000001</v>
      </c>
      <c r="C7" s="63">
        <v>6036.2501179999999</v>
      </c>
      <c r="D7" s="63">
        <v>5723.0251377000004</v>
      </c>
      <c r="E7" s="73">
        <v>5682.9942588000004</v>
      </c>
      <c r="F7" s="63">
        <v>6225.9885444000001</v>
      </c>
      <c r="G7" s="308">
        <v>6519.2230443999997</v>
      </c>
      <c r="H7" s="63">
        <v>4858.0967731000001</v>
      </c>
      <c r="I7" s="63">
        <v>1856.094985</v>
      </c>
      <c r="J7" s="63">
        <v>3090.2207530000001</v>
      </c>
      <c r="K7" s="73">
        <v>3432.2887185</v>
      </c>
      <c r="L7" s="63">
        <v>4095.3160208999998</v>
      </c>
      <c r="M7" s="308">
        <v>4432.7657576000001</v>
      </c>
      <c r="N7" s="63">
        <v>6820.6022179000001</v>
      </c>
      <c r="O7" s="63">
        <v>7165.0735389000001</v>
      </c>
      <c r="P7" s="63">
        <v>7476.7465979999997</v>
      </c>
      <c r="Q7" s="73">
        <v>3634.5436687000001</v>
      </c>
      <c r="R7" s="63">
        <v>4023.9792674</v>
      </c>
      <c r="S7" s="308">
        <v>1641.7727895</v>
      </c>
      <c r="T7" s="63" t="s">
        <v>361</v>
      </c>
      <c r="U7" s="63">
        <v>11335.198632</v>
      </c>
      <c r="V7" s="63">
        <v>10824.72654</v>
      </c>
      <c r="W7" s="73">
        <v>7795.2803830000003</v>
      </c>
      <c r="X7" s="63">
        <v>7928.8779038000002</v>
      </c>
      <c r="Y7" s="308">
        <v>2745.0770656</v>
      </c>
      <c r="Z7" s="63">
        <v>5059.4212358000004</v>
      </c>
      <c r="AA7" s="63">
        <v>3530.2728379999999</v>
      </c>
      <c r="AB7" s="308">
        <v>4340.4119827000004</v>
      </c>
      <c r="AC7" s="63"/>
      <c r="AD7" s="424">
        <v>-313.22498029999952</v>
      </c>
      <c r="AE7" s="400">
        <v>293.23449999999957</v>
      </c>
      <c r="AF7" s="400">
        <v>1234.1257680000001</v>
      </c>
      <c r="AG7" s="400">
        <v>337.44973670000036</v>
      </c>
      <c r="AH7" s="400">
        <v>311.67305909999959</v>
      </c>
      <c r="AI7" s="400">
        <v>-2382.2064779000002</v>
      </c>
      <c r="AJ7" s="400">
        <v>-510.47209199999998</v>
      </c>
      <c r="AK7" s="400">
        <v>-5183.8008382000007</v>
      </c>
      <c r="AL7" s="425">
        <v>810.13914470000054</v>
      </c>
    </row>
    <row r="8" spans="1:38" ht="11.4" x14ac:dyDescent="0.2">
      <c r="A8" s="83" t="s">
        <v>13</v>
      </c>
      <c r="B8" s="73">
        <v>12.044058677000001</v>
      </c>
      <c r="C8" s="63">
        <v>856.85036787000001</v>
      </c>
      <c r="D8" s="63">
        <v>834.13134142000001</v>
      </c>
      <c r="E8" s="73">
        <v>701.69729286999996</v>
      </c>
      <c r="F8" s="63">
        <v>762.74578305</v>
      </c>
      <c r="G8" s="308">
        <v>574.14578400000005</v>
      </c>
      <c r="H8" s="63">
        <v>711.23293951999995</v>
      </c>
      <c r="I8" s="63">
        <v>714.621847</v>
      </c>
      <c r="J8" s="63">
        <v>1183.1685729999999</v>
      </c>
      <c r="K8" s="73">
        <v>332.28958827000002</v>
      </c>
      <c r="L8" s="63">
        <v>386.00606264999999</v>
      </c>
      <c r="M8" s="308">
        <v>464.88597579999998</v>
      </c>
      <c r="N8" s="63">
        <v>1088.9182847</v>
      </c>
      <c r="O8" s="63">
        <v>1223.5418976000001</v>
      </c>
      <c r="P8" s="63">
        <v>1234.1300793</v>
      </c>
      <c r="Q8" s="73">
        <v>224.05549958</v>
      </c>
      <c r="R8" s="63">
        <v>321.19903495</v>
      </c>
      <c r="S8" s="308">
        <v>614.14336317000004</v>
      </c>
      <c r="T8" s="63" t="s">
        <v>361</v>
      </c>
      <c r="U8" s="63">
        <v>378.46440873</v>
      </c>
      <c r="V8" s="63">
        <v>821.77749855000002</v>
      </c>
      <c r="W8" s="73">
        <v>816.55735292999998</v>
      </c>
      <c r="X8" s="63">
        <v>977.65453171000001</v>
      </c>
      <c r="Y8" s="308">
        <v>365.42614304</v>
      </c>
      <c r="Z8" s="63">
        <v>671.11414758000001</v>
      </c>
      <c r="AA8" s="63">
        <v>744.51113879000002</v>
      </c>
      <c r="AB8" s="308">
        <v>912.34322784000005</v>
      </c>
      <c r="AC8" s="63"/>
      <c r="AD8" s="424">
        <v>-22.719026450000001</v>
      </c>
      <c r="AE8" s="400">
        <v>-188.59999904999995</v>
      </c>
      <c r="AF8" s="400">
        <v>468.54672599999992</v>
      </c>
      <c r="AG8" s="400">
        <v>78.879913149999993</v>
      </c>
      <c r="AH8" s="400">
        <v>10.58818169999995</v>
      </c>
      <c r="AI8" s="400">
        <v>292.94432822000005</v>
      </c>
      <c r="AJ8" s="400">
        <v>443.31308982000002</v>
      </c>
      <c r="AK8" s="400">
        <v>-612.22838866999996</v>
      </c>
      <c r="AL8" s="425">
        <v>167.83208905000004</v>
      </c>
    </row>
    <row r="9" spans="1:38" ht="11.4" x14ac:dyDescent="0.2">
      <c r="A9" s="83" t="s">
        <v>14</v>
      </c>
      <c r="B9" s="73">
        <v>37.401467848999999</v>
      </c>
      <c r="C9" s="63">
        <v>1883.8043674</v>
      </c>
      <c r="D9" s="63">
        <v>1559.3825777</v>
      </c>
      <c r="E9" s="73">
        <v>1205.1355361000001</v>
      </c>
      <c r="F9" s="63">
        <v>1611.1705499</v>
      </c>
      <c r="G9" s="308">
        <v>1875.5685269000001</v>
      </c>
      <c r="H9" s="63">
        <v>2074.0208416</v>
      </c>
      <c r="I9" s="63">
        <v>987.97170641000002</v>
      </c>
      <c r="J9" s="63">
        <v>1351.1229404999999</v>
      </c>
      <c r="K9" s="73">
        <v>835.84767106000004</v>
      </c>
      <c r="L9" s="63">
        <v>833.17365801000005</v>
      </c>
      <c r="M9" s="308">
        <v>730.06687414999999</v>
      </c>
      <c r="N9" s="63">
        <v>2178.0152398</v>
      </c>
      <c r="O9" s="63">
        <v>2226.8248137</v>
      </c>
      <c r="P9" s="63">
        <v>2171.5045553</v>
      </c>
      <c r="Q9" s="73">
        <v>1630.4641114000001</v>
      </c>
      <c r="R9" s="63">
        <v>1784.1627971</v>
      </c>
      <c r="S9" s="308">
        <v>588.50027583999997</v>
      </c>
      <c r="T9" s="63" t="s">
        <v>361</v>
      </c>
      <c r="U9" s="63">
        <v>4886.2925677000003</v>
      </c>
      <c r="V9" s="63">
        <v>3116.1420638999998</v>
      </c>
      <c r="W9" s="73">
        <v>2639.6655344000001</v>
      </c>
      <c r="X9" s="63">
        <v>2044.2747952</v>
      </c>
      <c r="Y9" s="308">
        <v>772.70840299999998</v>
      </c>
      <c r="Z9" s="63">
        <v>1612.9934985</v>
      </c>
      <c r="AA9" s="63">
        <v>1293.1972424000001</v>
      </c>
      <c r="AB9" s="308">
        <v>1390.4219249</v>
      </c>
      <c r="AC9" s="63"/>
      <c r="AD9" s="424">
        <v>-324.42178970000009</v>
      </c>
      <c r="AE9" s="400">
        <v>264.39797700000008</v>
      </c>
      <c r="AF9" s="400">
        <v>363.15123408999989</v>
      </c>
      <c r="AG9" s="400">
        <v>-103.10678386000006</v>
      </c>
      <c r="AH9" s="400">
        <v>-55.320258400000057</v>
      </c>
      <c r="AI9" s="400">
        <v>-1195.6625212600002</v>
      </c>
      <c r="AJ9" s="400">
        <v>-1770.1505038000005</v>
      </c>
      <c r="AK9" s="400">
        <v>-1271.5663921999999</v>
      </c>
      <c r="AL9" s="425">
        <v>97.224682499999972</v>
      </c>
    </row>
    <row r="10" spans="1:38" ht="11.4" x14ac:dyDescent="0.2">
      <c r="A10" s="83" t="s">
        <v>15</v>
      </c>
      <c r="B10" s="73">
        <v>15.742066360999999</v>
      </c>
      <c r="C10" s="63">
        <v>1207.3125981000001</v>
      </c>
      <c r="D10" s="63">
        <v>1111.2176853999999</v>
      </c>
      <c r="E10" s="73">
        <v>2366.5480459999999</v>
      </c>
      <c r="F10" s="63">
        <v>2475.2754527000002</v>
      </c>
      <c r="G10" s="308">
        <v>2545.4728297000001</v>
      </c>
      <c r="H10" s="63">
        <v>870.53205478999996</v>
      </c>
      <c r="I10" s="63">
        <v>475.52849631999999</v>
      </c>
      <c r="J10" s="63">
        <v>722.68276803000003</v>
      </c>
      <c r="K10" s="73">
        <v>1293.6468648</v>
      </c>
      <c r="L10" s="63">
        <v>998.58460317000004</v>
      </c>
      <c r="M10" s="308">
        <v>1241.8400993</v>
      </c>
      <c r="N10" s="63">
        <v>1653.6746893</v>
      </c>
      <c r="O10" s="63">
        <v>1754.1277442000001</v>
      </c>
      <c r="P10" s="63">
        <v>1749.8269591999999</v>
      </c>
      <c r="Q10" s="73">
        <v>913.40634522000005</v>
      </c>
      <c r="R10" s="63">
        <v>1253.9825854000001</v>
      </c>
      <c r="S10" s="308">
        <v>548.39425773999994</v>
      </c>
      <c r="T10" s="63" t="s">
        <v>361</v>
      </c>
      <c r="U10" s="63">
        <v>2053.0342194999998</v>
      </c>
      <c r="V10" s="63">
        <v>1492.3000496</v>
      </c>
      <c r="W10" s="73">
        <v>2953.1013214999998</v>
      </c>
      <c r="X10" s="63">
        <v>2014.5877645999999</v>
      </c>
      <c r="Y10" s="308">
        <v>804.62082142999998</v>
      </c>
      <c r="Z10" s="63">
        <v>1489.1509235000001</v>
      </c>
      <c r="AA10" s="63">
        <v>916.66157998999995</v>
      </c>
      <c r="AB10" s="308">
        <v>1119.2908599</v>
      </c>
      <c r="AC10" s="63"/>
      <c r="AD10" s="424">
        <v>-96.094912700000123</v>
      </c>
      <c r="AE10" s="400">
        <v>70.19737699999996</v>
      </c>
      <c r="AF10" s="400">
        <v>247.15427171000005</v>
      </c>
      <c r="AG10" s="400">
        <v>243.25549612999998</v>
      </c>
      <c r="AH10" s="400">
        <v>-4.3007850000001326</v>
      </c>
      <c r="AI10" s="400">
        <v>-705.58832766000012</v>
      </c>
      <c r="AJ10" s="400">
        <v>-560.73416989999987</v>
      </c>
      <c r="AK10" s="400">
        <v>-1209.9669431699999</v>
      </c>
      <c r="AL10" s="425">
        <v>202.62927991000004</v>
      </c>
    </row>
    <row r="11" spans="1:38" ht="11.4" x14ac:dyDescent="0.2">
      <c r="A11" s="83" t="s">
        <v>16</v>
      </c>
      <c r="B11" s="73">
        <v>2.7367442073000001</v>
      </c>
      <c r="C11" s="63">
        <v>165.84365743000001</v>
      </c>
      <c r="D11" s="63">
        <v>124.21163848</v>
      </c>
      <c r="E11" s="73">
        <v>84.189360491000002</v>
      </c>
      <c r="F11" s="63">
        <v>75.904360077999996</v>
      </c>
      <c r="G11" s="308">
        <v>93.866993335000004</v>
      </c>
      <c r="H11" s="63">
        <v>134.54153964</v>
      </c>
      <c r="I11" s="63">
        <v>34.519166630999997</v>
      </c>
      <c r="J11" s="63">
        <v>92.187962327999998</v>
      </c>
      <c r="K11" s="73">
        <v>460.68518739000001</v>
      </c>
      <c r="L11" s="63">
        <v>185.59266890999999</v>
      </c>
      <c r="M11" s="308">
        <v>74.952942720999999</v>
      </c>
      <c r="N11" s="63">
        <v>111.29626871000001</v>
      </c>
      <c r="O11" s="63">
        <v>323.74126374999997</v>
      </c>
      <c r="P11" s="63">
        <v>327.13295196000001</v>
      </c>
      <c r="Q11" s="73">
        <v>92.450641102999995</v>
      </c>
      <c r="R11" s="63">
        <v>62.236643778999998</v>
      </c>
      <c r="S11" s="308">
        <v>24.108109062</v>
      </c>
      <c r="T11" s="63" t="s">
        <v>361</v>
      </c>
      <c r="U11" s="63">
        <v>250.75550256</v>
      </c>
      <c r="V11" s="63">
        <v>244.1004571</v>
      </c>
      <c r="W11" s="73">
        <v>148.10219875999999</v>
      </c>
      <c r="X11" s="63">
        <v>243.03381195</v>
      </c>
      <c r="Y11" s="308">
        <v>76.357932630999997</v>
      </c>
      <c r="Z11" s="63">
        <v>167.13542686</v>
      </c>
      <c r="AA11" s="63">
        <v>87.759793349999995</v>
      </c>
      <c r="AB11" s="308">
        <v>105.94679858000001</v>
      </c>
      <c r="AC11" s="63"/>
      <c r="AD11" s="424">
        <v>-41.632018950000003</v>
      </c>
      <c r="AE11" s="400">
        <v>17.962633257000007</v>
      </c>
      <c r="AF11" s="400">
        <v>57.668795697</v>
      </c>
      <c r="AG11" s="400">
        <v>-110.63972618899999</v>
      </c>
      <c r="AH11" s="400">
        <v>3.3916882100000407</v>
      </c>
      <c r="AI11" s="400">
        <v>-38.128534716999994</v>
      </c>
      <c r="AJ11" s="400">
        <v>-6.6550454599999966</v>
      </c>
      <c r="AK11" s="400">
        <v>-166.67587931899999</v>
      </c>
      <c r="AL11" s="425">
        <v>18.187005230000011</v>
      </c>
    </row>
    <row r="12" spans="1:38" ht="11.4" x14ac:dyDescent="0.2">
      <c r="A12" s="83" t="s">
        <v>17</v>
      </c>
      <c r="B12" s="73">
        <v>2.1911616190999998</v>
      </c>
      <c r="C12" s="63">
        <v>62.355202194</v>
      </c>
      <c r="D12" s="63">
        <v>50.724076617999998</v>
      </c>
      <c r="E12" s="73">
        <v>40.260459824999998</v>
      </c>
      <c r="F12" s="63">
        <v>44.641338113000003</v>
      </c>
      <c r="G12" s="308">
        <v>51.368413167999996</v>
      </c>
      <c r="H12" s="63">
        <v>38.044626301000001</v>
      </c>
      <c r="I12" s="63">
        <v>11.015612079</v>
      </c>
      <c r="J12" s="63">
        <v>19.502444554</v>
      </c>
      <c r="K12" s="73">
        <v>44.534492223000001</v>
      </c>
      <c r="L12" s="63">
        <v>37.948719488999998</v>
      </c>
      <c r="M12" s="308">
        <v>42.331502962000002</v>
      </c>
      <c r="N12" s="63">
        <v>41.143351783</v>
      </c>
      <c r="O12" s="63">
        <v>46.089986406000001</v>
      </c>
      <c r="P12" s="63">
        <v>41.467360212999999</v>
      </c>
      <c r="Q12" s="73">
        <v>45.658555790999998</v>
      </c>
      <c r="R12" s="63">
        <v>48.781484376999998</v>
      </c>
      <c r="S12" s="308">
        <v>10.247328016000001</v>
      </c>
      <c r="T12" s="63" t="s">
        <v>361</v>
      </c>
      <c r="U12" s="63">
        <v>81.079018856999994</v>
      </c>
      <c r="V12" s="63">
        <v>72.998884429</v>
      </c>
      <c r="W12" s="73">
        <v>51.139878815000003</v>
      </c>
      <c r="X12" s="63">
        <v>54.091280079000001</v>
      </c>
      <c r="Y12" s="308">
        <v>14.161009446</v>
      </c>
      <c r="Z12" s="63">
        <v>40.158486449000002</v>
      </c>
      <c r="AA12" s="63">
        <v>27.994546574000001</v>
      </c>
      <c r="AB12" s="308">
        <v>32.515128101999998</v>
      </c>
      <c r="AC12" s="63"/>
      <c r="AD12" s="424">
        <v>-11.631125576000002</v>
      </c>
      <c r="AE12" s="400">
        <v>6.7270750549999931</v>
      </c>
      <c r="AF12" s="400">
        <v>8.4868324749999999</v>
      </c>
      <c r="AG12" s="400">
        <v>4.3827834730000035</v>
      </c>
      <c r="AH12" s="400">
        <v>-4.6226261930000021</v>
      </c>
      <c r="AI12" s="400">
        <v>-38.534156361000001</v>
      </c>
      <c r="AJ12" s="400">
        <v>-8.0801344279999938</v>
      </c>
      <c r="AK12" s="400">
        <v>-39.930270632999999</v>
      </c>
      <c r="AL12" s="425">
        <v>4.5205815279999975</v>
      </c>
    </row>
    <row r="13" spans="1:38" ht="11.4" x14ac:dyDescent="0.2">
      <c r="A13" s="83" t="s">
        <v>18</v>
      </c>
      <c r="B13" s="73">
        <v>2.7350239999999999E-4</v>
      </c>
      <c r="C13" s="63">
        <v>3.3970416764000002</v>
      </c>
      <c r="D13" s="63">
        <v>0.96937308730000005</v>
      </c>
      <c r="E13" s="73">
        <v>1.1450457637</v>
      </c>
      <c r="F13" s="63">
        <v>2.2603296575999998</v>
      </c>
      <c r="G13" s="308">
        <v>8.1700684226</v>
      </c>
      <c r="H13" s="63">
        <v>4.0119975345999999</v>
      </c>
      <c r="I13" s="63">
        <v>1.6351671911000001</v>
      </c>
      <c r="J13" s="63">
        <v>1.0766179995</v>
      </c>
      <c r="K13" s="73">
        <v>2.3090482430999999</v>
      </c>
      <c r="L13" s="63">
        <v>0.2616306162</v>
      </c>
      <c r="M13" s="308">
        <v>1.4329146676</v>
      </c>
      <c r="N13" s="63">
        <v>0.91421901449999998</v>
      </c>
      <c r="O13" s="63">
        <v>3.6757095818000001</v>
      </c>
      <c r="P13" s="63">
        <v>4.4567233452000004</v>
      </c>
      <c r="Q13" s="73">
        <v>0</v>
      </c>
      <c r="R13" s="63">
        <v>0.57247951429999999</v>
      </c>
      <c r="S13" s="308">
        <v>2.3752266E-3</v>
      </c>
      <c r="T13" s="63" t="s">
        <v>361</v>
      </c>
      <c r="U13" s="63">
        <v>1.6987690042000001</v>
      </c>
      <c r="V13" s="63">
        <v>0.30395282270000001</v>
      </c>
      <c r="W13" s="73">
        <v>1.1433978825</v>
      </c>
      <c r="X13" s="63">
        <v>0</v>
      </c>
      <c r="Y13" s="308">
        <v>2.3097963999999999E-2</v>
      </c>
      <c r="Z13" s="63">
        <v>2.3067250400999999</v>
      </c>
      <c r="AA13" s="63">
        <v>2.0007446187000002</v>
      </c>
      <c r="AB13" s="308">
        <v>2.0170856299</v>
      </c>
      <c r="AC13" s="63"/>
      <c r="AD13" s="424">
        <v>-2.4276685891000001</v>
      </c>
      <c r="AE13" s="400">
        <v>5.9097387650000002</v>
      </c>
      <c r="AF13" s="400">
        <v>-0.55854919160000005</v>
      </c>
      <c r="AG13" s="400">
        <v>1.1712840514</v>
      </c>
      <c r="AH13" s="400">
        <v>0.78101376340000028</v>
      </c>
      <c r="AI13" s="400">
        <v>-0.57010428769999999</v>
      </c>
      <c r="AJ13" s="400">
        <v>-1.3948161815</v>
      </c>
      <c r="AK13" s="400">
        <v>2.3097963999999999E-2</v>
      </c>
      <c r="AL13" s="425">
        <v>1.6341011199999755E-2</v>
      </c>
    </row>
    <row r="14" spans="1:38" ht="11.4" x14ac:dyDescent="0.2">
      <c r="A14" s="83" t="s">
        <v>19</v>
      </c>
      <c r="B14" s="73">
        <v>31.289173158000001</v>
      </c>
      <c r="C14" s="63">
        <v>1781.9394228000001</v>
      </c>
      <c r="D14" s="63">
        <v>1580.3258334</v>
      </c>
      <c r="E14" s="73">
        <v>950.81068463999998</v>
      </c>
      <c r="F14" s="63">
        <v>1128.5483228000001</v>
      </c>
      <c r="G14" s="308">
        <v>1419.3326569999999</v>
      </c>
      <c r="H14" s="63">
        <v>1290.9215508</v>
      </c>
      <c r="I14" s="63">
        <v>656.46856757</v>
      </c>
      <c r="J14" s="63">
        <v>926.82270808999999</v>
      </c>
      <c r="K14" s="73">
        <v>1041.3051207000001</v>
      </c>
      <c r="L14" s="63">
        <v>1245.2565579</v>
      </c>
      <c r="M14" s="308">
        <v>1766.8785226</v>
      </c>
      <c r="N14" s="63">
        <v>2094.1065290000001</v>
      </c>
      <c r="O14" s="63">
        <v>2526.8929886000001</v>
      </c>
      <c r="P14" s="63">
        <v>2652.7392632999999</v>
      </c>
      <c r="Q14" s="73">
        <v>1337.4612721999999</v>
      </c>
      <c r="R14" s="63">
        <v>1511.9326076</v>
      </c>
      <c r="S14" s="308">
        <v>542.79933879999999</v>
      </c>
      <c r="T14" s="63" t="s">
        <v>361</v>
      </c>
      <c r="U14" s="63">
        <v>4306.8090619000004</v>
      </c>
      <c r="V14" s="63">
        <v>3627.9302997999998</v>
      </c>
      <c r="W14" s="73">
        <v>2764.6415115999998</v>
      </c>
      <c r="X14" s="63">
        <v>2132.3138657999998</v>
      </c>
      <c r="Y14" s="308">
        <v>897.17891780000002</v>
      </c>
      <c r="Z14" s="63">
        <v>1268.1902193999999</v>
      </c>
      <c r="AA14" s="63">
        <v>1066.3761142999999</v>
      </c>
      <c r="AB14" s="308">
        <v>1274.8262248999999</v>
      </c>
      <c r="AC14" s="63"/>
      <c r="AD14" s="424">
        <v>-201.61358940000014</v>
      </c>
      <c r="AE14" s="400">
        <v>290.78433419999988</v>
      </c>
      <c r="AF14" s="400">
        <v>270.35414051999999</v>
      </c>
      <c r="AG14" s="400">
        <v>521.62196470000004</v>
      </c>
      <c r="AH14" s="400">
        <v>125.84627469999987</v>
      </c>
      <c r="AI14" s="400">
        <v>-969.1332688</v>
      </c>
      <c r="AJ14" s="400">
        <v>-678.87876210000059</v>
      </c>
      <c r="AK14" s="400">
        <v>-1235.1349479999999</v>
      </c>
      <c r="AL14" s="425">
        <v>208.45011060000002</v>
      </c>
    </row>
    <row r="15" spans="1:38" ht="11.4" x14ac:dyDescent="0.2">
      <c r="A15" s="83" t="s">
        <v>20</v>
      </c>
      <c r="B15" s="73">
        <v>0.66980857859999998</v>
      </c>
      <c r="C15" s="63">
        <v>286.73174647000002</v>
      </c>
      <c r="D15" s="63">
        <v>286.26299353000002</v>
      </c>
      <c r="E15" s="73">
        <v>349.84270304</v>
      </c>
      <c r="F15" s="63">
        <v>353.73960819000001</v>
      </c>
      <c r="G15" s="308">
        <v>386.46032398</v>
      </c>
      <c r="H15" s="63">
        <v>342.61862702000002</v>
      </c>
      <c r="I15" s="63">
        <v>150.22689844000001</v>
      </c>
      <c r="J15" s="63">
        <v>239.80018297999999</v>
      </c>
      <c r="K15" s="73">
        <v>149.04284099</v>
      </c>
      <c r="L15" s="63">
        <v>162.71369177</v>
      </c>
      <c r="M15" s="308">
        <v>150.25195518999999</v>
      </c>
      <c r="N15" s="63">
        <v>177.93538788000001</v>
      </c>
      <c r="O15" s="63">
        <v>150.7192024</v>
      </c>
      <c r="P15" s="63">
        <v>125.04920298</v>
      </c>
      <c r="Q15" s="73">
        <v>142.24918986</v>
      </c>
      <c r="R15" s="63">
        <v>97.424194804999999</v>
      </c>
      <c r="S15" s="308">
        <v>46.355505358999999</v>
      </c>
      <c r="T15" s="63" t="s">
        <v>361</v>
      </c>
      <c r="U15" s="63">
        <v>286.85604852</v>
      </c>
      <c r="V15" s="63">
        <v>156.55452527</v>
      </c>
      <c r="W15" s="73">
        <v>127.76709072</v>
      </c>
      <c r="X15" s="63">
        <v>64.796610423000004</v>
      </c>
      <c r="Y15" s="308">
        <v>58.381332075000003</v>
      </c>
      <c r="Z15" s="63">
        <v>278.08707737999998</v>
      </c>
      <c r="AA15" s="63">
        <v>194.46527718999999</v>
      </c>
      <c r="AB15" s="308">
        <v>234.53049673000001</v>
      </c>
      <c r="AC15" s="63"/>
      <c r="AD15" s="424">
        <v>-0.46875294000000167</v>
      </c>
      <c r="AE15" s="400">
        <v>32.720715789999986</v>
      </c>
      <c r="AF15" s="400">
        <v>89.573284539999975</v>
      </c>
      <c r="AG15" s="400">
        <v>-12.461736580000007</v>
      </c>
      <c r="AH15" s="400">
        <v>-25.669999419999996</v>
      </c>
      <c r="AI15" s="400">
        <v>-51.068689446</v>
      </c>
      <c r="AJ15" s="400">
        <v>-130.30152325</v>
      </c>
      <c r="AK15" s="400">
        <v>-6.4152783480000011</v>
      </c>
      <c r="AL15" s="425">
        <v>40.065219540000015</v>
      </c>
    </row>
    <row r="16" spans="1:38" ht="11.4" x14ac:dyDescent="0.2">
      <c r="A16" s="83" t="s">
        <v>21</v>
      </c>
      <c r="B16" s="73">
        <v>0</v>
      </c>
      <c r="C16" s="63">
        <v>406.92335704999999</v>
      </c>
      <c r="D16" s="63">
        <v>395.21367749000001</v>
      </c>
      <c r="E16" s="73">
        <v>1.9417058191000001</v>
      </c>
      <c r="F16" s="63">
        <v>9.4486873030999998</v>
      </c>
      <c r="G16" s="308">
        <v>6.9392973851999997</v>
      </c>
      <c r="H16" s="63">
        <v>47.685080653999997</v>
      </c>
      <c r="I16" s="63">
        <v>9.5999432456000005</v>
      </c>
      <c r="J16" s="63">
        <v>35.93336403</v>
      </c>
      <c r="K16" s="73">
        <v>1151.6709248</v>
      </c>
      <c r="L16" s="63">
        <v>669.98664022000003</v>
      </c>
      <c r="M16" s="308">
        <v>259.33525143999998</v>
      </c>
      <c r="N16" s="63">
        <v>160.60838102</v>
      </c>
      <c r="O16" s="63">
        <v>180.28952956000001</v>
      </c>
      <c r="P16" s="63">
        <v>16.837584964000001</v>
      </c>
      <c r="Q16" s="73">
        <v>118.74534651</v>
      </c>
      <c r="R16" s="63">
        <v>13.034401563999999</v>
      </c>
      <c r="S16" s="308">
        <v>0.78064030600000001</v>
      </c>
      <c r="T16" s="63" t="s">
        <v>361</v>
      </c>
      <c r="U16" s="63">
        <v>10.689766358</v>
      </c>
      <c r="V16" s="63">
        <v>0</v>
      </c>
      <c r="W16" s="73">
        <v>7.9915403018999998</v>
      </c>
      <c r="X16" s="63">
        <v>0</v>
      </c>
      <c r="Y16" s="308">
        <v>6.7701149999999999E-4</v>
      </c>
      <c r="Z16" s="63">
        <v>227.24600817999999</v>
      </c>
      <c r="AA16" s="63">
        <v>130.39700521</v>
      </c>
      <c r="AB16" s="308">
        <v>121.65111777</v>
      </c>
      <c r="AC16" s="63"/>
      <c r="AD16" s="424">
        <v>-11.709679559999984</v>
      </c>
      <c r="AE16" s="400">
        <v>-2.5093899179000001</v>
      </c>
      <c r="AF16" s="400">
        <v>26.333420784399998</v>
      </c>
      <c r="AG16" s="400">
        <v>-410.65138878000005</v>
      </c>
      <c r="AH16" s="400">
        <v>-163.451944596</v>
      </c>
      <c r="AI16" s="400">
        <v>-12.253761257999999</v>
      </c>
      <c r="AJ16" s="400">
        <v>-10.689766358</v>
      </c>
      <c r="AK16" s="400">
        <v>6.7701149999999999E-4</v>
      </c>
      <c r="AL16" s="425">
        <v>-8.7458874400000042</v>
      </c>
    </row>
    <row r="17" spans="1:38" ht="11.4" x14ac:dyDescent="0.2">
      <c r="A17" s="83" t="s">
        <v>22</v>
      </c>
      <c r="B17" s="73">
        <v>0</v>
      </c>
      <c r="C17" s="63">
        <v>91.794679156000001</v>
      </c>
      <c r="D17" s="63">
        <v>64.879311861999994</v>
      </c>
      <c r="E17" s="73">
        <v>76.241944552000007</v>
      </c>
      <c r="F17" s="63">
        <v>66.369772241000007</v>
      </c>
      <c r="G17" s="308">
        <v>74.721354578000003</v>
      </c>
      <c r="H17" s="63">
        <v>91.382146757000001</v>
      </c>
      <c r="I17" s="63">
        <v>22.831779232999999</v>
      </c>
      <c r="J17" s="63">
        <v>32.013546144000003</v>
      </c>
      <c r="K17" s="73">
        <v>165.88822424</v>
      </c>
      <c r="L17" s="63">
        <v>178.00680715999999</v>
      </c>
      <c r="M17" s="308">
        <v>160.34186914</v>
      </c>
      <c r="N17" s="63">
        <v>34.66319953</v>
      </c>
      <c r="O17" s="63">
        <v>31.948747465</v>
      </c>
      <c r="P17" s="63">
        <v>36.296760761999998</v>
      </c>
      <c r="Q17" s="73">
        <v>270.30030504000001</v>
      </c>
      <c r="R17" s="63">
        <v>254.62563066999999</v>
      </c>
      <c r="S17" s="308">
        <v>86.838654746000003</v>
      </c>
      <c r="T17" s="63" t="s">
        <v>361</v>
      </c>
      <c r="U17" s="63">
        <v>54.494469565999999</v>
      </c>
      <c r="V17" s="63">
        <v>53.209829913</v>
      </c>
      <c r="W17" s="73">
        <v>35.729154747000003</v>
      </c>
      <c r="X17" s="63">
        <v>122.58099377000001</v>
      </c>
      <c r="Y17" s="308">
        <v>15.804671567</v>
      </c>
      <c r="Z17" s="63">
        <v>95.850371323000005</v>
      </c>
      <c r="AA17" s="63">
        <v>53.332905652000001</v>
      </c>
      <c r="AB17" s="308">
        <v>58.417941417000002</v>
      </c>
      <c r="AC17" s="63"/>
      <c r="AD17" s="424">
        <v>-26.915367294000006</v>
      </c>
      <c r="AE17" s="400">
        <v>8.3515823369999964</v>
      </c>
      <c r="AF17" s="400">
        <v>9.181766911000004</v>
      </c>
      <c r="AG17" s="400">
        <v>-17.664938019999994</v>
      </c>
      <c r="AH17" s="400">
        <v>4.3480132969999978</v>
      </c>
      <c r="AI17" s="400">
        <v>-167.78697592399999</v>
      </c>
      <c r="AJ17" s="400">
        <v>-1.2846396529999993</v>
      </c>
      <c r="AK17" s="400">
        <v>-106.77632220300001</v>
      </c>
      <c r="AL17" s="425">
        <v>5.0850357650000007</v>
      </c>
    </row>
    <row r="18" spans="1:38" ht="11.4" x14ac:dyDescent="0.2">
      <c r="A18" s="83" t="s">
        <v>2039</v>
      </c>
      <c r="B18" s="73" t="s">
        <v>361</v>
      </c>
      <c r="C18" s="63" t="s">
        <v>361</v>
      </c>
      <c r="D18" s="63">
        <v>33.264200928999998</v>
      </c>
      <c r="E18" s="73" t="s">
        <v>361</v>
      </c>
      <c r="F18" s="63" t="s">
        <v>361</v>
      </c>
      <c r="G18" s="308">
        <v>24.090646337999999</v>
      </c>
      <c r="H18" s="63" t="s">
        <v>361</v>
      </c>
      <c r="I18" s="63" t="s">
        <v>361</v>
      </c>
      <c r="J18" s="63">
        <v>50.663556130000003</v>
      </c>
      <c r="K18" s="73" t="s">
        <v>361</v>
      </c>
      <c r="L18" s="63" t="s">
        <v>361</v>
      </c>
      <c r="M18" s="308">
        <v>0</v>
      </c>
      <c r="N18" s="63" t="s">
        <v>361</v>
      </c>
      <c r="O18" s="63" t="s">
        <v>361</v>
      </c>
      <c r="P18" s="63">
        <v>7.3349419693</v>
      </c>
      <c r="Q18" s="73" t="s">
        <v>361</v>
      </c>
      <c r="R18" s="63" t="s">
        <v>361</v>
      </c>
      <c r="S18" s="308">
        <v>1.274448206</v>
      </c>
      <c r="T18" s="63" t="s">
        <v>361</v>
      </c>
      <c r="U18" s="63" t="s">
        <v>361</v>
      </c>
      <c r="V18" s="63">
        <v>30.033181425999999</v>
      </c>
      <c r="W18" s="73" t="s">
        <v>361</v>
      </c>
      <c r="X18" s="63" t="s">
        <v>361</v>
      </c>
      <c r="Y18" s="308">
        <v>0</v>
      </c>
      <c r="Z18" s="63" t="s">
        <v>361</v>
      </c>
      <c r="AA18" s="63" t="s">
        <v>361</v>
      </c>
      <c r="AB18" s="308">
        <v>32.192555517999999</v>
      </c>
      <c r="AC18" s="63"/>
      <c r="AD18" s="424">
        <v>0</v>
      </c>
      <c r="AE18" s="400">
        <v>0</v>
      </c>
      <c r="AF18" s="400">
        <v>0</v>
      </c>
      <c r="AG18" s="400">
        <v>0</v>
      </c>
      <c r="AH18" s="400">
        <v>0</v>
      </c>
      <c r="AI18" s="400">
        <v>0</v>
      </c>
      <c r="AJ18" s="400">
        <v>0</v>
      </c>
      <c r="AK18" s="400">
        <v>0</v>
      </c>
      <c r="AL18" s="425">
        <v>0</v>
      </c>
    </row>
    <row r="19" spans="1:38" ht="11.4" x14ac:dyDescent="0.2">
      <c r="A19" s="83" t="s">
        <v>23</v>
      </c>
      <c r="B19" s="73">
        <v>0</v>
      </c>
      <c r="C19" s="63">
        <v>5.6090502893999998</v>
      </c>
      <c r="D19" s="63">
        <v>1.4861372889</v>
      </c>
      <c r="E19" s="73">
        <v>20.369412836999999</v>
      </c>
      <c r="F19" s="63">
        <v>21.653796347</v>
      </c>
      <c r="G19" s="308">
        <v>17.19258791</v>
      </c>
      <c r="H19" s="63">
        <v>2.9233428906999999</v>
      </c>
      <c r="I19" s="63">
        <v>4.0768236306999999</v>
      </c>
      <c r="J19" s="63">
        <v>9.6461830765999999</v>
      </c>
      <c r="K19" s="73">
        <v>43.454864897999997</v>
      </c>
      <c r="L19" s="63">
        <v>43.685977520999998</v>
      </c>
      <c r="M19" s="308">
        <v>26.995664090999998</v>
      </c>
      <c r="N19" s="63">
        <v>0.56946518420000003</v>
      </c>
      <c r="O19" s="63">
        <v>0.92232529969999999</v>
      </c>
      <c r="P19" s="63">
        <v>7.3119338979000004</v>
      </c>
      <c r="Q19" s="73">
        <v>0.13885949659999999</v>
      </c>
      <c r="R19" s="63">
        <v>0.75147375240000003</v>
      </c>
      <c r="S19" s="308">
        <v>0.25124012690000003</v>
      </c>
      <c r="T19" s="63" t="s">
        <v>361</v>
      </c>
      <c r="U19" s="63">
        <v>22.861667064999999</v>
      </c>
      <c r="V19" s="63">
        <v>20.473844588999999</v>
      </c>
      <c r="W19" s="73">
        <v>0</v>
      </c>
      <c r="X19" s="63">
        <v>4.1644327853999998</v>
      </c>
      <c r="Y19" s="308">
        <v>31.872701358</v>
      </c>
      <c r="Z19" s="63">
        <v>13.895822383</v>
      </c>
      <c r="AA19" s="63">
        <v>8.2792570920999999</v>
      </c>
      <c r="AB19" s="308">
        <v>10.331276363000001</v>
      </c>
      <c r="AC19" s="63"/>
      <c r="AD19" s="424">
        <v>-4.1229130004999996</v>
      </c>
      <c r="AE19" s="400">
        <v>-4.4612084369999998</v>
      </c>
      <c r="AF19" s="400">
        <v>5.5693594459</v>
      </c>
      <c r="AG19" s="400">
        <v>-16.69031343</v>
      </c>
      <c r="AH19" s="400">
        <v>6.3896085982000006</v>
      </c>
      <c r="AI19" s="400">
        <v>-0.50023362549999995</v>
      </c>
      <c r="AJ19" s="400">
        <v>-2.3878224760000002</v>
      </c>
      <c r="AK19" s="400">
        <v>27.708268572600002</v>
      </c>
      <c r="AL19" s="425">
        <v>2.0520192709000007</v>
      </c>
    </row>
    <row r="20" spans="1:38" ht="11.4" x14ac:dyDescent="0.2">
      <c r="A20" s="83" t="s">
        <v>24</v>
      </c>
      <c r="B20" s="73">
        <v>0</v>
      </c>
      <c r="C20" s="63">
        <v>2.1602853410999998</v>
      </c>
      <c r="D20" s="63">
        <v>2.0639361074</v>
      </c>
      <c r="E20" s="73">
        <v>3.0593334598999999</v>
      </c>
      <c r="F20" s="63">
        <v>12.220417203</v>
      </c>
      <c r="G20" s="308">
        <v>6.4767130355000004</v>
      </c>
      <c r="H20" s="63">
        <v>0</v>
      </c>
      <c r="I20" s="63">
        <v>0</v>
      </c>
      <c r="J20" s="63">
        <v>15.471991307</v>
      </c>
      <c r="K20" s="73">
        <v>620.64769469999999</v>
      </c>
      <c r="L20" s="63">
        <v>660.00236666000001</v>
      </c>
      <c r="M20" s="308">
        <v>551.90061271000002</v>
      </c>
      <c r="N20" s="63">
        <v>11.841976254</v>
      </c>
      <c r="O20" s="63">
        <v>53.904062570000001</v>
      </c>
      <c r="P20" s="63">
        <v>59.160582220000002</v>
      </c>
      <c r="Q20" s="73">
        <v>0</v>
      </c>
      <c r="R20" s="63">
        <v>0</v>
      </c>
      <c r="S20" s="308">
        <v>0</v>
      </c>
      <c r="T20" s="63" t="s">
        <v>361</v>
      </c>
      <c r="U20" s="63">
        <v>0.1461595732</v>
      </c>
      <c r="V20" s="63">
        <v>0</v>
      </c>
      <c r="W20" s="73">
        <v>0</v>
      </c>
      <c r="X20" s="63">
        <v>0</v>
      </c>
      <c r="Y20" s="308">
        <v>0</v>
      </c>
      <c r="Z20" s="63">
        <v>102.16196759</v>
      </c>
      <c r="AA20" s="63">
        <v>43.575665577999999</v>
      </c>
      <c r="AB20" s="308">
        <v>57.580731016999998</v>
      </c>
      <c r="AC20" s="63"/>
      <c r="AD20" s="424">
        <v>-9.6349233699999814E-2</v>
      </c>
      <c r="AE20" s="400">
        <v>-5.7437041674999998</v>
      </c>
      <c r="AF20" s="400">
        <v>15.471991307</v>
      </c>
      <c r="AG20" s="400">
        <v>-108.10175394999999</v>
      </c>
      <c r="AH20" s="400">
        <v>5.2565196500000013</v>
      </c>
      <c r="AI20" s="400">
        <v>0</v>
      </c>
      <c r="AJ20" s="400">
        <v>-0.1461595732</v>
      </c>
      <c r="AK20" s="400">
        <v>0</v>
      </c>
      <c r="AL20" s="425">
        <v>14.005065438999999</v>
      </c>
    </row>
    <row r="21" spans="1:38" ht="11.4" x14ac:dyDescent="0.2">
      <c r="A21" s="83" t="s">
        <v>25</v>
      </c>
      <c r="B21" s="73">
        <v>2.2077951069999999</v>
      </c>
      <c r="C21" s="63">
        <v>763.63748111999996</v>
      </c>
      <c r="D21" s="63">
        <v>735.68966147000003</v>
      </c>
      <c r="E21" s="73">
        <v>560.16318988</v>
      </c>
      <c r="F21" s="63">
        <v>578.35749905</v>
      </c>
      <c r="G21" s="308">
        <v>580.96727009000006</v>
      </c>
      <c r="H21" s="63">
        <v>263.94636654999999</v>
      </c>
      <c r="I21" s="63">
        <v>87.065788256000005</v>
      </c>
      <c r="J21" s="63">
        <v>138.96690111000001</v>
      </c>
      <c r="K21" s="73">
        <v>763.31621576999999</v>
      </c>
      <c r="L21" s="63">
        <v>937.41027856000005</v>
      </c>
      <c r="M21" s="308">
        <v>901.38331363999998</v>
      </c>
      <c r="N21" s="63">
        <v>1367.5798910999999</v>
      </c>
      <c r="O21" s="63">
        <v>1409.7142584000001</v>
      </c>
      <c r="P21" s="63">
        <v>1404.4043395000001</v>
      </c>
      <c r="Q21" s="73">
        <v>209.43404197999999</v>
      </c>
      <c r="R21" s="63">
        <v>174.85194179000001</v>
      </c>
      <c r="S21" s="308">
        <v>58.499997550000003</v>
      </c>
      <c r="T21" s="63" t="s">
        <v>361</v>
      </c>
      <c r="U21" s="63">
        <v>442.51505759000003</v>
      </c>
      <c r="V21" s="63">
        <v>455.39315583000001</v>
      </c>
      <c r="W21" s="73">
        <v>1083.4161448</v>
      </c>
      <c r="X21" s="63">
        <v>985.5776783</v>
      </c>
      <c r="Y21" s="308">
        <v>260.09418742000003</v>
      </c>
      <c r="Z21" s="63">
        <v>574.71403039999996</v>
      </c>
      <c r="AA21" s="63">
        <v>378.98138645</v>
      </c>
      <c r="AB21" s="308">
        <v>449.38431559999998</v>
      </c>
      <c r="AC21" s="63"/>
      <c r="AD21" s="424">
        <v>-27.947819649999929</v>
      </c>
      <c r="AE21" s="400">
        <v>2.6097710400000551</v>
      </c>
      <c r="AF21" s="400">
        <v>51.901112854000004</v>
      </c>
      <c r="AG21" s="400">
        <v>-36.026964920000069</v>
      </c>
      <c r="AH21" s="400">
        <v>-5.3099188999999569</v>
      </c>
      <c r="AI21" s="400">
        <v>-116.35194424000001</v>
      </c>
      <c r="AJ21" s="400">
        <v>12.878098239999986</v>
      </c>
      <c r="AK21" s="400">
        <v>-725.48349087999998</v>
      </c>
      <c r="AL21" s="425">
        <v>70.402929149999977</v>
      </c>
    </row>
    <row r="22" spans="1:38" ht="12" customHeight="1" x14ac:dyDescent="0.2">
      <c r="A22" s="85" t="s">
        <v>26</v>
      </c>
      <c r="B22" s="73">
        <v>13.384770488999999</v>
      </c>
      <c r="C22" s="63">
        <v>614.20403590000001</v>
      </c>
      <c r="D22" s="63">
        <v>526.60252462999995</v>
      </c>
      <c r="E22" s="73">
        <v>134.8954435</v>
      </c>
      <c r="F22" s="63">
        <v>137.39228005000001</v>
      </c>
      <c r="G22" s="308">
        <v>136.03750131000001</v>
      </c>
      <c r="H22" s="63">
        <v>411.91431305999998</v>
      </c>
      <c r="I22" s="63">
        <v>157.26751032000001</v>
      </c>
      <c r="J22" s="63">
        <v>277.79531881000003</v>
      </c>
      <c r="K22" s="73">
        <v>950.33575082000004</v>
      </c>
      <c r="L22" s="63">
        <v>462.89766372999998</v>
      </c>
      <c r="M22" s="308">
        <v>981.43603992999999</v>
      </c>
      <c r="N22" s="63">
        <v>866.39150877999998</v>
      </c>
      <c r="O22" s="63">
        <v>781.51722898000003</v>
      </c>
      <c r="P22" s="63">
        <v>776.13370900999996</v>
      </c>
      <c r="Q22" s="73">
        <v>150.76700371000001</v>
      </c>
      <c r="R22" s="63">
        <v>293.84219231999998</v>
      </c>
      <c r="S22" s="308">
        <v>84.169490190999994</v>
      </c>
      <c r="T22" s="63" t="s">
        <v>361</v>
      </c>
      <c r="U22" s="63">
        <v>646.99500951000005</v>
      </c>
      <c r="V22" s="63">
        <v>601.09797033999996</v>
      </c>
      <c r="W22" s="73">
        <v>736.40384805999997</v>
      </c>
      <c r="X22" s="63">
        <v>61.412990284999999</v>
      </c>
      <c r="Y22" s="308">
        <v>3.9313894490000001</v>
      </c>
      <c r="Z22" s="63">
        <v>468.84476732000002</v>
      </c>
      <c r="AA22" s="63">
        <v>289.00039522999998</v>
      </c>
      <c r="AB22" s="308">
        <v>378.75298921000001</v>
      </c>
      <c r="AC22" s="63"/>
      <c r="AD22" s="424">
        <v>-87.60151127000006</v>
      </c>
      <c r="AE22" s="400">
        <v>-1.3547787400000004</v>
      </c>
      <c r="AF22" s="400">
        <v>120.52780849000001</v>
      </c>
      <c r="AG22" s="400">
        <v>518.53837620000002</v>
      </c>
      <c r="AH22" s="400">
        <v>-5.3835199700000658</v>
      </c>
      <c r="AI22" s="400">
        <v>-209.67270212899999</v>
      </c>
      <c r="AJ22" s="400">
        <v>-45.897039170000085</v>
      </c>
      <c r="AK22" s="400">
        <v>-57.481600835999998</v>
      </c>
      <c r="AL22" s="425">
        <v>89.752593980000029</v>
      </c>
    </row>
    <row r="23" spans="1:38" ht="12" customHeight="1" x14ac:dyDescent="0.25">
      <c r="A23" s="97" t="s">
        <v>27</v>
      </c>
      <c r="B23" s="496">
        <v>275.88443912999998</v>
      </c>
      <c r="C23" s="497">
        <v>16509.831995</v>
      </c>
      <c r="D23" s="497">
        <v>15105.142119</v>
      </c>
      <c r="E23" s="496">
        <v>14637.090703</v>
      </c>
      <c r="F23" s="497">
        <v>15936.83295</v>
      </c>
      <c r="G23" s="498">
        <v>16844.506033000001</v>
      </c>
      <c r="H23" s="497">
        <v>12933.476314</v>
      </c>
      <c r="I23" s="497">
        <v>6018.2180485999997</v>
      </c>
      <c r="J23" s="497">
        <v>9719.7419831999996</v>
      </c>
      <c r="K23" s="496">
        <v>12621.894048</v>
      </c>
      <c r="L23" s="497">
        <v>12555.044293999999</v>
      </c>
      <c r="M23" s="498">
        <v>13710.310471999999</v>
      </c>
      <c r="N23" s="497">
        <v>19758.301392000001</v>
      </c>
      <c r="O23" s="497">
        <v>21417.205961</v>
      </c>
      <c r="P23" s="497">
        <v>20958.768704999999</v>
      </c>
      <c r="Q23" s="496">
        <v>10273.22097</v>
      </c>
      <c r="R23" s="497">
        <v>11277.141043</v>
      </c>
      <c r="S23" s="498">
        <v>5308.0099474999997</v>
      </c>
      <c r="T23" s="497" t="s">
        <v>361</v>
      </c>
      <c r="U23" s="497">
        <v>29189.929144999998</v>
      </c>
      <c r="V23" s="497">
        <v>25953.695505</v>
      </c>
      <c r="W23" s="496">
        <v>21688.674812000001</v>
      </c>
      <c r="X23" s="497">
        <v>18872.753850000001</v>
      </c>
      <c r="Y23" s="498">
        <v>6679.9780198999997</v>
      </c>
      <c r="Z23" s="497">
        <v>14128.915992</v>
      </c>
      <c r="AA23" s="497">
        <v>10243.080821</v>
      </c>
      <c r="AB23" s="498">
        <v>12348.040078</v>
      </c>
      <c r="AC23" s="204"/>
      <c r="AD23" s="435">
        <v>-1404.6898760000004</v>
      </c>
      <c r="AE23" s="436">
        <v>907.6730830000015</v>
      </c>
      <c r="AF23" s="436">
        <v>3701.5239345999998</v>
      </c>
      <c r="AG23" s="436">
        <v>1155.2661779999999</v>
      </c>
      <c r="AH23" s="436">
        <v>-458.43725600000107</v>
      </c>
      <c r="AI23" s="436">
        <v>-5969.1310954999999</v>
      </c>
      <c r="AJ23" s="436">
        <v>-3236.2336399999986</v>
      </c>
      <c r="AK23" s="436">
        <v>-12192.775830100001</v>
      </c>
      <c r="AL23" s="437">
        <v>2104.9592570000004</v>
      </c>
    </row>
    <row r="24" spans="1:38" ht="12" customHeight="1" x14ac:dyDescent="0.25">
      <c r="A24" s="816"/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400"/>
      <c r="AE24" s="400"/>
      <c r="AF24" s="400"/>
      <c r="AG24" s="400"/>
      <c r="AH24" s="400"/>
      <c r="AI24" s="400"/>
      <c r="AJ24" s="400"/>
      <c r="AK24" s="400"/>
      <c r="AL24" s="400"/>
    </row>
    <row r="25" spans="1:38" s="360" customFormat="1" ht="12" customHeight="1" x14ac:dyDescent="0.25">
      <c r="B25" s="438"/>
      <c r="C25" s="438"/>
      <c r="D25" s="438"/>
      <c r="E25" s="438"/>
      <c r="F25" s="438"/>
      <c r="G25" s="438"/>
      <c r="H25" s="438"/>
      <c r="I25" s="438"/>
      <c r="J25" s="438"/>
      <c r="K25" s="438"/>
      <c r="L25" s="438"/>
      <c r="M25" s="438"/>
      <c r="N25" s="438"/>
      <c r="O25" s="438"/>
      <c r="P25" s="438"/>
      <c r="Q25" s="438"/>
      <c r="R25" s="438"/>
      <c r="S25" s="438"/>
      <c r="T25" s="438"/>
      <c r="U25" s="438"/>
      <c r="V25" s="438"/>
      <c r="W25" s="438"/>
      <c r="X25" s="438"/>
      <c r="Y25" s="438"/>
      <c r="Z25" s="438"/>
      <c r="AA25" s="438"/>
      <c r="AB25" s="438"/>
      <c r="AC25" s="311"/>
      <c r="AE25" s="311"/>
      <c r="AG25" s="311"/>
      <c r="AI25" s="311"/>
      <c r="AK25" s="311"/>
    </row>
    <row r="26" spans="1:38" s="360" customFormat="1" ht="15" customHeight="1" x14ac:dyDescent="0.25">
      <c r="A26" s="677"/>
      <c r="B26" s="883" t="s">
        <v>474</v>
      </c>
      <c r="C26" s="884"/>
      <c r="D26" s="884"/>
      <c r="E26" s="884"/>
      <c r="F26" s="884"/>
      <c r="G26" s="884"/>
      <c r="H26" s="884"/>
      <c r="I26" s="884"/>
      <c r="J26" s="884"/>
      <c r="K26" s="884"/>
      <c r="L26" s="884"/>
      <c r="M26" s="884"/>
      <c r="N26" s="884"/>
      <c r="O26" s="884"/>
      <c r="P26" s="884"/>
      <c r="Q26" s="884"/>
      <c r="R26" s="884"/>
      <c r="S26" s="884"/>
      <c r="T26" s="884"/>
      <c r="U26" s="884"/>
      <c r="V26" s="884"/>
      <c r="W26" s="884"/>
      <c r="X26" s="884"/>
      <c r="Y26" s="884"/>
      <c r="Z26" s="884"/>
      <c r="AA26" s="884"/>
      <c r="AB26" s="885"/>
      <c r="AC26" s="311"/>
      <c r="AD26" s="883" t="s">
        <v>2662</v>
      </c>
      <c r="AE26" s="884"/>
      <c r="AF26" s="884"/>
      <c r="AG26" s="884"/>
      <c r="AH26" s="884"/>
      <c r="AI26" s="884"/>
      <c r="AJ26" s="884"/>
      <c r="AK26" s="884"/>
      <c r="AL26" s="885"/>
    </row>
    <row r="27" spans="1:38" s="360" customFormat="1" ht="13.8" x14ac:dyDescent="0.25">
      <c r="A27" s="439"/>
      <c r="B27" s="69" t="s">
        <v>2</v>
      </c>
      <c r="C27" s="62" t="s">
        <v>749</v>
      </c>
      <c r="D27" s="62" t="s">
        <v>749</v>
      </c>
      <c r="E27" s="62" t="s">
        <v>3</v>
      </c>
      <c r="F27" s="62" t="s">
        <v>749</v>
      </c>
      <c r="G27" s="62" t="s">
        <v>749</v>
      </c>
      <c r="H27" s="62" t="s">
        <v>10</v>
      </c>
      <c r="I27" s="62" t="s">
        <v>749</v>
      </c>
      <c r="J27" s="62" t="s">
        <v>749</v>
      </c>
      <c r="K27" s="62" t="s">
        <v>4</v>
      </c>
      <c r="L27" s="62" t="s">
        <v>749</v>
      </c>
      <c r="M27" s="62" t="s">
        <v>749</v>
      </c>
      <c r="N27" s="62" t="s">
        <v>5</v>
      </c>
      <c r="O27" s="62" t="s">
        <v>749</v>
      </c>
      <c r="P27" s="62" t="s">
        <v>749</v>
      </c>
      <c r="Q27" s="62" t="s">
        <v>6</v>
      </c>
      <c r="R27" s="62" t="s">
        <v>749</v>
      </c>
      <c r="S27" s="62" t="s">
        <v>749</v>
      </c>
      <c r="T27" s="62" t="s">
        <v>7</v>
      </c>
      <c r="U27" s="62" t="s">
        <v>749</v>
      </c>
      <c r="V27" s="62" t="s">
        <v>749</v>
      </c>
      <c r="W27" s="62" t="s">
        <v>8</v>
      </c>
      <c r="X27" s="62" t="s">
        <v>749</v>
      </c>
      <c r="Y27" s="62" t="s">
        <v>749</v>
      </c>
      <c r="Z27" s="62" t="s">
        <v>9</v>
      </c>
      <c r="AA27" s="62" t="s">
        <v>749</v>
      </c>
      <c r="AB27" s="70" t="s">
        <v>749</v>
      </c>
      <c r="AC27" s="311"/>
      <c r="AD27" s="108" t="s">
        <v>2</v>
      </c>
      <c r="AE27" s="817" t="s">
        <v>3</v>
      </c>
      <c r="AF27" s="818" t="s">
        <v>10</v>
      </c>
      <c r="AG27" s="818" t="s">
        <v>4</v>
      </c>
      <c r="AH27" s="818" t="s">
        <v>5</v>
      </c>
      <c r="AI27" s="818" t="s">
        <v>6</v>
      </c>
      <c r="AJ27" s="818" t="s">
        <v>7</v>
      </c>
      <c r="AK27" s="818" t="s">
        <v>8</v>
      </c>
      <c r="AL27" s="819" t="s">
        <v>9</v>
      </c>
    </row>
    <row r="28" spans="1:38" s="360" customFormat="1" ht="12" customHeight="1" x14ac:dyDescent="0.25">
      <c r="A28" s="443"/>
      <c r="B28" s="574" t="s">
        <v>29</v>
      </c>
      <c r="C28" s="360" t="s">
        <v>30</v>
      </c>
      <c r="D28" s="360" t="s">
        <v>31</v>
      </c>
      <c r="E28" s="360" t="s">
        <v>29</v>
      </c>
      <c r="F28" s="360" t="s">
        <v>30</v>
      </c>
      <c r="G28" s="360" t="s">
        <v>31</v>
      </c>
      <c r="H28" s="360" t="s">
        <v>29</v>
      </c>
      <c r="I28" s="360" t="s">
        <v>30</v>
      </c>
      <c r="J28" s="360" t="s">
        <v>31</v>
      </c>
      <c r="K28" s="360" t="s">
        <v>29</v>
      </c>
      <c r="L28" s="360" t="s">
        <v>30</v>
      </c>
      <c r="M28" s="360" t="s">
        <v>31</v>
      </c>
      <c r="N28" s="360" t="s">
        <v>29</v>
      </c>
      <c r="O28" s="360" t="s">
        <v>30</v>
      </c>
      <c r="P28" s="360" t="s">
        <v>31</v>
      </c>
      <c r="Q28" s="360" t="s">
        <v>29</v>
      </c>
      <c r="R28" s="360" t="s">
        <v>30</v>
      </c>
      <c r="S28" s="360" t="s">
        <v>31</v>
      </c>
      <c r="T28" s="360" t="s">
        <v>29</v>
      </c>
      <c r="U28" s="360" t="s">
        <v>30</v>
      </c>
      <c r="V28" s="360" t="s">
        <v>31</v>
      </c>
      <c r="W28" s="360" t="s">
        <v>29</v>
      </c>
      <c r="X28" s="360" t="s">
        <v>30</v>
      </c>
      <c r="Y28" s="360" t="s">
        <v>31</v>
      </c>
      <c r="Z28" s="360" t="s">
        <v>29</v>
      </c>
      <c r="AA28" s="360" t="s">
        <v>30</v>
      </c>
      <c r="AB28" s="444" t="s">
        <v>31</v>
      </c>
      <c r="AC28" s="311"/>
      <c r="AD28" s="874" t="s">
        <v>28</v>
      </c>
      <c r="AE28" s="1014"/>
      <c r="AF28" s="1015"/>
      <c r="AG28" s="1015"/>
      <c r="AH28" s="1015"/>
      <c r="AI28" s="1015"/>
      <c r="AJ28" s="1015"/>
      <c r="AK28" s="1015"/>
      <c r="AL28" s="1016"/>
    </row>
    <row r="29" spans="1:38" ht="12" customHeight="1" x14ac:dyDescent="0.2">
      <c r="A29" s="82" t="s">
        <v>11</v>
      </c>
      <c r="B29" s="598">
        <v>52.000263364763263</v>
      </c>
      <c r="C29" s="599">
        <v>14.179542138944704</v>
      </c>
      <c r="D29" s="599">
        <v>13.74162517470849</v>
      </c>
      <c r="E29" s="598">
        <v>16.79156285747586</v>
      </c>
      <c r="F29" s="599">
        <v>15.254700961774216</v>
      </c>
      <c r="G29" s="600">
        <v>14.986916305258923</v>
      </c>
      <c r="H29" s="599">
        <v>13.852455984016116</v>
      </c>
      <c r="I29" s="599">
        <v>14.112046961269019</v>
      </c>
      <c r="J29" s="599">
        <v>15.768589071079489</v>
      </c>
      <c r="K29" s="598">
        <v>10.573934748814331</v>
      </c>
      <c r="L29" s="599">
        <v>13.207448004723066</v>
      </c>
      <c r="M29" s="600">
        <v>14.029668983997901</v>
      </c>
      <c r="N29" s="599">
        <v>15.942872412480909</v>
      </c>
      <c r="O29" s="599">
        <v>16.520468030904603</v>
      </c>
      <c r="P29" s="599">
        <v>13.685131983520311</v>
      </c>
      <c r="Q29" s="598">
        <v>14.635586387080313</v>
      </c>
      <c r="R29" s="599">
        <v>12.73163386292144</v>
      </c>
      <c r="S29" s="600">
        <v>19.967410462355772</v>
      </c>
      <c r="T29" s="599">
        <v>0</v>
      </c>
      <c r="U29" s="599">
        <v>15.183451679803659</v>
      </c>
      <c r="V29" s="599">
        <v>17.094495275038099</v>
      </c>
      <c r="W29" s="598">
        <v>11.654633010595205</v>
      </c>
      <c r="X29" s="599">
        <v>11.865715036600236</v>
      </c>
      <c r="Y29" s="600">
        <v>9.4961340917630164</v>
      </c>
      <c r="Z29" s="599">
        <v>14.563362722696272</v>
      </c>
      <c r="AA29" s="599">
        <v>14.412411227620051</v>
      </c>
      <c r="AB29" s="600">
        <v>14.799315606011431</v>
      </c>
      <c r="AC29" s="63"/>
      <c r="AD29" s="424">
        <v>-0.43791696423621396</v>
      </c>
      <c r="AE29" s="400">
        <v>-0.2677846565152926</v>
      </c>
      <c r="AF29" s="400">
        <v>1.65654210981047</v>
      </c>
      <c r="AG29" s="400">
        <v>0.82222097927483517</v>
      </c>
      <c r="AH29" s="400">
        <v>-2.8353360473842919</v>
      </c>
      <c r="AI29" s="400">
        <v>7.2357765994343328</v>
      </c>
      <c r="AJ29" s="400">
        <v>1.9110435952344407</v>
      </c>
      <c r="AK29" s="400">
        <v>-2.3695809448372191</v>
      </c>
      <c r="AL29" s="425">
        <v>0.38690437839137992</v>
      </c>
    </row>
    <row r="30" spans="1:38" ht="12" customHeight="1" x14ac:dyDescent="0.2">
      <c r="A30" s="83" t="s">
        <v>12</v>
      </c>
      <c r="B30" s="601">
        <v>5.3487919407613171</v>
      </c>
      <c r="C30" s="602">
        <v>36.561547808772836</v>
      </c>
      <c r="D30" s="602">
        <v>37.887926459833132</v>
      </c>
      <c r="E30" s="601">
        <v>38.825982390306706</v>
      </c>
      <c r="F30" s="602">
        <v>39.066661261577693</v>
      </c>
      <c r="G30" s="603">
        <v>38.702369969343223</v>
      </c>
      <c r="H30" s="602">
        <v>37.562188657981253</v>
      </c>
      <c r="I30" s="602">
        <v>30.841271785288306</v>
      </c>
      <c r="J30" s="602">
        <v>31.79323852774348</v>
      </c>
      <c r="K30" s="601">
        <v>27.193135241409056</v>
      </c>
      <c r="L30" s="602">
        <v>32.618889467854231</v>
      </c>
      <c r="M30" s="603">
        <v>32.331622005591008</v>
      </c>
      <c r="N30" s="602">
        <v>34.520185124120104</v>
      </c>
      <c r="O30" s="602">
        <v>33.454753864473986</v>
      </c>
      <c r="P30" s="602">
        <v>35.67359658974776</v>
      </c>
      <c r="Q30" s="601">
        <v>35.378813317786545</v>
      </c>
      <c r="R30" s="602">
        <v>35.68261895507446</v>
      </c>
      <c r="S30" s="603">
        <v>30.930100089078632</v>
      </c>
      <c r="T30" s="602">
        <v>0</v>
      </c>
      <c r="U30" s="602">
        <v>38.832566450205405</v>
      </c>
      <c r="V30" s="602">
        <v>41.707842869292385</v>
      </c>
      <c r="W30" s="601">
        <v>35.941708982085871</v>
      </c>
      <c r="X30" s="602">
        <v>42.012299671889167</v>
      </c>
      <c r="Y30" s="603">
        <v>41.094103265344188</v>
      </c>
      <c r="Z30" s="602">
        <v>35.808983779539197</v>
      </c>
      <c r="AA30" s="602">
        <v>34.464951509143226</v>
      </c>
      <c r="AB30" s="603">
        <v>35.15061463424577</v>
      </c>
      <c r="AC30" s="63"/>
      <c r="AD30" s="424">
        <v>1.3263786510602955</v>
      </c>
      <c r="AE30" s="400">
        <v>-0.36429129223446921</v>
      </c>
      <c r="AF30" s="400">
        <v>0.95196674245517343</v>
      </c>
      <c r="AG30" s="400">
        <v>-0.28726746226322319</v>
      </c>
      <c r="AH30" s="400">
        <v>2.2188427252737739</v>
      </c>
      <c r="AI30" s="400">
        <v>-4.7525188659958282</v>
      </c>
      <c r="AJ30" s="400">
        <v>2.8752764190869797</v>
      </c>
      <c r="AK30" s="400">
        <v>-0.91819640654497903</v>
      </c>
      <c r="AL30" s="425">
        <v>0.68566312510254335</v>
      </c>
    </row>
    <row r="31" spans="1:38" ht="12" customHeight="1" x14ac:dyDescent="0.2">
      <c r="A31" s="83" t="s">
        <v>13</v>
      </c>
      <c r="B31" s="601">
        <v>4.365617254449317</v>
      </c>
      <c r="C31" s="602">
        <v>5.1899399589862396</v>
      </c>
      <c r="D31" s="602">
        <v>5.5221681123462458</v>
      </c>
      <c r="E31" s="601">
        <v>4.7939669645292353</v>
      </c>
      <c r="F31" s="602">
        <v>4.7860562098067296</v>
      </c>
      <c r="G31" s="603">
        <v>3.4085047247760984</v>
      </c>
      <c r="H31" s="602">
        <v>5.4991629647948335</v>
      </c>
      <c r="I31" s="602">
        <v>11.874309658259065</v>
      </c>
      <c r="J31" s="602">
        <v>12.172839310395657</v>
      </c>
      <c r="K31" s="601">
        <v>2.6326444114197973</v>
      </c>
      <c r="L31" s="602">
        <v>3.0745097636530891</v>
      </c>
      <c r="M31" s="603">
        <v>3.3907764288009186</v>
      </c>
      <c r="N31" s="602">
        <v>5.5111938172017938</v>
      </c>
      <c r="O31" s="602">
        <v>5.7128922410702314</v>
      </c>
      <c r="P31" s="602">
        <v>5.8883710998040719</v>
      </c>
      <c r="Q31" s="601">
        <v>2.1809664197264902</v>
      </c>
      <c r="R31" s="602">
        <v>2.8482310696058573</v>
      </c>
      <c r="S31" s="603">
        <v>11.570124571059878</v>
      </c>
      <c r="T31" s="602">
        <v>0</v>
      </c>
      <c r="U31" s="602">
        <v>1.2965581617207451</v>
      </c>
      <c r="V31" s="602">
        <v>3.1663217224371145</v>
      </c>
      <c r="W31" s="601">
        <v>3.7649020053461801</v>
      </c>
      <c r="X31" s="602">
        <v>5.1802431138580234</v>
      </c>
      <c r="Y31" s="603">
        <v>5.470469243332488</v>
      </c>
      <c r="Z31" s="602">
        <v>4.7499337384410429</v>
      </c>
      <c r="AA31" s="602">
        <v>7.268429799593398</v>
      </c>
      <c r="AB31" s="603">
        <v>7.3885671092490615</v>
      </c>
      <c r="AC31" s="63"/>
      <c r="AD31" s="424">
        <v>0.33222815336000622</v>
      </c>
      <c r="AE31" s="400">
        <v>-1.3775514850306312</v>
      </c>
      <c r="AF31" s="400">
        <v>0.29852965213659211</v>
      </c>
      <c r="AG31" s="400">
        <v>0.31626666514782942</v>
      </c>
      <c r="AH31" s="400">
        <v>0.1754788587338405</v>
      </c>
      <c r="AI31" s="400">
        <v>8.7218935014540211</v>
      </c>
      <c r="AJ31" s="400">
        <v>1.8697635607163694</v>
      </c>
      <c r="AK31" s="400">
        <v>0.29022612947446458</v>
      </c>
      <c r="AL31" s="425">
        <v>0.12013730965566349</v>
      </c>
    </row>
    <row r="32" spans="1:38" ht="12" customHeight="1" x14ac:dyDescent="0.2">
      <c r="A32" s="83" t="s">
        <v>14</v>
      </c>
      <c r="B32" s="601">
        <v>13.556932738557245</v>
      </c>
      <c r="C32" s="602">
        <v>11.410197075115663</v>
      </c>
      <c r="D32" s="602">
        <v>10.323521390365013</v>
      </c>
      <c r="E32" s="601">
        <v>8.2334362787886324</v>
      </c>
      <c r="F32" s="602">
        <v>10.109728544905153</v>
      </c>
      <c r="G32" s="603">
        <v>11.134600938879309</v>
      </c>
      <c r="H32" s="602">
        <v>16.036066338598779</v>
      </c>
      <c r="I32" s="602">
        <v>16.416349464769375</v>
      </c>
      <c r="J32" s="602">
        <v>13.900810770855196</v>
      </c>
      <c r="K32" s="601">
        <v>6.6222047806877615</v>
      </c>
      <c r="L32" s="602">
        <v>6.6361666155823134</v>
      </c>
      <c r="M32" s="603">
        <v>5.3249477875864697</v>
      </c>
      <c r="N32" s="602">
        <v>11.023291914566418</v>
      </c>
      <c r="O32" s="602">
        <v>10.397363772636691</v>
      </c>
      <c r="P32" s="602">
        <v>10.36084030443047</v>
      </c>
      <c r="Q32" s="601">
        <v>15.871011790375226</v>
      </c>
      <c r="R32" s="602">
        <v>15.821055977724727</v>
      </c>
      <c r="S32" s="603">
        <v>11.08702285151473</v>
      </c>
      <c r="T32" s="602">
        <v>0</v>
      </c>
      <c r="U32" s="602">
        <v>16.739652033506164</v>
      </c>
      <c r="V32" s="602">
        <v>12.006544745428153</v>
      </c>
      <c r="W32" s="601">
        <v>12.170709170942592</v>
      </c>
      <c r="X32" s="602">
        <v>10.831883949993868</v>
      </c>
      <c r="Y32" s="603">
        <v>11.567529125066905</v>
      </c>
      <c r="Z32" s="602">
        <v>11.416257973458832</v>
      </c>
      <c r="AA32" s="602">
        <v>12.625080920466166</v>
      </c>
      <c r="AB32" s="603">
        <v>11.260264107639706</v>
      </c>
      <c r="AC32" s="63"/>
      <c r="AD32" s="424">
        <v>-1.0866756847506505</v>
      </c>
      <c r="AE32" s="400">
        <v>1.0248723939741566</v>
      </c>
      <c r="AF32" s="400">
        <v>-2.5155386939141788</v>
      </c>
      <c r="AG32" s="400">
        <v>-1.3112188279958437</v>
      </c>
      <c r="AH32" s="400">
        <v>-3.652346820622121E-2</v>
      </c>
      <c r="AI32" s="400">
        <v>-4.7340331262099973</v>
      </c>
      <c r="AJ32" s="400">
        <v>-4.7331072880780116</v>
      </c>
      <c r="AK32" s="400">
        <v>0.73564517507303684</v>
      </c>
      <c r="AL32" s="425">
        <v>-1.3648168128264597</v>
      </c>
    </row>
    <row r="33" spans="1:38" ht="12" customHeight="1" x14ac:dyDescent="0.2">
      <c r="A33" s="83" t="s">
        <v>15</v>
      </c>
      <c r="B33" s="601">
        <v>5.7060363428406893</v>
      </c>
      <c r="C33" s="602">
        <v>7.3126885753024897</v>
      </c>
      <c r="D33" s="602">
        <v>7.3565523359244338</v>
      </c>
      <c r="E33" s="601">
        <v>16.168158645863656</v>
      </c>
      <c r="F33" s="602">
        <v>15.531790164745374</v>
      </c>
      <c r="G33" s="603">
        <v>15.111590833908545</v>
      </c>
      <c r="H33" s="602">
        <v>6.7308435385440957</v>
      </c>
      <c r="I33" s="602">
        <v>7.9014833374244517</v>
      </c>
      <c r="J33" s="602">
        <v>7.4352052686081027</v>
      </c>
      <c r="K33" s="601">
        <v>10.249229314399011</v>
      </c>
      <c r="L33" s="602">
        <v>7.9536525701244978</v>
      </c>
      <c r="M33" s="603">
        <v>9.0577095379142492</v>
      </c>
      <c r="N33" s="602">
        <v>8.3695184949935086</v>
      </c>
      <c r="O33" s="602">
        <v>8.1902734997002256</v>
      </c>
      <c r="P33" s="602">
        <v>8.3489015210256845</v>
      </c>
      <c r="Q33" s="601">
        <v>8.8911388929269766</v>
      </c>
      <c r="R33" s="602">
        <v>11.119685216479384</v>
      </c>
      <c r="S33" s="603">
        <v>10.331447438192654</v>
      </c>
      <c r="T33" s="602">
        <v>0</v>
      </c>
      <c r="U33" s="602">
        <v>7.0333648612218997</v>
      </c>
      <c r="V33" s="602">
        <v>5.7498557356215692</v>
      </c>
      <c r="W33" s="601">
        <v>13.615867945357801</v>
      </c>
      <c r="X33" s="602">
        <v>10.674582949641977</v>
      </c>
      <c r="Y33" s="603">
        <v>12.045261511834216</v>
      </c>
      <c r="Z33" s="602">
        <v>10.539739385124657</v>
      </c>
      <c r="AA33" s="602">
        <v>8.9490808088782536</v>
      </c>
      <c r="AB33" s="603">
        <v>9.0645224086549163</v>
      </c>
      <c r="AC33" s="63"/>
      <c r="AD33" s="424">
        <v>4.3863760621944081E-2</v>
      </c>
      <c r="AE33" s="400">
        <v>-0.42019933083682837</v>
      </c>
      <c r="AF33" s="400">
        <v>-0.46627806881634903</v>
      </c>
      <c r="AG33" s="400">
        <v>1.1040569677897514</v>
      </c>
      <c r="AH33" s="400">
        <v>0.15862802132545895</v>
      </c>
      <c r="AI33" s="400">
        <v>-0.78823777828672981</v>
      </c>
      <c r="AJ33" s="400">
        <v>-1.2835091256003306</v>
      </c>
      <c r="AK33" s="400">
        <v>1.3706785621922393</v>
      </c>
      <c r="AL33" s="425">
        <v>0.11544159977666268</v>
      </c>
    </row>
    <row r="34" spans="1:38" ht="12" customHeight="1" x14ac:dyDescent="0.2">
      <c r="A34" s="83" t="s">
        <v>16</v>
      </c>
      <c r="B34" s="601">
        <v>0.99198933289978508</v>
      </c>
      <c r="C34" s="602">
        <v>1.0045145067510424</v>
      </c>
      <c r="D34" s="602">
        <v>0.82231360354935301</v>
      </c>
      <c r="E34" s="601">
        <v>0.5751782386218639</v>
      </c>
      <c r="F34" s="602">
        <v>0.47628258585718558</v>
      </c>
      <c r="G34" s="603">
        <v>0.5572558384977605</v>
      </c>
      <c r="H34" s="602">
        <v>1.0402581361235717</v>
      </c>
      <c r="I34" s="602">
        <v>0.57357786561140112</v>
      </c>
      <c r="J34" s="602">
        <v>0.94846100325853766</v>
      </c>
      <c r="K34" s="601">
        <v>3.6498895145059294</v>
      </c>
      <c r="L34" s="602">
        <v>1.4782318928073708</v>
      </c>
      <c r="M34" s="603">
        <v>0.54669033844327086</v>
      </c>
      <c r="N34" s="602">
        <v>0.56328864765198439</v>
      </c>
      <c r="O34" s="602">
        <v>1.5115942963779765</v>
      </c>
      <c r="P34" s="602">
        <v>1.5608405081638121</v>
      </c>
      <c r="Q34" s="601">
        <v>0.89991874381925208</v>
      </c>
      <c r="R34" s="602">
        <v>0.55188317270920206</v>
      </c>
      <c r="S34" s="603">
        <v>0.45418356974546725</v>
      </c>
      <c r="T34" s="602">
        <v>0</v>
      </c>
      <c r="U34" s="602">
        <v>0.85904800013175908</v>
      </c>
      <c r="V34" s="602">
        <v>0.940522928817493</v>
      </c>
      <c r="W34" s="601">
        <v>0.68285499249616388</v>
      </c>
      <c r="X34" s="602">
        <v>1.2877495986098499</v>
      </c>
      <c r="Y34" s="603">
        <v>1.1430865850684804</v>
      </c>
      <c r="Z34" s="602">
        <v>1.1829317051261012</v>
      </c>
      <c r="AA34" s="602">
        <v>0.85677146244983238</v>
      </c>
      <c r="AB34" s="603">
        <v>0.85800497820509269</v>
      </c>
      <c r="AC34" s="63"/>
      <c r="AD34" s="424">
        <v>-0.18220090320168936</v>
      </c>
      <c r="AE34" s="400">
        <v>8.0973252640574922E-2</v>
      </c>
      <c r="AF34" s="400">
        <v>0.37488313764713654</v>
      </c>
      <c r="AG34" s="400">
        <v>-0.93154155436409991</v>
      </c>
      <c r="AH34" s="400">
        <v>4.9246211785835659E-2</v>
      </c>
      <c r="AI34" s="400">
        <v>-9.7699602963734811E-2</v>
      </c>
      <c r="AJ34" s="400">
        <v>8.1474928685733916E-2</v>
      </c>
      <c r="AK34" s="400">
        <v>-0.14466301354136957</v>
      </c>
      <c r="AL34" s="425">
        <v>1.2335157552603171E-3</v>
      </c>
    </row>
    <row r="35" spans="1:38" ht="12" customHeight="1" x14ac:dyDescent="0.2">
      <c r="A35" s="83" t="s">
        <v>17</v>
      </c>
      <c r="B35" s="601">
        <v>0.79423168121037047</v>
      </c>
      <c r="C35" s="602">
        <v>0.37768526180571832</v>
      </c>
      <c r="D35" s="602">
        <v>0.3358066823760415</v>
      </c>
      <c r="E35" s="601">
        <v>0.27505780104750094</v>
      </c>
      <c r="F35" s="602">
        <v>0.28011423758445059</v>
      </c>
      <c r="G35" s="603">
        <v>0.30495648294680977</v>
      </c>
      <c r="H35" s="602">
        <v>0.29415622975099226</v>
      </c>
      <c r="I35" s="602">
        <v>0.1830377694866428</v>
      </c>
      <c r="J35" s="602">
        <v>0.20064775986552755</v>
      </c>
      <c r="K35" s="601">
        <v>0.35283525636991625</v>
      </c>
      <c r="L35" s="602">
        <v>0.30225874636806754</v>
      </c>
      <c r="M35" s="603">
        <v>0.3087567057540519</v>
      </c>
      <c r="N35" s="602">
        <v>0.20823324316562283</v>
      </c>
      <c r="O35" s="602">
        <v>0.2152007432245284</v>
      </c>
      <c r="P35" s="602">
        <v>0.19785208185014894</v>
      </c>
      <c r="Q35" s="601">
        <v>0.44444245796262671</v>
      </c>
      <c r="R35" s="602">
        <v>0.43256960421967827</v>
      </c>
      <c r="S35" s="603">
        <v>0.19305404694703621</v>
      </c>
      <c r="T35" s="602">
        <v>0</v>
      </c>
      <c r="U35" s="602">
        <v>0.27776367134789082</v>
      </c>
      <c r="V35" s="602">
        <v>0.28126585832424789</v>
      </c>
      <c r="W35" s="601">
        <v>0.23579070302029292</v>
      </c>
      <c r="X35" s="602">
        <v>0.28661042531956721</v>
      </c>
      <c r="Y35" s="603">
        <v>0.21199185691649913</v>
      </c>
      <c r="Z35" s="602">
        <v>0.28422906946108484</v>
      </c>
      <c r="AA35" s="602">
        <v>0.27330201785195896</v>
      </c>
      <c r="AB35" s="603">
        <v>0.26332217822916593</v>
      </c>
      <c r="AC35" s="63"/>
      <c r="AD35" s="424">
        <v>-4.1878579429676821E-2</v>
      </c>
      <c r="AE35" s="400">
        <v>2.4842245362359183E-2</v>
      </c>
      <c r="AF35" s="400">
        <v>1.7609990378884749E-2</v>
      </c>
      <c r="AG35" s="400">
        <v>6.4979593859843532E-3</v>
      </c>
      <c r="AH35" s="400">
        <v>-1.7348661374379459E-2</v>
      </c>
      <c r="AI35" s="400">
        <v>-0.23951555727264207</v>
      </c>
      <c r="AJ35" s="400">
        <v>3.502186976357069E-3</v>
      </c>
      <c r="AK35" s="400">
        <v>-7.4618568403068075E-2</v>
      </c>
      <c r="AL35" s="425">
        <v>-9.9798396227930297E-3</v>
      </c>
    </row>
    <row r="36" spans="1:38" ht="12" customHeight="1" x14ac:dyDescent="0.2">
      <c r="A36" s="83" t="s">
        <v>18</v>
      </c>
      <c r="B36" s="601">
        <v>9.9136580831629464E-5</v>
      </c>
      <c r="C36" s="602">
        <v>2.0575870653491771E-2</v>
      </c>
      <c r="D36" s="602">
        <v>6.4175039179583376E-3</v>
      </c>
      <c r="E36" s="601">
        <v>7.8229054320563367E-3</v>
      </c>
      <c r="F36" s="602">
        <v>1.4183054215925629E-2</v>
      </c>
      <c r="G36" s="603">
        <v>4.8502867383549586E-2</v>
      </c>
      <c r="H36" s="602">
        <v>3.1020256558997705E-2</v>
      </c>
      <c r="I36" s="602">
        <v>2.7170288246375258E-2</v>
      </c>
      <c r="J36" s="602">
        <v>1.1076610895236424E-2</v>
      </c>
      <c r="K36" s="601">
        <v>1.8293991649104991E-2</v>
      </c>
      <c r="L36" s="602">
        <v>2.0838685238652012E-3</v>
      </c>
      <c r="M36" s="603">
        <v>1.0451365565545597E-2</v>
      </c>
      <c r="N36" s="602">
        <v>4.6270121928100611E-3</v>
      </c>
      <c r="O36" s="602">
        <v>1.7162414128590545E-2</v>
      </c>
      <c r="P36" s="602">
        <v>2.1264242226867024E-2</v>
      </c>
      <c r="Q36" s="601">
        <v>0</v>
      </c>
      <c r="R36" s="602">
        <v>5.0764596462624916E-3</v>
      </c>
      <c r="S36" s="603">
        <v>4.4747968136696872E-5</v>
      </c>
      <c r="T36" s="602">
        <v>0</v>
      </c>
      <c r="U36" s="602">
        <v>5.8197092420520166E-3</v>
      </c>
      <c r="V36" s="602">
        <v>1.1711350417956598E-3</v>
      </c>
      <c r="W36" s="601">
        <v>5.2718660425826293E-3</v>
      </c>
      <c r="X36" s="602">
        <v>0</v>
      </c>
      <c r="Y36" s="603">
        <v>3.4577904195477846E-4</v>
      </c>
      <c r="Z36" s="602">
        <v>1.6326270475428558E-2</v>
      </c>
      <c r="AA36" s="602">
        <v>1.9532645047553903E-2</v>
      </c>
      <c r="AB36" s="603">
        <v>1.6335269542036551E-2</v>
      </c>
      <c r="AC36" s="63"/>
      <c r="AD36" s="424">
        <v>-1.4158366735533433E-2</v>
      </c>
      <c r="AE36" s="400">
        <v>3.4319813167623961E-2</v>
      </c>
      <c r="AF36" s="400">
        <v>-1.6093677351138834E-2</v>
      </c>
      <c r="AG36" s="400">
        <v>8.3674970416803968E-3</v>
      </c>
      <c r="AH36" s="400">
        <v>4.101828098276479E-3</v>
      </c>
      <c r="AI36" s="400">
        <v>-5.0317116781257946E-3</v>
      </c>
      <c r="AJ36" s="400">
        <v>-4.6485742002563566E-3</v>
      </c>
      <c r="AK36" s="400">
        <v>3.4577904195477846E-4</v>
      </c>
      <c r="AL36" s="425">
        <v>-3.1973755055173525E-3</v>
      </c>
    </row>
    <row r="37" spans="1:38" ht="12" customHeight="1" x14ac:dyDescent="0.2">
      <c r="A37" s="83" t="s">
        <v>19</v>
      </c>
      <c r="B37" s="601">
        <v>11.341405574257916</v>
      </c>
      <c r="C37" s="602">
        <v>10.793201428940405</v>
      </c>
      <c r="D37" s="602">
        <v>10.462171232485046</v>
      </c>
      <c r="E37" s="601">
        <v>6.4958993828269644</v>
      </c>
      <c r="F37" s="602">
        <v>7.0813839006827264</v>
      </c>
      <c r="G37" s="603">
        <v>8.4260865484531955</v>
      </c>
      <c r="H37" s="602">
        <v>9.9812418522205526</v>
      </c>
      <c r="I37" s="602">
        <v>10.90802231272947</v>
      </c>
      <c r="J37" s="602">
        <v>9.5354661645541441</v>
      </c>
      <c r="K37" s="601">
        <v>8.2499909818606021</v>
      </c>
      <c r="L37" s="602">
        <v>9.9183764608070923</v>
      </c>
      <c r="M37" s="603">
        <v>12.887224736510694</v>
      </c>
      <c r="N37" s="602">
        <v>10.598616183918974</v>
      </c>
      <c r="O37" s="602">
        <v>11.798425028929477</v>
      </c>
      <c r="P37" s="602">
        <v>12.656942307241327</v>
      </c>
      <c r="Q37" s="601">
        <v>13.018908832056397</v>
      </c>
      <c r="R37" s="602">
        <v>13.407055935852588</v>
      </c>
      <c r="S37" s="603">
        <v>10.22604222992557</v>
      </c>
      <c r="T37" s="602">
        <v>0</v>
      </c>
      <c r="U37" s="602">
        <v>14.754434793267466</v>
      </c>
      <c r="V37" s="602">
        <v>13.978472927298835</v>
      </c>
      <c r="W37" s="601">
        <v>12.746936064855227</v>
      </c>
      <c r="X37" s="602">
        <v>11.298371624764235</v>
      </c>
      <c r="Y37" s="603">
        <v>13.430866316135436</v>
      </c>
      <c r="Z37" s="602">
        <v>8.975849386591781</v>
      </c>
      <c r="AA37" s="602">
        <v>10.410697064048872</v>
      </c>
      <c r="AB37" s="603">
        <v>10.324117972141229</v>
      </c>
      <c r="AC37" s="63"/>
      <c r="AD37" s="424">
        <v>-0.3310301964553588</v>
      </c>
      <c r="AE37" s="400">
        <v>1.3447026477704691</v>
      </c>
      <c r="AF37" s="400">
        <v>-1.3725561481753257</v>
      </c>
      <c r="AG37" s="400">
        <v>2.9688482757036017</v>
      </c>
      <c r="AH37" s="400">
        <v>0.8585172783118491</v>
      </c>
      <c r="AI37" s="400">
        <v>-3.1810137059270183</v>
      </c>
      <c r="AJ37" s="400">
        <v>-0.7759618659686307</v>
      </c>
      <c r="AK37" s="400">
        <v>2.1324946913712015</v>
      </c>
      <c r="AL37" s="425">
        <v>-8.6579091907642791E-2</v>
      </c>
    </row>
    <row r="38" spans="1:38" ht="12" customHeight="1" x14ac:dyDescent="0.2">
      <c r="A38" s="83" t="s">
        <v>20</v>
      </c>
      <c r="B38" s="601">
        <v>0.24278592178385905</v>
      </c>
      <c r="C38" s="602">
        <v>1.7367332784297056</v>
      </c>
      <c r="D38" s="602">
        <v>1.895136048868578</v>
      </c>
      <c r="E38" s="601">
        <v>2.3901109184784697</v>
      </c>
      <c r="F38" s="602">
        <v>2.2196355405105757</v>
      </c>
      <c r="G38" s="603">
        <v>2.2942811336995406</v>
      </c>
      <c r="H38" s="602">
        <v>2.6490838093477489</v>
      </c>
      <c r="I38" s="602">
        <v>2.4962023181421094</v>
      </c>
      <c r="J38" s="602">
        <v>2.4671455620373508</v>
      </c>
      <c r="K38" s="601">
        <v>1.1808278569222861</v>
      </c>
      <c r="L38" s="602">
        <v>1.2960025306144092</v>
      </c>
      <c r="M38" s="603">
        <v>1.0959048337880704</v>
      </c>
      <c r="N38" s="602">
        <v>0.90056014608646884</v>
      </c>
      <c r="O38" s="602">
        <v>0.70372952790599541</v>
      </c>
      <c r="P38" s="602">
        <v>0.59664384268035653</v>
      </c>
      <c r="Q38" s="601">
        <v>1.3846600815401324</v>
      </c>
      <c r="R38" s="602">
        <v>0.8639086310397226</v>
      </c>
      <c r="S38" s="603">
        <v>0.87331233018568111</v>
      </c>
      <c r="T38" s="602">
        <v>0</v>
      </c>
      <c r="U38" s="602">
        <v>0.98272266128174601</v>
      </c>
      <c r="V38" s="602">
        <v>0.60320706636879373</v>
      </c>
      <c r="W38" s="601">
        <v>0.58909588449963057</v>
      </c>
      <c r="X38" s="602">
        <v>0.34333415747379126</v>
      </c>
      <c r="Y38" s="603">
        <v>0.87397491280778172</v>
      </c>
      <c r="Z38" s="602">
        <v>1.9682124059443553</v>
      </c>
      <c r="AA38" s="602">
        <v>1.8985037860026859</v>
      </c>
      <c r="AB38" s="603">
        <v>1.8993337829203636</v>
      </c>
      <c r="AC38" s="63"/>
      <c r="AD38" s="424">
        <v>0.15840277043887241</v>
      </c>
      <c r="AE38" s="400">
        <v>7.4645593188964909E-2</v>
      </c>
      <c r="AF38" s="400">
        <v>-2.9056756104758552E-2</v>
      </c>
      <c r="AG38" s="400">
        <v>-0.20009769682633882</v>
      </c>
      <c r="AH38" s="400">
        <v>-0.10708568522563888</v>
      </c>
      <c r="AI38" s="400">
        <v>9.4036991459585106E-3</v>
      </c>
      <c r="AJ38" s="400">
        <v>-0.37951559491295228</v>
      </c>
      <c r="AK38" s="400">
        <v>0.53064075533399047</v>
      </c>
      <c r="AL38" s="425">
        <v>8.2999691767771111E-4</v>
      </c>
    </row>
    <row r="39" spans="1:38" ht="12" customHeight="1" x14ac:dyDescent="0.2">
      <c r="A39" s="83" t="s">
        <v>21</v>
      </c>
      <c r="B39" s="601">
        <v>0</v>
      </c>
      <c r="C39" s="602">
        <v>2.4647334822864138</v>
      </c>
      <c r="D39" s="602">
        <v>2.6164181334837</v>
      </c>
      <c r="E39" s="601">
        <v>1.3265654073606515E-2</v>
      </c>
      <c r="F39" s="602">
        <v>5.9288362579592704E-2</v>
      </c>
      <c r="G39" s="603">
        <v>4.1196205882233952E-2</v>
      </c>
      <c r="H39" s="602">
        <v>0.36869500122239135</v>
      </c>
      <c r="I39" s="602">
        <v>0.15951471296114314</v>
      </c>
      <c r="J39" s="602">
        <v>0.36969462864455355</v>
      </c>
      <c r="K39" s="601">
        <v>9.124390685108688</v>
      </c>
      <c r="L39" s="602">
        <v>5.3363940781967907</v>
      </c>
      <c r="M39" s="603">
        <v>1.891534491283984</v>
      </c>
      <c r="N39" s="602">
        <v>0.81286532598915207</v>
      </c>
      <c r="O39" s="602">
        <v>0.84179761771120409</v>
      </c>
      <c r="P39" s="602">
        <v>8.0336708711247748E-2</v>
      </c>
      <c r="Q39" s="601">
        <v>1.1558726017552021</v>
      </c>
      <c r="R39" s="602">
        <v>0.11558250015938902</v>
      </c>
      <c r="S39" s="603">
        <v>1.470683577689358E-2</v>
      </c>
      <c r="T39" s="602">
        <v>0</v>
      </c>
      <c r="U39" s="602">
        <v>3.6621419342605946E-2</v>
      </c>
      <c r="V39" s="602">
        <v>0</v>
      </c>
      <c r="W39" s="601">
        <v>3.6846604834880954E-2</v>
      </c>
      <c r="X39" s="602">
        <v>0</v>
      </c>
      <c r="Y39" s="603">
        <v>1.0134936042950258E-5</v>
      </c>
      <c r="Z39" s="602">
        <v>1.608375393474418</v>
      </c>
      <c r="AA39" s="602">
        <v>1.2730252498121923</v>
      </c>
      <c r="AB39" s="603">
        <v>0.98518564081064852</v>
      </c>
      <c r="AC39" s="63"/>
      <c r="AD39" s="424">
        <v>0.15168465119728625</v>
      </c>
      <c r="AE39" s="400">
        <v>-1.8092156697358752E-2</v>
      </c>
      <c r="AF39" s="400">
        <v>0.21017991568341041</v>
      </c>
      <c r="AG39" s="400">
        <v>-3.4448595869128065</v>
      </c>
      <c r="AH39" s="400">
        <v>-0.76146090899995633</v>
      </c>
      <c r="AI39" s="400">
        <v>-0.10087566438249544</v>
      </c>
      <c r="AJ39" s="400">
        <v>-3.6621419342605946E-2</v>
      </c>
      <c r="AK39" s="400">
        <v>1.0134936042950258E-5</v>
      </c>
      <c r="AL39" s="425">
        <v>-0.28783960900154382</v>
      </c>
    </row>
    <row r="40" spans="1:38" ht="12" customHeight="1" x14ac:dyDescent="0.2">
      <c r="A40" s="83" t="s">
        <v>22</v>
      </c>
      <c r="B40" s="601">
        <v>0</v>
      </c>
      <c r="C40" s="602">
        <v>0.55600008033879444</v>
      </c>
      <c r="D40" s="602">
        <v>0.42951804988575093</v>
      </c>
      <c r="E40" s="601">
        <v>0.52088182070480404</v>
      </c>
      <c r="F40" s="602">
        <v>0.4164552169758422</v>
      </c>
      <c r="G40" s="603">
        <v>0.44359481026997</v>
      </c>
      <c r="H40" s="602">
        <v>0.70655517927598688</v>
      </c>
      <c r="I40" s="602">
        <v>0.37937773355206511</v>
      </c>
      <c r="J40" s="602">
        <v>0.32936621362309337</v>
      </c>
      <c r="K40" s="601">
        <v>1.3142894688320237</v>
      </c>
      <c r="L40" s="602">
        <v>1.4178110645540987</v>
      </c>
      <c r="M40" s="603">
        <v>1.1694984549581102</v>
      </c>
      <c r="N40" s="602">
        <v>0.17543613108379291</v>
      </c>
      <c r="O40" s="602">
        <v>0.14917327462404564</v>
      </c>
      <c r="P40" s="602">
        <v>0.17318174208077841</v>
      </c>
      <c r="Q40" s="601">
        <v>2.6311154586213479</v>
      </c>
      <c r="R40" s="602">
        <v>2.2578916916894678</v>
      </c>
      <c r="S40" s="603">
        <v>1.6359926903848367</v>
      </c>
      <c r="T40" s="602">
        <v>0</v>
      </c>
      <c r="U40" s="602">
        <v>0.18668928346931074</v>
      </c>
      <c r="V40" s="602">
        <v>0.20501831772954679</v>
      </c>
      <c r="W40" s="601">
        <v>0.16473645834383402</v>
      </c>
      <c r="X40" s="602">
        <v>0.64951302149262125</v>
      </c>
      <c r="Y40" s="603">
        <v>0.2365976582545192</v>
      </c>
      <c r="Z40" s="602">
        <v>0.67839862150268204</v>
      </c>
      <c r="AA40" s="602">
        <v>0.52067250648514629</v>
      </c>
      <c r="AB40" s="603">
        <v>0.47309484782998779</v>
      </c>
      <c r="AC40" s="63"/>
      <c r="AD40" s="424">
        <v>-0.12648203045304351</v>
      </c>
      <c r="AE40" s="400">
        <v>2.7139593294127795E-2</v>
      </c>
      <c r="AF40" s="400">
        <v>-5.0011519928971737E-2</v>
      </c>
      <c r="AG40" s="400">
        <v>-0.24831260959598844</v>
      </c>
      <c r="AH40" s="400">
        <v>2.4008467456732768E-2</v>
      </c>
      <c r="AI40" s="400">
        <v>-0.62189900130463105</v>
      </c>
      <c r="AJ40" s="400">
        <v>1.8329034260236049E-2</v>
      </c>
      <c r="AK40" s="400">
        <v>-0.41291536323810207</v>
      </c>
      <c r="AL40" s="425">
        <v>-4.7577658655158506E-2</v>
      </c>
    </row>
    <row r="41" spans="1:38" ht="12" customHeight="1" x14ac:dyDescent="0.2">
      <c r="A41" s="83" t="s">
        <v>2039</v>
      </c>
      <c r="B41" s="601">
        <v>0</v>
      </c>
      <c r="C41" s="602">
        <v>0</v>
      </c>
      <c r="D41" s="602">
        <v>0.22021772894912803</v>
      </c>
      <c r="E41" s="601">
        <v>0</v>
      </c>
      <c r="F41" s="602">
        <v>0</v>
      </c>
      <c r="G41" s="603">
        <v>0.1430178260544068</v>
      </c>
      <c r="H41" s="602">
        <v>0</v>
      </c>
      <c r="I41" s="602">
        <v>0</v>
      </c>
      <c r="J41" s="602">
        <v>0.52124383772294536</v>
      </c>
      <c r="K41" s="601">
        <v>0</v>
      </c>
      <c r="L41" s="602">
        <v>0</v>
      </c>
      <c r="M41" s="603">
        <v>0</v>
      </c>
      <c r="N41" s="602">
        <v>0</v>
      </c>
      <c r="O41" s="602">
        <v>0</v>
      </c>
      <c r="P41" s="602">
        <v>3.4997008042510387E-2</v>
      </c>
      <c r="Q41" s="601">
        <v>0</v>
      </c>
      <c r="R41" s="602">
        <v>0</v>
      </c>
      <c r="S41" s="603">
        <v>2.4009906134411969E-2</v>
      </c>
      <c r="T41" s="602">
        <v>0</v>
      </c>
      <c r="U41" s="602">
        <v>0</v>
      </c>
      <c r="V41" s="602">
        <v>0.11571832389038425</v>
      </c>
      <c r="W41" s="601">
        <v>0</v>
      </c>
      <c r="X41" s="602">
        <v>0</v>
      </c>
      <c r="Y41" s="603">
        <v>0</v>
      </c>
      <c r="Z41" s="602">
        <v>0</v>
      </c>
      <c r="AA41" s="602">
        <v>0</v>
      </c>
      <c r="AB41" s="603">
        <v>0.26070983989885299</v>
      </c>
      <c r="AC41" s="63"/>
      <c r="AD41" s="424">
        <v>0.22021772894912803</v>
      </c>
      <c r="AE41" s="400">
        <v>0.1430178260544068</v>
      </c>
      <c r="AF41" s="400">
        <v>0.52124383772294536</v>
      </c>
      <c r="AG41" s="400">
        <v>0</v>
      </c>
      <c r="AH41" s="400">
        <v>3.4997008042510387E-2</v>
      </c>
      <c r="AI41" s="400">
        <v>2.4009906134411969E-2</v>
      </c>
      <c r="AJ41" s="400">
        <v>0.11571832389038425</v>
      </c>
      <c r="AK41" s="400">
        <v>0</v>
      </c>
      <c r="AL41" s="425">
        <v>0.26070983989885299</v>
      </c>
    </row>
    <row r="42" spans="1:38" ht="12" customHeight="1" x14ac:dyDescent="0.2">
      <c r="A42" s="83" t="s">
        <v>23</v>
      </c>
      <c r="B42" s="601">
        <v>0</v>
      </c>
      <c r="C42" s="602">
        <v>3.3973999802655169E-2</v>
      </c>
      <c r="D42" s="602">
        <v>9.8386183803637478E-3</v>
      </c>
      <c r="E42" s="601">
        <v>0.13916298839922547</v>
      </c>
      <c r="F42" s="602">
        <v>0.13587264430101215</v>
      </c>
      <c r="G42" s="603">
        <v>0.10206644158230625</v>
      </c>
      <c r="H42" s="602">
        <v>2.2602916800764476E-2</v>
      </c>
      <c r="I42" s="602">
        <v>6.7741374569310911E-2</v>
      </c>
      <c r="J42" s="602">
        <v>9.9243201036332621E-2</v>
      </c>
      <c r="K42" s="601">
        <v>0.34428164848116138</v>
      </c>
      <c r="L42" s="602">
        <v>0.34795558261691945</v>
      </c>
      <c r="M42" s="603">
        <v>0.19690045784252755</v>
      </c>
      <c r="N42" s="602">
        <v>2.8821565827038781E-3</v>
      </c>
      <c r="O42" s="602">
        <v>4.306468833420769E-3</v>
      </c>
      <c r="P42" s="602">
        <v>3.4887230260600373E-2</v>
      </c>
      <c r="Q42" s="601">
        <v>1.3516646532328992E-3</v>
      </c>
      <c r="R42" s="602">
        <v>6.6636902875880791E-3</v>
      </c>
      <c r="S42" s="603">
        <v>4.7332263764564095E-3</v>
      </c>
      <c r="T42" s="602">
        <v>0</v>
      </c>
      <c r="U42" s="602">
        <v>7.8320392459452132E-2</v>
      </c>
      <c r="V42" s="602">
        <v>7.8886047596018444E-2</v>
      </c>
      <c r="W42" s="601">
        <v>0</v>
      </c>
      <c r="X42" s="602">
        <v>2.2065845919990102E-2</v>
      </c>
      <c r="Y42" s="603">
        <v>0.47713781786481296</v>
      </c>
      <c r="Z42" s="602">
        <v>9.835023713686189E-2</v>
      </c>
      <c r="AA42" s="602">
        <v>8.0827802072264837E-2</v>
      </c>
      <c r="AB42" s="603">
        <v>8.366733747007199E-2</v>
      </c>
      <c r="AC42" s="63"/>
      <c r="AD42" s="424">
        <v>-2.4135381422291421E-2</v>
      </c>
      <c r="AE42" s="400">
        <v>-3.3806202718705894E-2</v>
      </c>
      <c r="AF42" s="400">
        <v>3.150182646702171E-2</v>
      </c>
      <c r="AG42" s="400">
        <v>-0.1510551247743919</v>
      </c>
      <c r="AH42" s="400">
        <v>3.0580761427179602E-2</v>
      </c>
      <c r="AI42" s="400">
        <v>-1.9304639111316696E-3</v>
      </c>
      <c r="AJ42" s="400">
        <v>5.6565513656631206E-4</v>
      </c>
      <c r="AK42" s="400">
        <v>0.45507197194482285</v>
      </c>
      <c r="AL42" s="425">
        <v>2.8395353978071525E-3</v>
      </c>
    </row>
    <row r="43" spans="1:38" ht="12" customHeight="1" x14ac:dyDescent="0.2">
      <c r="A43" s="83" t="s">
        <v>24</v>
      </c>
      <c r="B43" s="601">
        <v>0</v>
      </c>
      <c r="C43" s="602">
        <v>1.3084841455408157E-2</v>
      </c>
      <c r="D43" s="602">
        <v>1.3663798004282782E-2</v>
      </c>
      <c r="E43" s="601">
        <v>2.0901240020825742E-2</v>
      </c>
      <c r="F43" s="602">
        <v>7.6680336936078633E-2</v>
      </c>
      <c r="G43" s="603">
        <v>3.8450002765361591E-2</v>
      </c>
      <c r="H43" s="602">
        <v>0</v>
      </c>
      <c r="I43" s="602">
        <v>0</v>
      </c>
      <c r="J43" s="602">
        <v>0.1591810907505819</v>
      </c>
      <c r="K43" s="601">
        <v>4.9172310616752846</v>
      </c>
      <c r="L43" s="602">
        <v>5.2568700771164325</v>
      </c>
      <c r="M43" s="603">
        <v>4.0254421213664262</v>
      </c>
      <c r="N43" s="602">
        <v>5.9934181684234929E-2</v>
      </c>
      <c r="O43" s="602">
        <v>0.25168578323501889</v>
      </c>
      <c r="P43" s="602">
        <v>0.28227126818707843</v>
      </c>
      <c r="Q43" s="601">
        <v>0</v>
      </c>
      <c r="R43" s="602">
        <v>0</v>
      </c>
      <c r="S43" s="603">
        <v>0</v>
      </c>
      <c r="T43" s="602">
        <v>0</v>
      </c>
      <c r="U43" s="602">
        <v>5.0071917774776773E-4</v>
      </c>
      <c r="V43" s="602">
        <v>0</v>
      </c>
      <c r="W43" s="601">
        <v>0</v>
      </c>
      <c r="X43" s="602">
        <v>0</v>
      </c>
      <c r="Y43" s="603">
        <v>0</v>
      </c>
      <c r="Z43" s="602">
        <v>0.72307010423054119</v>
      </c>
      <c r="AA43" s="602">
        <v>0.42541561801077188</v>
      </c>
      <c r="AB43" s="603">
        <v>0.46631474026059599</v>
      </c>
      <c r="AC43" s="63"/>
      <c r="AD43" s="424">
        <v>5.7895654887462483E-4</v>
      </c>
      <c r="AE43" s="400">
        <v>-3.8230334170717042E-2</v>
      </c>
      <c r="AF43" s="400">
        <v>0.1591810907505819</v>
      </c>
      <c r="AG43" s="400">
        <v>-1.2314279557500063</v>
      </c>
      <c r="AH43" s="400">
        <v>3.0585484952059538E-2</v>
      </c>
      <c r="AI43" s="400">
        <v>0</v>
      </c>
      <c r="AJ43" s="400">
        <v>-5.0071917774776773E-4</v>
      </c>
      <c r="AK43" s="400">
        <v>0</v>
      </c>
      <c r="AL43" s="425">
        <v>4.0899122249824116E-2</v>
      </c>
    </row>
    <row r="44" spans="1:38" ht="12" customHeight="1" x14ac:dyDescent="0.2">
      <c r="A44" s="83" t="s">
        <v>25</v>
      </c>
      <c r="B44" s="601">
        <v>0.80026083165917927</v>
      </c>
      <c r="C44" s="602">
        <v>4.6253497997512483</v>
      </c>
      <c r="D44" s="602">
        <v>4.8704583887669148</v>
      </c>
      <c r="E44" s="601">
        <v>3.8270118102444335</v>
      </c>
      <c r="F44" s="602">
        <v>3.62906168913567</v>
      </c>
      <c r="G44" s="603">
        <v>3.4490015257902455</v>
      </c>
      <c r="H44" s="602">
        <v>2.0407998603151114</v>
      </c>
      <c r="I44" s="602">
        <v>1.4467037842913295</v>
      </c>
      <c r="J44" s="602">
        <v>1.4297385810260819</v>
      </c>
      <c r="K44" s="601">
        <v>6.0475568315434494</v>
      </c>
      <c r="L44" s="602">
        <v>7.4664035953101688</v>
      </c>
      <c r="M44" s="603">
        <v>6.5744923536258204</v>
      </c>
      <c r="N44" s="602">
        <v>6.9215458554231972</v>
      </c>
      <c r="O44" s="602">
        <v>6.5821576398295916</v>
      </c>
      <c r="P44" s="602">
        <v>6.7007960213090207</v>
      </c>
      <c r="Q44" s="601">
        <v>2.0386404866749399</v>
      </c>
      <c r="R44" s="602">
        <v>1.5504988465009484</v>
      </c>
      <c r="S44" s="603">
        <v>1.1021079110364649</v>
      </c>
      <c r="T44" s="602">
        <v>0</v>
      </c>
      <c r="U44" s="602">
        <v>1.5159853776685146</v>
      </c>
      <c r="V44" s="602">
        <v>1.7546370448180229</v>
      </c>
      <c r="W44" s="601">
        <v>4.9953081697760666</v>
      </c>
      <c r="X44" s="602">
        <v>5.2222250453396342</v>
      </c>
      <c r="Y44" s="603">
        <v>3.893638371940237</v>
      </c>
      <c r="Z44" s="602">
        <v>4.0676441895854678</v>
      </c>
      <c r="AA44" s="602">
        <v>3.699876951795849</v>
      </c>
      <c r="AB44" s="603">
        <v>3.6393169503932024</v>
      </c>
      <c r="AC44" s="63"/>
      <c r="AD44" s="424">
        <v>0.24510858901566657</v>
      </c>
      <c r="AE44" s="400">
        <v>-0.18006016334542441</v>
      </c>
      <c r="AF44" s="400">
        <v>-1.6965203265247641E-2</v>
      </c>
      <c r="AG44" s="400">
        <v>-0.89191124168434843</v>
      </c>
      <c r="AH44" s="400">
        <v>0.11863838147942918</v>
      </c>
      <c r="AI44" s="400">
        <v>-0.4483909354644835</v>
      </c>
      <c r="AJ44" s="400">
        <v>0.23865166714950825</v>
      </c>
      <c r="AK44" s="400">
        <v>-1.3285866733993972</v>
      </c>
      <c r="AL44" s="425">
        <v>-6.0560001402646613E-2</v>
      </c>
    </row>
    <row r="45" spans="1:38" ht="12" customHeight="1" x14ac:dyDescent="0.2">
      <c r="A45" s="85" t="s">
        <v>26</v>
      </c>
      <c r="B45" s="604">
        <v>4.8515858782063956</v>
      </c>
      <c r="C45" s="605">
        <v>3.720231896278603</v>
      </c>
      <c r="D45" s="605">
        <v>3.486246739563033</v>
      </c>
      <c r="E45" s="604">
        <v>0.92160010644978785</v>
      </c>
      <c r="F45" s="605">
        <v>0.86210529081312859</v>
      </c>
      <c r="G45" s="606">
        <v>0.80760754303800597</v>
      </c>
      <c r="H45" s="605">
        <v>3.1848692730361927</v>
      </c>
      <c r="I45" s="605">
        <v>2.6131906330078003</v>
      </c>
      <c r="J45" s="605">
        <v>2.8580523977915551</v>
      </c>
      <c r="K45" s="604">
        <v>7.5292642071463538</v>
      </c>
      <c r="L45" s="605">
        <v>3.6869456840643466</v>
      </c>
      <c r="M45" s="606">
        <v>7.1583793958156257</v>
      </c>
      <c r="N45" s="605">
        <v>4.3849493516218754</v>
      </c>
      <c r="O45" s="605">
        <v>3.649015797873524</v>
      </c>
      <c r="P45" s="605">
        <v>3.7031455422514528</v>
      </c>
      <c r="Q45" s="604">
        <v>1.4675728688234377</v>
      </c>
      <c r="R45" s="605">
        <v>2.6056443845082091</v>
      </c>
      <c r="S45" s="606">
        <v>1.5857070921776</v>
      </c>
      <c r="T45" s="605">
        <v>0</v>
      </c>
      <c r="U45" s="605">
        <v>2.2165007879809298</v>
      </c>
      <c r="V45" s="605">
        <v>2.3160400037220055</v>
      </c>
      <c r="W45" s="604">
        <v>3.3953381404960679</v>
      </c>
      <c r="X45" s="605">
        <v>0.3254055596396177</v>
      </c>
      <c r="Y45" s="606">
        <v>5.8853329117074756E-2</v>
      </c>
      <c r="Z45" s="605">
        <v>3.3183350200784467</v>
      </c>
      <c r="AA45" s="605">
        <v>2.8214206280350895</v>
      </c>
      <c r="AB45" s="606">
        <v>3.067312600360026</v>
      </c>
      <c r="AC45" s="63"/>
      <c r="AD45" s="424">
        <v>-0.23398515671556996</v>
      </c>
      <c r="AE45" s="400">
        <v>-5.4497747775122618E-2</v>
      </c>
      <c r="AF45" s="400">
        <v>0.24486176478375477</v>
      </c>
      <c r="AG45" s="400">
        <v>3.471433711751279</v>
      </c>
      <c r="AH45" s="400">
        <v>5.4129744377928724E-2</v>
      </c>
      <c r="AI45" s="400">
        <v>-1.0199372923306091</v>
      </c>
      <c r="AJ45" s="400">
        <v>9.9539215741075715E-2</v>
      </c>
      <c r="AK45" s="400">
        <v>-0.26655223052254295</v>
      </c>
      <c r="AL45" s="425">
        <v>0.24589197232493643</v>
      </c>
    </row>
    <row r="46" spans="1:38" ht="12" customHeight="1" x14ac:dyDescent="0.2">
      <c r="AD46" s="309"/>
      <c r="AE46" s="309"/>
      <c r="AF46" s="309"/>
      <c r="AG46" s="309"/>
      <c r="AH46" s="309"/>
      <c r="AI46" s="309"/>
      <c r="AJ46" s="309"/>
      <c r="AK46" s="309"/>
      <c r="AL46" s="309"/>
    </row>
  </sheetData>
  <mergeCells count="7">
    <mergeCell ref="AD28:AL28"/>
    <mergeCell ref="A3:A5"/>
    <mergeCell ref="B3:AB3"/>
    <mergeCell ref="AD3:AL3"/>
    <mergeCell ref="AD5:AL5"/>
    <mergeCell ref="B26:AB26"/>
    <mergeCell ref="AD26:AL26"/>
  </mergeCells>
  <conditionalFormatting sqref="B3">
    <cfRule type="expression" dxfId="7" priority="6">
      <formula>(B1+1)&lt;=(9*rounds_bucket)</formula>
    </cfRule>
  </conditionalFormatting>
  <conditionalFormatting sqref="C28:AB28">
    <cfRule type="expression" dxfId="6" priority="5">
      <formula>(C1+1)&lt;=(9*rounds_bucket)</formula>
    </cfRule>
  </conditionalFormatting>
  <conditionalFormatting sqref="B1:AB1">
    <cfRule type="expression" dxfId="5" priority="4">
      <formula>(B1+1)&gt;(9*rounds_bucket)</formula>
    </cfRule>
  </conditionalFormatting>
  <conditionalFormatting sqref="B26">
    <cfRule type="expression" dxfId="4" priority="2">
      <formula>(B23+1)&lt;=(9*rounds_bucket)</formula>
    </cfRule>
  </conditionalFormatting>
  <conditionalFormatting sqref="AD26">
    <cfRule type="expression" dxfId="3" priority="1">
      <formula>(AD23+1)&lt;=(9*rounds_bucket)</formula>
    </cfRule>
  </conditionalFormatting>
  <pageMargins left="0.39370078740157483" right="0.39370078740157483" top="0.51181102362204722" bottom="0.39370078740157483" header="0.31496062992125984" footer="0.31496062992125984"/>
  <pageSetup paperSize="9" scale="37" pageOrder="overThenDown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AL52"/>
  <sheetViews>
    <sheetView showGridLines="0" zoomScale="80" zoomScaleNormal="80" zoomScaleSheetLayoutView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9.109375" defaultRowHeight="12" customHeight="1" x14ac:dyDescent="0.2"/>
  <cols>
    <col min="1" max="1" width="28.6640625" style="304" customWidth="1"/>
    <col min="2" max="28" width="9.5546875" style="304" customWidth="1"/>
    <col min="29" max="29" width="9.5546875" style="300" customWidth="1"/>
    <col min="30" max="37" width="9.5546875" style="304" customWidth="1"/>
    <col min="38" max="38" width="11.109375" style="304" bestFit="1" customWidth="1"/>
    <col min="39" max="16384" width="9.109375" style="304"/>
  </cols>
  <sheetData>
    <row r="1" spans="1:38" s="301" customFormat="1" ht="12" customHeight="1" x14ac:dyDescent="0.2">
      <c r="AC1" s="35"/>
    </row>
    <row r="2" spans="1:38" ht="13.8" x14ac:dyDescent="0.25">
      <c r="A2" s="825">
        <f>'29 MH Cost Bucket'!A2+1</f>
        <v>28</v>
      </c>
      <c r="B2" s="676" t="s">
        <v>2695</v>
      </c>
      <c r="C2" s="302"/>
      <c r="E2" s="302"/>
      <c r="G2" s="302"/>
      <c r="I2" s="302"/>
      <c r="K2" s="302"/>
      <c r="M2" s="302"/>
      <c r="O2" s="302"/>
      <c r="Q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6"/>
      <c r="AD2" s="302"/>
    </row>
    <row r="3" spans="1:38" ht="12" customHeight="1" x14ac:dyDescent="0.25">
      <c r="A3" s="302"/>
      <c r="B3" s="302"/>
      <c r="C3" s="302"/>
      <c r="E3" s="302"/>
      <c r="G3" s="302"/>
      <c r="I3" s="302"/>
      <c r="K3" s="302"/>
      <c r="M3" s="302"/>
      <c r="O3" s="302"/>
      <c r="Q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6"/>
    </row>
    <row r="4" spans="1:38" s="386" customFormat="1" ht="15" customHeight="1" x14ac:dyDescent="0.2">
      <c r="A4" s="886" t="s">
        <v>2626</v>
      </c>
      <c r="B4" s="883" t="s">
        <v>475</v>
      </c>
      <c r="C4" s="884"/>
      <c r="D4" s="884"/>
      <c r="E4" s="884"/>
      <c r="F4" s="884"/>
      <c r="G4" s="884"/>
      <c r="H4" s="884"/>
      <c r="I4" s="884"/>
      <c r="J4" s="884"/>
      <c r="K4" s="884"/>
      <c r="L4" s="884"/>
      <c r="M4" s="884"/>
      <c r="N4" s="884"/>
      <c r="O4" s="884"/>
      <c r="P4" s="884"/>
      <c r="Q4" s="884"/>
      <c r="R4" s="884"/>
      <c r="S4" s="884"/>
      <c r="T4" s="884"/>
      <c r="U4" s="884"/>
      <c r="V4" s="884"/>
      <c r="W4" s="884"/>
      <c r="X4" s="884"/>
      <c r="Y4" s="884"/>
      <c r="Z4" s="884"/>
      <c r="AA4" s="884"/>
      <c r="AB4" s="885"/>
      <c r="AC4" s="6"/>
      <c r="AD4" s="871" t="s">
        <v>473</v>
      </c>
      <c r="AE4" s="872"/>
      <c r="AF4" s="872"/>
      <c r="AG4" s="872"/>
      <c r="AH4" s="872"/>
      <c r="AI4" s="872"/>
      <c r="AJ4" s="872"/>
      <c r="AK4" s="872"/>
      <c r="AL4" s="873"/>
    </row>
    <row r="5" spans="1:38" s="387" customFormat="1" ht="15" customHeight="1" x14ac:dyDescent="0.25">
      <c r="A5" s="887"/>
      <c r="B5" s="575" t="s">
        <v>2</v>
      </c>
      <c r="C5" s="576" t="s">
        <v>749</v>
      </c>
      <c r="D5" s="577" t="s">
        <v>749</v>
      </c>
      <c r="E5" s="576" t="s">
        <v>3</v>
      </c>
      <c r="F5" s="576" t="s">
        <v>749</v>
      </c>
      <c r="G5" s="576" t="s">
        <v>749</v>
      </c>
      <c r="H5" s="575" t="s">
        <v>10</v>
      </c>
      <c r="I5" s="576" t="s">
        <v>749</v>
      </c>
      <c r="J5" s="577" t="s">
        <v>749</v>
      </c>
      <c r="K5" s="576" t="s">
        <v>4</v>
      </c>
      <c r="L5" s="576" t="s">
        <v>749</v>
      </c>
      <c r="M5" s="576" t="s">
        <v>749</v>
      </c>
      <c r="N5" s="575" t="s">
        <v>5</v>
      </c>
      <c r="O5" s="576" t="s">
        <v>749</v>
      </c>
      <c r="P5" s="577" t="s">
        <v>749</v>
      </c>
      <c r="Q5" s="576" t="s">
        <v>6</v>
      </c>
      <c r="R5" s="576" t="s">
        <v>749</v>
      </c>
      <c r="S5" s="576" t="s">
        <v>749</v>
      </c>
      <c r="T5" s="575" t="s">
        <v>7</v>
      </c>
      <c r="U5" s="576" t="s">
        <v>749</v>
      </c>
      <c r="V5" s="577" t="s">
        <v>749</v>
      </c>
      <c r="W5" s="576" t="s">
        <v>8</v>
      </c>
      <c r="X5" s="576" t="s">
        <v>749</v>
      </c>
      <c r="Y5" s="576" t="s">
        <v>749</v>
      </c>
      <c r="Z5" s="575" t="s">
        <v>9</v>
      </c>
      <c r="AA5" s="576" t="s">
        <v>749</v>
      </c>
      <c r="AB5" s="577" t="s">
        <v>749</v>
      </c>
      <c r="AC5" s="6"/>
      <c r="AD5" s="820" t="s">
        <v>2</v>
      </c>
      <c r="AE5" s="817" t="s">
        <v>3</v>
      </c>
      <c r="AF5" s="817" t="s">
        <v>10</v>
      </c>
      <c r="AG5" s="817" t="s">
        <v>4</v>
      </c>
      <c r="AH5" s="817" t="s">
        <v>5</v>
      </c>
      <c r="AI5" s="817" t="s">
        <v>6</v>
      </c>
      <c r="AJ5" s="817" t="s">
        <v>7</v>
      </c>
      <c r="AK5" s="817" t="s">
        <v>8</v>
      </c>
      <c r="AL5" s="821" t="s">
        <v>9</v>
      </c>
    </row>
    <row r="6" spans="1:38" ht="15" customHeight="1" x14ac:dyDescent="0.2">
      <c r="A6" s="887"/>
      <c r="B6" s="574" t="s">
        <v>29</v>
      </c>
      <c r="C6" s="389" t="s">
        <v>30</v>
      </c>
      <c r="D6" s="390" t="s">
        <v>31</v>
      </c>
      <c r="E6" s="389" t="s">
        <v>29</v>
      </c>
      <c r="F6" s="389" t="s">
        <v>30</v>
      </c>
      <c r="G6" s="389" t="s">
        <v>31</v>
      </c>
      <c r="H6" s="574" t="s">
        <v>29</v>
      </c>
      <c r="I6" s="389" t="s">
        <v>30</v>
      </c>
      <c r="J6" s="390" t="s">
        <v>31</v>
      </c>
      <c r="K6" s="389" t="s">
        <v>29</v>
      </c>
      <c r="L6" s="389" t="s">
        <v>30</v>
      </c>
      <c r="M6" s="389" t="s">
        <v>31</v>
      </c>
      <c r="N6" s="574" t="s">
        <v>29</v>
      </c>
      <c r="O6" s="389" t="s">
        <v>30</v>
      </c>
      <c r="P6" s="390" t="s">
        <v>31</v>
      </c>
      <c r="Q6" s="389" t="s">
        <v>29</v>
      </c>
      <c r="R6" s="389" t="s">
        <v>30</v>
      </c>
      <c r="S6" s="389" t="s">
        <v>31</v>
      </c>
      <c r="T6" s="574" t="s">
        <v>29</v>
      </c>
      <c r="U6" s="389" t="s">
        <v>30</v>
      </c>
      <c r="V6" s="390" t="s">
        <v>31</v>
      </c>
      <c r="W6" s="389" t="s">
        <v>29</v>
      </c>
      <c r="X6" s="389" t="s">
        <v>30</v>
      </c>
      <c r="Y6" s="389" t="s">
        <v>31</v>
      </c>
      <c r="Z6" s="574" t="s">
        <v>29</v>
      </c>
      <c r="AA6" s="389" t="s">
        <v>30</v>
      </c>
      <c r="AB6" s="390" t="s">
        <v>31</v>
      </c>
      <c r="AC6" s="6"/>
      <c r="AD6" s="888" t="s">
        <v>2661</v>
      </c>
      <c r="AE6" s="1018"/>
      <c r="AF6" s="1018"/>
      <c r="AG6" s="1018"/>
      <c r="AH6" s="1018"/>
      <c r="AI6" s="1018"/>
      <c r="AJ6" s="1018"/>
      <c r="AK6" s="1018"/>
      <c r="AL6" s="1019"/>
    </row>
    <row r="7" spans="1:38" ht="12" customHeight="1" x14ac:dyDescent="0.2">
      <c r="A7" s="82" t="s">
        <v>65</v>
      </c>
      <c r="B7" s="391">
        <v>14.954810071000001</v>
      </c>
      <c r="C7" s="392">
        <v>6319.5594738</v>
      </c>
      <c r="D7" s="393">
        <v>6005.3061711999999</v>
      </c>
      <c r="E7" s="392">
        <v>5730.4761927999998</v>
      </c>
      <c r="F7" s="392">
        <v>6277.7522651999998</v>
      </c>
      <c r="G7" s="392">
        <v>6559.7794932999996</v>
      </c>
      <c r="H7" s="391">
        <v>4973.4070207000004</v>
      </c>
      <c r="I7" s="392">
        <v>1911.1177296999999</v>
      </c>
      <c r="J7" s="393">
        <v>3151.2378813</v>
      </c>
      <c r="K7" s="392">
        <v>4615.8052942000004</v>
      </c>
      <c r="L7" s="392">
        <v>4952.0121107000004</v>
      </c>
      <c r="M7" s="392">
        <v>4943.4342780999996</v>
      </c>
      <c r="N7" s="391">
        <v>6959.3774119999998</v>
      </c>
      <c r="O7" s="392">
        <v>7325.9188046999998</v>
      </c>
      <c r="P7" s="393">
        <v>7522.7843472000004</v>
      </c>
      <c r="Q7" s="392">
        <v>3815.5822701000002</v>
      </c>
      <c r="R7" s="392">
        <v>4119.1507779000003</v>
      </c>
      <c r="S7" s="392">
        <v>1669.2213569999999</v>
      </c>
      <c r="T7" s="391">
        <v>0</v>
      </c>
      <c r="U7" s="392">
        <v>11359.532372</v>
      </c>
      <c r="V7" s="393">
        <v>10841.792675000001</v>
      </c>
      <c r="W7" s="392">
        <v>7817.0240741999996</v>
      </c>
      <c r="X7" s="392">
        <v>7984.5185676999999</v>
      </c>
      <c r="Y7" s="392">
        <v>2752.2727227</v>
      </c>
      <c r="Z7" s="391">
        <v>5329.2147410999996</v>
      </c>
      <c r="AA7" s="392">
        <v>3680.5099896000002</v>
      </c>
      <c r="AB7" s="393">
        <v>4478.1576316000001</v>
      </c>
      <c r="AC7" s="63"/>
      <c r="AD7" s="399">
        <v>-314.2533026000001</v>
      </c>
      <c r="AE7" s="422">
        <v>282.02722809999977</v>
      </c>
      <c r="AF7" s="422">
        <v>1240.1201516000001</v>
      </c>
      <c r="AG7" s="422">
        <v>-8.5778326000008747</v>
      </c>
      <c r="AH7" s="422">
        <v>196.86554250000063</v>
      </c>
      <c r="AI7" s="422">
        <v>-2449.9294209000004</v>
      </c>
      <c r="AJ7" s="422">
        <v>-517.73969699999907</v>
      </c>
      <c r="AK7" s="422">
        <v>-5232.2458449999995</v>
      </c>
      <c r="AL7" s="423">
        <v>797.64764199999991</v>
      </c>
    </row>
    <row r="8" spans="1:38" ht="12" customHeight="1" x14ac:dyDescent="0.2">
      <c r="A8" s="83" t="s">
        <v>66</v>
      </c>
      <c r="B8" s="73">
        <v>131.34760607999999</v>
      </c>
      <c r="C8" s="63">
        <v>1860.5800899999999</v>
      </c>
      <c r="D8" s="308">
        <v>1645.3828602999999</v>
      </c>
      <c r="E8" s="63">
        <v>1858.0688233000001</v>
      </c>
      <c r="F8" s="63">
        <v>1707.6815177000001</v>
      </c>
      <c r="G8" s="63">
        <v>1832.0608721999999</v>
      </c>
      <c r="H8" s="73">
        <v>1881.4950554</v>
      </c>
      <c r="I8" s="63">
        <v>897.16648139999995</v>
      </c>
      <c r="J8" s="308">
        <v>1513.1670878</v>
      </c>
      <c r="K8" s="63">
        <v>1717.509407</v>
      </c>
      <c r="L8" s="63">
        <v>1795.9482837</v>
      </c>
      <c r="M8" s="63">
        <v>1700.7424684</v>
      </c>
      <c r="N8" s="73">
        <v>3064.733729</v>
      </c>
      <c r="O8" s="63">
        <v>3466.3333124000001</v>
      </c>
      <c r="P8" s="308">
        <v>2876.8609809999998</v>
      </c>
      <c r="Q8" s="63">
        <v>1600.3958511999999</v>
      </c>
      <c r="R8" s="63">
        <v>1525.5276358000001</v>
      </c>
      <c r="S8" s="63">
        <v>1088.0878488000001</v>
      </c>
      <c r="T8" s="73">
        <v>0</v>
      </c>
      <c r="U8" s="63">
        <v>3603.2232239999998</v>
      </c>
      <c r="V8" s="308">
        <v>3314.1541474999999</v>
      </c>
      <c r="W8" s="63">
        <v>2181.9928893000001</v>
      </c>
      <c r="X8" s="63">
        <v>1915.5071267000001</v>
      </c>
      <c r="Y8" s="63">
        <v>532.50716308000005</v>
      </c>
      <c r="Z8" s="73">
        <v>1968.7074928</v>
      </c>
      <c r="AA8" s="63">
        <v>1347.7735631999999</v>
      </c>
      <c r="AB8" s="308">
        <v>1618.9202604</v>
      </c>
      <c r="AC8" s="63"/>
      <c r="AD8" s="424">
        <v>-215.19722969999998</v>
      </c>
      <c r="AE8" s="400">
        <v>124.37935449999986</v>
      </c>
      <c r="AF8" s="400">
        <v>616.00060640000004</v>
      </c>
      <c r="AG8" s="400">
        <v>-95.20581530000004</v>
      </c>
      <c r="AH8" s="400">
        <v>-589.47233140000026</v>
      </c>
      <c r="AI8" s="400">
        <v>-437.43978700000002</v>
      </c>
      <c r="AJ8" s="400">
        <v>-289.06907649999994</v>
      </c>
      <c r="AK8" s="400">
        <v>-1382.99996362</v>
      </c>
      <c r="AL8" s="425">
        <v>271.14669720000006</v>
      </c>
    </row>
    <row r="9" spans="1:38" ht="12" customHeight="1" x14ac:dyDescent="0.2">
      <c r="A9" s="83" t="s">
        <v>67</v>
      </c>
      <c r="B9" s="73">
        <v>12.580249234</v>
      </c>
      <c r="C9" s="63">
        <v>561.73221853999996</v>
      </c>
      <c r="D9" s="308">
        <v>483.79786260999998</v>
      </c>
      <c r="E9" s="63">
        <v>649.87414524999997</v>
      </c>
      <c r="F9" s="63">
        <v>784.42171807</v>
      </c>
      <c r="G9" s="63">
        <v>743.63353646999997</v>
      </c>
      <c r="H9" s="73">
        <v>73.653056759999998</v>
      </c>
      <c r="I9" s="63">
        <v>26.110164382000001</v>
      </c>
      <c r="J9" s="308">
        <v>41.517168914999999</v>
      </c>
      <c r="K9" s="63">
        <v>40.422485645000002</v>
      </c>
      <c r="L9" s="63">
        <v>90.977272674999995</v>
      </c>
      <c r="M9" s="63">
        <v>395.01340683000001</v>
      </c>
      <c r="N9" s="73">
        <v>113.69529462</v>
      </c>
      <c r="O9" s="63">
        <v>117.69230177</v>
      </c>
      <c r="P9" s="308">
        <v>36.309012285999998</v>
      </c>
      <c r="Q9" s="63">
        <v>0.1503901228</v>
      </c>
      <c r="R9" s="63">
        <v>1.16271953E-2</v>
      </c>
      <c r="S9" s="63">
        <v>0.61824802800000001</v>
      </c>
      <c r="T9" s="73">
        <v>0</v>
      </c>
      <c r="U9" s="63">
        <v>870.17203815000005</v>
      </c>
      <c r="V9" s="308">
        <v>1159.9267559</v>
      </c>
      <c r="W9" s="63">
        <v>388.89760338999997</v>
      </c>
      <c r="X9" s="63">
        <v>403.79636182000002</v>
      </c>
      <c r="Y9" s="63">
        <v>145.54516125000001</v>
      </c>
      <c r="Z9" s="73">
        <v>238.9847585</v>
      </c>
      <c r="AA9" s="63">
        <v>210.77788150999999</v>
      </c>
      <c r="AB9" s="308">
        <v>255.78159964</v>
      </c>
      <c r="AC9" s="63"/>
      <c r="AD9" s="424">
        <v>-77.934355929999981</v>
      </c>
      <c r="AE9" s="400">
        <v>-40.78818160000003</v>
      </c>
      <c r="AF9" s="400">
        <v>15.407004532999999</v>
      </c>
      <c r="AG9" s="400">
        <v>304.03613415500001</v>
      </c>
      <c r="AH9" s="400">
        <v>-81.383289484000002</v>
      </c>
      <c r="AI9" s="400">
        <v>0.6066208327</v>
      </c>
      <c r="AJ9" s="400">
        <v>289.75471774999994</v>
      </c>
      <c r="AK9" s="400">
        <v>-258.25120057000004</v>
      </c>
      <c r="AL9" s="425">
        <v>45.00371813000001</v>
      </c>
    </row>
    <row r="10" spans="1:38" ht="12" customHeight="1" x14ac:dyDescent="0.2">
      <c r="A10" s="83" t="s">
        <v>68</v>
      </c>
      <c r="B10" s="73">
        <v>12.718400654</v>
      </c>
      <c r="C10" s="63">
        <v>939.10601453000004</v>
      </c>
      <c r="D10" s="308">
        <v>896.31547751000005</v>
      </c>
      <c r="E10" s="63">
        <v>788.25224111</v>
      </c>
      <c r="F10" s="63">
        <v>835.77616888</v>
      </c>
      <c r="G10" s="63">
        <v>547.86023313999999</v>
      </c>
      <c r="H10" s="73">
        <v>872.46112395</v>
      </c>
      <c r="I10" s="63">
        <v>779.76998040000001</v>
      </c>
      <c r="J10" s="308">
        <v>1265.5400995</v>
      </c>
      <c r="K10" s="63">
        <v>408.01173168999998</v>
      </c>
      <c r="L10" s="63">
        <v>436.04319715999998</v>
      </c>
      <c r="M10" s="63">
        <v>461.72621563000001</v>
      </c>
      <c r="N10" s="73">
        <v>1019.4991965</v>
      </c>
      <c r="O10" s="63">
        <v>1128.3549688999999</v>
      </c>
      <c r="P10" s="308">
        <v>1153.8384865</v>
      </c>
      <c r="Q10" s="63">
        <v>267.71229090999998</v>
      </c>
      <c r="R10" s="63">
        <v>345.23312454000001</v>
      </c>
      <c r="S10" s="63">
        <v>622.40160782999999</v>
      </c>
      <c r="T10" s="73">
        <v>0</v>
      </c>
      <c r="U10" s="63">
        <v>436.14374937999997</v>
      </c>
      <c r="V10" s="308">
        <v>867.26365940999995</v>
      </c>
      <c r="W10" s="63">
        <v>812.66803701000003</v>
      </c>
      <c r="X10" s="63">
        <v>1071.529761</v>
      </c>
      <c r="Y10" s="63">
        <v>394.99574976000002</v>
      </c>
      <c r="Z10" s="73">
        <v>759.94787952000001</v>
      </c>
      <c r="AA10" s="63">
        <v>805.23163655999997</v>
      </c>
      <c r="AB10" s="308">
        <v>954.56949994000001</v>
      </c>
      <c r="AC10" s="63"/>
      <c r="AD10" s="424">
        <v>-42.790537019999988</v>
      </c>
      <c r="AE10" s="400">
        <v>-287.91593574000001</v>
      </c>
      <c r="AF10" s="400">
        <v>485.77011909999999</v>
      </c>
      <c r="AG10" s="400">
        <v>25.683018470000036</v>
      </c>
      <c r="AH10" s="400">
        <v>25.483517600000141</v>
      </c>
      <c r="AI10" s="400">
        <v>277.16848328999998</v>
      </c>
      <c r="AJ10" s="400">
        <v>431.11991002999997</v>
      </c>
      <c r="AK10" s="400">
        <v>-676.53401123999993</v>
      </c>
      <c r="AL10" s="425">
        <v>149.33786338000004</v>
      </c>
    </row>
    <row r="11" spans="1:38" ht="12" customHeight="1" x14ac:dyDescent="0.2">
      <c r="A11" s="83" t="s">
        <v>69</v>
      </c>
      <c r="B11" s="73">
        <v>37.737129689</v>
      </c>
      <c r="C11" s="63">
        <v>1986.6904744999999</v>
      </c>
      <c r="D11" s="308">
        <v>1666.3109704000001</v>
      </c>
      <c r="E11" s="63">
        <v>1232.8618317</v>
      </c>
      <c r="F11" s="63">
        <v>1648.1883967000001</v>
      </c>
      <c r="G11" s="63">
        <v>2059.1309866000001</v>
      </c>
      <c r="H11" s="73">
        <v>1903.4669747</v>
      </c>
      <c r="I11" s="63">
        <v>843.10932651999997</v>
      </c>
      <c r="J11" s="308">
        <v>1406.1477850000001</v>
      </c>
      <c r="K11" s="63">
        <v>994.38426961000005</v>
      </c>
      <c r="L11" s="63">
        <v>894.66557668999997</v>
      </c>
      <c r="M11" s="63">
        <v>867.42056362000005</v>
      </c>
      <c r="N11" s="73">
        <v>2248.3819465000001</v>
      </c>
      <c r="O11" s="63">
        <v>2309.2822894000001</v>
      </c>
      <c r="P11" s="308">
        <v>2241.6961563</v>
      </c>
      <c r="Q11" s="63">
        <v>1677.4059663</v>
      </c>
      <c r="R11" s="63">
        <v>1753.6842534</v>
      </c>
      <c r="S11" s="63">
        <v>604.70338734999996</v>
      </c>
      <c r="T11" s="73">
        <v>0</v>
      </c>
      <c r="U11" s="63">
        <v>4928.0640282000004</v>
      </c>
      <c r="V11" s="308">
        <v>3175.9428373999999</v>
      </c>
      <c r="W11" s="63">
        <v>2674.6328082</v>
      </c>
      <c r="X11" s="63">
        <v>2082.2206265999998</v>
      </c>
      <c r="Y11" s="63">
        <v>785.8907676</v>
      </c>
      <c r="Z11" s="73">
        <v>1594.4585557</v>
      </c>
      <c r="AA11" s="63">
        <v>1237.6005074</v>
      </c>
      <c r="AB11" s="308">
        <v>1475.7890414999999</v>
      </c>
      <c r="AC11" s="63"/>
      <c r="AD11" s="424">
        <v>-320.37950409999985</v>
      </c>
      <c r="AE11" s="400">
        <v>410.94258990000003</v>
      </c>
      <c r="AF11" s="400">
        <v>563.03845848000014</v>
      </c>
      <c r="AG11" s="400">
        <v>-27.245013069999914</v>
      </c>
      <c r="AH11" s="400">
        <v>-67.586133100000097</v>
      </c>
      <c r="AI11" s="400">
        <v>-1148.98086605</v>
      </c>
      <c r="AJ11" s="400">
        <v>-1752.1211908000005</v>
      </c>
      <c r="AK11" s="400">
        <v>-1296.3298589999999</v>
      </c>
      <c r="AL11" s="425">
        <v>238.18853409999997</v>
      </c>
    </row>
    <row r="12" spans="1:38" ht="12" customHeight="1" x14ac:dyDescent="0.2">
      <c r="A12" s="83" t="s">
        <v>70</v>
      </c>
      <c r="B12" s="73">
        <v>15.742066360999999</v>
      </c>
      <c r="C12" s="63">
        <v>1207.3125981000001</v>
      </c>
      <c r="D12" s="308">
        <v>1111.2176853999999</v>
      </c>
      <c r="E12" s="63">
        <v>2366.5480459999999</v>
      </c>
      <c r="F12" s="63">
        <v>2475.2754527000002</v>
      </c>
      <c r="G12" s="63">
        <v>2545.4728297000001</v>
      </c>
      <c r="H12" s="73">
        <v>870.53205478999996</v>
      </c>
      <c r="I12" s="63">
        <v>475.52849631999999</v>
      </c>
      <c r="J12" s="308">
        <v>722.68276803000003</v>
      </c>
      <c r="K12" s="63">
        <v>1293.6468648</v>
      </c>
      <c r="L12" s="63">
        <v>998.58460317000004</v>
      </c>
      <c r="M12" s="63">
        <v>1240.4057946</v>
      </c>
      <c r="N12" s="73">
        <v>1653.6746893</v>
      </c>
      <c r="O12" s="63">
        <v>1754.1277442000001</v>
      </c>
      <c r="P12" s="308">
        <v>1749.8269591999999</v>
      </c>
      <c r="Q12" s="63">
        <v>913.40634522000005</v>
      </c>
      <c r="R12" s="63">
        <v>1253.9825854000001</v>
      </c>
      <c r="S12" s="63">
        <v>548.39425773999994</v>
      </c>
      <c r="T12" s="73">
        <v>0</v>
      </c>
      <c r="U12" s="63">
        <v>2053.0342194999998</v>
      </c>
      <c r="V12" s="308">
        <v>1492.3000496</v>
      </c>
      <c r="W12" s="63">
        <v>2953.1013214999998</v>
      </c>
      <c r="X12" s="63">
        <v>2014.5877645999999</v>
      </c>
      <c r="Y12" s="63">
        <v>804.62082142999998</v>
      </c>
      <c r="Z12" s="73">
        <v>1489.1509235000001</v>
      </c>
      <c r="AA12" s="63">
        <v>916.66157998999995</v>
      </c>
      <c r="AB12" s="308">
        <v>1119.169764</v>
      </c>
      <c r="AC12" s="63"/>
      <c r="AD12" s="424">
        <v>-96.094912700000123</v>
      </c>
      <c r="AE12" s="400">
        <v>70.19737699999996</v>
      </c>
      <c r="AF12" s="400">
        <v>247.15427171000005</v>
      </c>
      <c r="AG12" s="400">
        <v>241.82119143</v>
      </c>
      <c r="AH12" s="400">
        <v>-4.3007850000001326</v>
      </c>
      <c r="AI12" s="400">
        <v>-705.58832766000012</v>
      </c>
      <c r="AJ12" s="400">
        <v>-560.73416989999987</v>
      </c>
      <c r="AK12" s="400">
        <v>-1209.9669431699999</v>
      </c>
      <c r="AL12" s="425">
        <v>202.50818401000004</v>
      </c>
    </row>
    <row r="13" spans="1:38" ht="12" customHeight="1" x14ac:dyDescent="0.2">
      <c r="A13" s="83" t="s">
        <v>16</v>
      </c>
      <c r="B13" s="73">
        <v>1.1647781100000001E-2</v>
      </c>
      <c r="C13" s="63">
        <v>150.94651905000001</v>
      </c>
      <c r="D13" s="308">
        <v>113.00947333000001</v>
      </c>
      <c r="E13" s="63">
        <v>40.121469316999999</v>
      </c>
      <c r="F13" s="63">
        <v>35.729990319000002</v>
      </c>
      <c r="G13" s="63">
        <v>42.657334306999999</v>
      </c>
      <c r="H13" s="73">
        <v>123.12944976</v>
      </c>
      <c r="I13" s="63">
        <v>32.97555526</v>
      </c>
      <c r="J13" s="308">
        <v>57.288064994999999</v>
      </c>
      <c r="K13" s="63">
        <v>88.182462732999994</v>
      </c>
      <c r="L13" s="63">
        <v>99.433487661000001</v>
      </c>
      <c r="M13" s="63">
        <v>71.955399772999996</v>
      </c>
      <c r="N13" s="73">
        <v>109.58864662000001</v>
      </c>
      <c r="O13" s="63">
        <v>189.81712008</v>
      </c>
      <c r="P13" s="308">
        <v>162.75732894000001</v>
      </c>
      <c r="Q13" s="63">
        <v>18.122236399999998</v>
      </c>
      <c r="R13" s="63">
        <v>10.807754126000001</v>
      </c>
      <c r="S13" s="63">
        <v>4.8240356714999999</v>
      </c>
      <c r="T13" s="73">
        <v>0</v>
      </c>
      <c r="U13" s="63">
        <v>99.184996104999996</v>
      </c>
      <c r="V13" s="308">
        <v>94.001116195999998</v>
      </c>
      <c r="W13" s="63">
        <v>71.965708363999994</v>
      </c>
      <c r="X13" s="63">
        <v>66.533790308999997</v>
      </c>
      <c r="Y13" s="63">
        <v>21.432276088999998</v>
      </c>
      <c r="Z13" s="73">
        <v>86.345077171</v>
      </c>
      <c r="AA13" s="63">
        <v>66.349915992000007</v>
      </c>
      <c r="AB13" s="308">
        <v>69.575704244999997</v>
      </c>
      <c r="AC13" s="63"/>
      <c r="AD13" s="424">
        <v>-37.93704572</v>
      </c>
      <c r="AE13" s="400">
        <v>6.927343987999997</v>
      </c>
      <c r="AF13" s="400">
        <v>24.312509734999999</v>
      </c>
      <c r="AG13" s="400">
        <v>-27.478087888000005</v>
      </c>
      <c r="AH13" s="400">
        <v>-27.059791139999987</v>
      </c>
      <c r="AI13" s="400">
        <v>-5.9837184545000008</v>
      </c>
      <c r="AJ13" s="400">
        <v>-5.1838799089999981</v>
      </c>
      <c r="AK13" s="400">
        <v>-45.101514219999999</v>
      </c>
      <c r="AL13" s="425">
        <v>3.2257882529999904</v>
      </c>
    </row>
    <row r="14" spans="1:38" ht="12" customHeight="1" x14ac:dyDescent="0.2">
      <c r="A14" s="83" t="s">
        <v>17</v>
      </c>
      <c r="B14" s="73">
        <v>5.2072923799999997E-2</v>
      </c>
      <c r="C14" s="63">
        <v>26.631661161</v>
      </c>
      <c r="D14" s="308">
        <v>22.903896805999999</v>
      </c>
      <c r="E14" s="63">
        <v>18.653193608999999</v>
      </c>
      <c r="F14" s="63">
        <v>20.124850505000001</v>
      </c>
      <c r="G14" s="63">
        <v>25.821035780999999</v>
      </c>
      <c r="H14" s="73">
        <v>7.2114037691000004</v>
      </c>
      <c r="I14" s="63">
        <v>1.9857554145</v>
      </c>
      <c r="J14" s="308">
        <v>3.0858261172999999</v>
      </c>
      <c r="K14" s="63">
        <v>10.019561384999999</v>
      </c>
      <c r="L14" s="63">
        <v>9.3818026119999995</v>
      </c>
      <c r="M14" s="63">
        <v>10.981137411000001</v>
      </c>
      <c r="N14" s="73">
        <v>15.336573913000001</v>
      </c>
      <c r="O14" s="63">
        <v>10.889904635000001</v>
      </c>
      <c r="P14" s="308">
        <v>8.1903553230000004</v>
      </c>
      <c r="Q14" s="63" t="s">
        <v>361</v>
      </c>
      <c r="R14" s="63" t="s">
        <v>361</v>
      </c>
      <c r="S14" s="63">
        <v>4.2760199999999998E-5</v>
      </c>
      <c r="T14" s="73">
        <v>0</v>
      </c>
      <c r="U14" s="63">
        <v>65.712532272999994</v>
      </c>
      <c r="V14" s="308">
        <v>49.692148154999998</v>
      </c>
      <c r="W14" s="63">
        <v>9.3570462006999993</v>
      </c>
      <c r="X14" s="63">
        <v>4.7221146049999998</v>
      </c>
      <c r="Y14" s="63">
        <v>1.653681714</v>
      </c>
      <c r="Z14" s="73">
        <v>11.607136948000001</v>
      </c>
      <c r="AA14" s="63">
        <v>9.3449760800000004</v>
      </c>
      <c r="AB14" s="308">
        <v>10.943654359</v>
      </c>
      <c r="AC14" s="63"/>
      <c r="AD14" s="424">
        <v>-3.7277643550000015</v>
      </c>
      <c r="AE14" s="400">
        <v>5.6961852759999978</v>
      </c>
      <c r="AF14" s="400">
        <v>1.1000707027999999</v>
      </c>
      <c r="AG14" s="400">
        <v>1.5993347990000011</v>
      </c>
      <c r="AH14" s="400">
        <v>-2.6995493120000003</v>
      </c>
      <c r="AI14" s="400" t="s">
        <v>361</v>
      </c>
      <c r="AJ14" s="400">
        <v>-16.020384117999996</v>
      </c>
      <c r="AK14" s="400">
        <v>-3.0684328909999996</v>
      </c>
      <c r="AL14" s="425">
        <v>1.5986782789999996</v>
      </c>
    </row>
    <row r="15" spans="1:38" ht="12" customHeight="1" x14ac:dyDescent="0.2">
      <c r="A15" s="83" t="s">
        <v>59</v>
      </c>
      <c r="B15" s="73">
        <v>2.7350239999999999E-4</v>
      </c>
      <c r="C15" s="63">
        <v>3.3970416764000002</v>
      </c>
      <c r="D15" s="308">
        <v>0.96937308730000005</v>
      </c>
      <c r="E15" s="63">
        <v>1.1450457637</v>
      </c>
      <c r="F15" s="63">
        <v>2.2603296575999998</v>
      </c>
      <c r="G15" s="63">
        <v>8.1700684226</v>
      </c>
      <c r="H15" s="73">
        <v>4.0119975345999999</v>
      </c>
      <c r="I15" s="63">
        <v>1.6351671911000001</v>
      </c>
      <c r="J15" s="308">
        <v>1.0766179995</v>
      </c>
      <c r="K15" s="63">
        <v>2.3090482430999999</v>
      </c>
      <c r="L15" s="63">
        <v>0.2616306162</v>
      </c>
      <c r="M15" s="63">
        <v>1.4329146676</v>
      </c>
      <c r="N15" s="73">
        <v>0.91421901449999998</v>
      </c>
      <c r="O15" s="63">
        <v>3.6757095818000001</v>
      </c>
      <c r="P15" s="308">
        <v>4.4567233452000004</v>
      </c>
      <c r="Q15" s="63" t="s">
        <v>361</v>
      </c>
      <c r="R15" s="63">
        <v>0.57247951429999999</v>
      </c>
      <c r="S15" s="63">
        <v>2.3752266E-3</v>
      </c>
      <c r="T15" s="73">
        <v>0</v>
      </c>
      <c r="U15" s="63">
        <v>1.6987690042000001</v>
      </c>
      <c r="V15" s="308">
        <v>0.30395282270000001</v>
      </c>
      <c r="W15" s="63">
        <v>1.1433978825</v>
      </c>
      <c r="X15" s="63">
        <v>0</v>
      </c>
      <c r="Y15" s="63">
        <v>2.3097963999999999E-2</v>
      </c>
      <c r="Z15" s="73">
        <v>2.3067250400999999</v>
      </c>
      <c r="AA15" s="63">
        <v>2.0007446187000002</v>
      </c>
      <c r="AB15" s="308">
        <v>2.0170856299</v>
      </c>
      <c r="AC15" s="63"/>
      <c r="AD15" s="424">
        <v>-2.4276685891000001</v>
      </c>
      <c r="AE15" s="400">
        <v>5.9097387650000002</v>
      </c>
      <c r="AF15" s="400">
        <v>-0.55854919160000005</v>
      </c>
      <c r="AG15" s="400">
        <v>1.1712840514</v>
      </c>
      <c r="AH15" s="400">
        <v>0.78101376340000028</v>
      </c>
      <c r="AI15" s="400">
        <v>-0.57010428769999999</v>
      </c>
      <c r="AJ15" s="400">
        <v>-1.3948161815</v>
      </c>
      <c r="AK15" s="400">
        <v>2.3097963999999999E-2</v>
      </c>
      <c r="AL15" s="425">
        <v>1.6341011199999755E-2</v>
      </c>
    </row>
    <row r="16" spans="1:38" ht="12" customHeight="1" x14ac:dyDescent="0.2">
      <c r="A16" s="83" t="s">
        <v>60</v>
      </c>
      <c r="B16" s="73">
        <v>2.6411816837000002</v>
      </c>
      <c r="C16" s="63">
        <v>130.70482071999999</v>
      </c>
      <c r="D16" s="308">
        <v>109.6052246</v>
      </c>
      <c r="E16" s="63">
        <v>107.54349892</v>
      </c>
      <c r="F16" s="63">
        <v>120.30382341000001</v>
      </c>
      <c r="G16" s="63">
        <v>176.62316444999999</v>
      </c>
      <c r="H16" s="73">
        <v>252.65750489000001</v>
      </c>
      <c r="I16" s="63">
        <v>104.90083611999999</v>
      </c>
      <c r="J16" s="308">
        <v>32.653179584999997</v>
      </c>
      <c r="K16" s="63">
        <v>82.390545853000006</v>
      </c>
      <c r="L16" s="63">
        <v>80.520344355999995</v>
      </c>
      <c r="M16" s="63">
        <v>84.158012810000002</v>
      </c>
      <c r="N16" s="73">
        <v>44.379627136000003</v>
      </c>
      <c r="O16" s="63">
        <v>59.642079514999999</v>
      </c>
      <c r="P16" s="308">
        <v>33.799753148999997</v>
      </c>
      <c r="Q16" s="63">
        <v>77.876908731</v>
      </c>
      <c r="R16" s="63">
        <v>94.187462326000002</v>
      </c>
      <c r="S16" s="63">
        <v>27.122807833</v>
      </c>
      <c r="T16" s="73">
        <v>0</v>
      </c>
      <c r="U16" s="63">
        <v>88.586422677000002</v>
      </c>
      <c r="V16" s="308">
        <v>89.073847431000004</v>
      </c>
      <c r="W16" s="63">
        <v>65.247392693999998</v>
      </c>
      <c r="X16" s="63">
        <v>68.877650692000003</v>
      </c>
      <c r="Y16" s="63">
        <v>19.912992022000001</v>
      </c>
      <c r="Z16" s="73">
        <v>146.01547502</v>
      </c>
      <c r="AA16" s="63">
        <v>107.12053444</v>
      </c>
      <c r="AB16" s="308">
        <v>70.197326595000007</v>
      </c>
      <c r="AC16" s="63"/>
      <c r="AD16" s="424">
        <v>-21.099596119999987</v>
      </c>
      <c r="AE16" s="400">
        <v>56.319341039999983</v>
      </c>
      <c r="AF16" s="400">
        <v>-72.247656535000004</v>
      </c>
      <c r="AG16" s="400">
        <v>3.637668454000007</v>
      </c>
      <c r="AH16" s="400">
        <v>-25.842326366000002</v>
      </c>
      <c r="AI16" s="400">
        <v>-67.064654493000006</v>
      </c>
      <c r="AJ16" s="400">
        <v>0.48742475400000274</v>
      </c>
      <c r="AK16" s="400">
        <v>-48.964658670000006</v>
      </c>
      <c r="AL16" s="425">
        <v>-36.923207844999993</v>
      </c>
    </row>
    <row r="17" spans="1:38" ht="12" customHeight="1" x14ac:dyDescent="0.2">
      <c r="A17" s="83" t="s">
        <v>61</v>
      </c>
      <c r="B17" s="73">
        <v>29.137684811</v>
      </c>
      <c r="C17" s="63">
        <v>1774.3510276</v>
      </c>
      <c r="D17" s="308">
        <v>1590.4156234</v>
      </c>
      <c r="E17" s="63">
        <v>898.35230038999998</v>
      </c>
      <c r="F17" s="63">
        <v>1063.1034671</v>
      </c>
      <c r="G17" s="63">
        <v>1299.7201904999999</v>
      </c>
      <c r="H17" s="73">
        <v>1155.0468856</v>
      </c>
      <c r="I17" s="63">
        <v>615.26480876999995</v>
      </c>
      <c r="J17" s="308">
        <v>938.32268675</v>
      </c>
      <c r="K17" s="63">
        <v>1387.0176207</v>
      </c>
      <c r="L17" s="63">
        <v>1505.782747</v>
      </c>
      <c r="M17" s="63">
        <v>1745.4791823999999</v>
      </c>
      <c r="N17" s="73">
        <v>1592.1922267</v>
      </c>
      <c r="O17" s="63">
        <v>1677.6795927000001</v>
      </c>
      <c r="P17" s="308">
        <v>1974.6686453</v>
      </c>
      <c r="Q17" s="63">
        <v>1148.6142471000001</v>
      </c>
      <c r="R17" s="63">
        <v>1556.3886901000001</v>
      </c>
      <c r="S17" s="63">
        <v>555.34430129999998</v>
      </c>
      <c r="T17" s="73">
        <v>0</v>
      </c>
      <c r="U17" s="63">
        <v>3301.0312336000002</v>
      </c>
      <c r="V17" s="308">
        <v>3612.7761197999998</v>
      </c>
      <c r="W17" s="63">
        <v>2768.2249913000001</v>
      </c>
      <c r="X17" s="63">
        <v>2150.1535253000002</v>
      </c>
      <c r="Y17" s="63">
        <v>899.89142964999996</v>
      </c>
      <c r="Z17" s="73">
        <v>1190.954078</v>
      </c>
      <c r="AA17" s="63">
        <v>1009.0096488</v>
      </c>
      <c r="AB17" s="308">
        <v>1230.2423996</v>
      </c>
      <c r="AC17" s="63"/>
      <c r="AD17" s="424">
        <v>-183.93540419999999</v>
      </c>
      <c r="AE17" s="400">
        <v>236.61672339999996</v>
      </c>
      <c r="AF17" s="400">
        <v>323.05787798000006</v>
      </c>
      <c r="AG17" s="400">
        <v>239.69643539999993</v>
      </c>
      <c r="AH17" s="400">
        <v>296.98905259999992</v>
      </c>
      <c r="AI17" s="400">
        <v>-1001.0443888000001</v>
      </c>
      <c r="AJ17" s="400">
        <v>311.74488619999966</v>
      </c>
      <c r="AK17" s="400">
        <v>-1250.2620956500002</v>
      </c>
      <c r="AL17" s="425">
        <v>221.23275079999996</v>
      </c>
    </row>
    <row r="18" spans="1:38" ht="12" customHeight="1" x14ac:dyDescent="0.2">
      <c r="A18" s="83" t="s">
        <v>71</v>
      </c>
      <c r="B18" s="73" t="s">
        <v>361</v>
      </c>
      <c r="C18" s="63" t="s">
        <v>361</v>
      </c>
      <c r="D18" s="308" t="s">
        <v>361</v>
      </c>
      <c r="E18" s="63">
        <v>31.97162677</v>
      </c>
      <c r="F18" s="63">
        <v>47.678176522999998</v>
      </c>
      <c r="G18" s="63">
        <v>44.755446116000002</v>
      </c>
      <c r="H18" s="73" t="s">
        <v>361</v>
      </c>
      <c r="I18" s="63" t="s">
        <v>361</v>
      </c>
      <c r="J18" s="308" t="s">
        <v>361</v>
      </c>
      <c r="K18" s="63">
        <v>13.839495445000001</v>
      </c>
      <c r="L18" s="63">
        <v>29.120911148000001</v>
      </c>
      <c r="M18" s="63">
        <v>16.441815146</v>
      </c>
      <c r="N18" s="73">
        <v>64.763491830000007</v>
      </c>
      <c r="O18" s="63">
        <v>107.28731323</v>
      </c>
      <c r="P18" s="308">
        <v>99.861315563000005</v>
      </c>
      <c r="Q18" s="63">
        <v>51.088203745999998</v>
      </c>
      <c r="R18" s="63">
        <v>45.809661102</v>
      </c>
      <c r="S18" s="63">
        <v>26.987386293</v>
      </c>
      <c r="T18" s="73">
        <v>0</v>
      </c>
      <c r="U18" s="63">
        <v>0.51097077560000004</v>
      </c>
      <c r="V18" s="308">
        <v>2.9615840909000002</v>
      </c>
      <c r="W18" s="63">
        <v>1.0866026492</v>
      </c>
      <c r="X18" s="63">
        <v>32.748095118000002</v>
      </c>
      <c r="Y18" s="63">
        <v>10.814067434</v>
      </c>
      <c r="Z18" s="73">
        <v>20.952952319000001</v>
      </c>
      <c r="AA18" s="63">
        <v>11.863997288</v>
      </c>
      <c r="AB18" s="308">
        <v>14.310159859000001</v>
      </c>
      <c r="AC18" s="63"/>
      <c r="AD18" s="424" t="s">
        <v>361</v>
      </c>
      <c r="AE18" s="400">
        <v>-2.922730406999996</v>
      </c>
      <c r="AF18" s="400" t="s">
        <v>361</v>
      </c>
      <c r="AG18" s="400">
        <v>-12.679096002000001</v>
      </c>
      <c r="AH18" s="400">
        <v>-7.4259976669999901</v>
      </c>
      <c r="AI18" s="400">
        <v>-18.822274809</v>
      </c>
      <c r="AJ18" s="400">
        <v>2.4506133153</v>
      </c>
      <c r="AK18" s="400">
        <v>-21.934027684</v>
      </c>
      <c r="AL18" s="425">
        <v>2.4461625710000003</v>
      </c>
    </row>
    <row r="19" spans="1:38" ht="12" customHeight="1" x14ac:dyDescent="0.2">
      <c r="A19" s="83" t="s">
        <v>72</v>
      </c>
      <c r="B19" s="73">
        <v>0.67785143780000001</v>
      </c>
      <c r="C19" s="63">
        <v>169.11877104999999</v>
      </c>
      <c r="D19" s="308">
        <v>163.20526401000001</v>
      </c>
      <c r="E19" s="63">
        <v>217.26806594000001</v>
      </c>
      <c r="F19" s="63">
        <v>201.62106743999999</v>
      </c>
      <c r="G19" s="63">
        <v>212.63907315</v>
      </c>
      <c r="H19" s="73">
        <v>130.30913332</v>
      </c>
      <c r="I19" s="63">
        <v>83.148626223999997</v>
      </c>
      <c r="J19" s="308">
        <v>118.09190133</v>
      </c>
      <c r="K19" s="63">
        <v>108.9329015</v>
      </c>
      <c r="L19" s="63">
        <v>101.44037478</v>
      </c>
      <c r="M19" s="63">
        <v>107.34379128</v>
      </c>
      <c r="N19" s="73">
        <v>87.605530094000002</v>
      </c>
      <c r="O19" s="63">
        <v>99.559130256000003</v>
      </c>
      <c r="P19" s="308">
        <v>81.472272455999999</v>
      </c>
      <c r="Q19" s="63">
        <v>70.758898333000005</v>
      </c>
      <c r="R19" s="63">
        <v>38.429124057000003</v>
      </c>
      <c r="S19" s="63">
        <v>15.88163758</v>
      </c>
      <c r="T19" s="73">
        <v>0</v>
      </c>
      <c r="U19" s="63">
        <v>245.56275991000001</v>
      </c>
      <c r="V19" s="308">
        <v>137.38300760000001</v>
      </c>
      <c r="W19" s="63">
        <v>123.51294615</v>
      </c>
      <c r="X19" s="63">
        <v>30.126529963999999</v>
      </c>
      <c r="Y19" s="63">
        <v>46.361195510000002</v>
      </c>
      <c r="Z19" s="73">
        <v>142.44264655000001</v>
      </c>
      <c r="AA19" s="63">
        <v>111.61259027</v>
      </c>
      <c r="AB19" s="308">
        <v>127.16457022</v>
      </c>
      <c r="AC19" s="63"/>
      <c r="AD19" s="424">
        <v>-5.9135070399999847</v>
      </c>
      <c r="AE19" s="400">
        <v>11.018005710000011</v>
      </c>
      <c r="AF19" s="400">
        <v>34.943275106000002</v>
      </c>
      <c r="AG19" s="400">
        <v>5.9034165000000058</v>
      </c>
      <c r="AH19" s="400">
        <v>-18.086857800000004</v>
      </c>
      <c r="AI19" s="400">
        <v>-22.547486477000003</v>
      </c>
      <c r="AJ19" s="400">
        <v>-108.17975231</v>
      </c>
      <c r="AK19" s="400">
        <v>16.234665546000002</v>
      </c>
      <c r="AL19" s="425">
        <v>15.551979950000003</v>
      </c>
    </row>
    <row r="20" spans="1:38" ht="12" customHeight="1" x14ac:dyDescent="0.2">
      <c r="A20" s="83" t="s">
        <v>62</v>
      </c>
      <c r="B20" s="73">
        <v>2.6908993038000002</v>
      </c>
      <c r="C20" s="63">
        <v>1.8597677197</v>
      </c>
      <c r="D20" s="308">
        <v>1.1458494968999999</v>
      </c>
      <c r="E20" s="63">
        <v>0.89558919800000003</v>
      </c>
      <c r="F20" s="63">
        <v>1.1659470266</v>
      </c>
      <c r="G20" s="63">
        <v>5.0863507793</v>
      </c>
      <c r="H20" s="73">
        <v>10.233972859</v>
      </c>
      <c r="I20" s="63">
        <v>1.1718223407999999</v>
      </c>
      <c r="J20" s="308">
        <v>1.5051397491</v>
      </c>
      <c r="K20" s="63" t="s">
        <v>361</v>
      </c>
      <c r="L20" s="63" t="s">
        <v>361</v>
      </c>
      <c r="M20" s="63" t="s">
        <v>361</v>
      </c>
      <c r="N20" s="73" t="s">
        <v>361</v>
      </c>
      <c r="O20" s="63" t="s">
        <v>361</v>
      </c>
      <c r="P20" s="308" t="s">
        <v>361</v>
      </c>
      <c r="Q20" s="63">
        <v>0.44360760560000001</v>
      </c>
      <c r="R20" s="63">
        <v>1.8613097469</v>
      </c>
      <c r="S20" s="63">
        <v>0.17705373760000001</v>
      </c>
      <c r="T20" s="73">
        <v>0</v>
      </c>
      <c r="U20" s="63" t="s">
        <v>361</v>
      </c>
      <c r="V20" s="308">
        <v>1.00514835</v>
      </c>
      <c r="W20" s="63" t="s">
        <v>361</v>
      </c>
      <c r="X20" s="63">
        <v>0.44126703229999997</v>
      </c>
      <c r="Y20" s="63">
        <v>3.1316784600000001E-2</v>
      </c>
      <c r="Z20" s="73">
        <v>4.0687918026999998</v>
      </c>
      <c r="AA20" s="63">
        <v>1.1735278384000001</v>
      </c>
      <c r="AB20" s="308">
        <v>1.5200174192</v>
      </c>
      <c r="AC20" s="63"/>
      <c r="AD20" s="424">
        <v>-0.71391822280000006</v>
      </c>
      <c r="AE20" s="400">
        <v>3.9204037527</v>
      </c>
      <c r="AF20" s="400">
        <v>0.33331740830000012</v>
      </c>
      <c r="AG20" s="400" t="s">
        <v>361</v>
      </c>
      <c r="AH20" s="400" t="s">
        <v>361</v>
      </c>
      <c r="AI20" s="400">
        <v>-1.6842560092999999</v>
      </c>
      <c r="AJ20" s="400" t="s">
        <v>361</v>
      </c>
      <c r="AK20" s="400">
        <v>-0.40995024769999999</v>
      </c>
      <c r="AL20" s="425">
        <v>0.34648958079999992</v>
      </c>
    </row>
    <row r="21" spans="1:38" ht="12" customHeight="1" x14ac:dyDescent="0.2">
      <c r="A21" s="83" t="s">
        <v>73</v>
      </c>
      <c r="B21" s="73">
        <v>11.718472118999999</v>
      </c>
      <c r="C21" s="63">
        <v>547.08397238999999</v>
      </c>
      <c r="D21" s="308">
        <v>465.80889023999998</v>
      </c>
      <c r="E21" s="63" t="s">
        <v>361</v>
      </c>
      <c r="F21" s="63" t="s">
        <v>361</v>
      </c>
      <c r="G21" s="63" t="s">
        <v>361</v>
      </c>
      <c r="H21" s="73">
        <v>320.93271450999998</v>
      </c>
      <c r="I21" s="63">
        <v>124.65887549999999</v>
      </c>
      <c r="J21" s="308">
        <v>229.14217217999999</v>
      </c>
      <c r="K21" s="63">
        <v>916.16432219000001</v>
      </c>
      <c r="L21" s="63">
        <v>441.42596595999998</v>
      </c>
      <c r="M21" s="63">
        <v>945.25913834000005</v>
      </c>
      <c r="N21" s="73">
        <v>597.36296261999996</v>
      </c>
      <c r="O21" s="63">
        <v>489.14324349999998</v>
      </c>
      <c r="P21" s="308">
        <v>492.12237730999999</v>
      </c>
      <c r="Q21" s="63">
        <v>81.419181438999999</v>
      </c>
      <c r="R21" s="63">
        <v>227.61576989</v>
      </c>
      <c r="S21" s="63">
        <v>67.095372742999999</v>
      </c>
      <c r="T21" s="73">
        <v>0</v>
      </c>
      <c r="U21" s="63">
        <v>546.54710810999995</v>
      </c>
      <c r="V21" s="308">
        <v>505.75567823</v>
      </c>
      <c r="W21" s="63">
        <v>378.63982370999997</v>
      </c>
      <c r="X21" s="63" t="s">
        <v>361</v>
      </c>
      <c r="Y21" s="63" t="s">
        <v>361</v>
      </c>
      <c r="Z21" s="73">
        <v>349.30028146000001</v>
      </c>
      <c r="AA21" s="63">
        <v>228.33043452999999</v>
      </c>
      <c r="AB21" s="308">
        <v>308.71877752</v>
      </c>
      <c r="AC21" s="63"/>
      <c r="AD21" s="424">
        <v>-81.275082150000003</v>
      </c>
      <c r="AE21" s="400" t="s">
        <v>361</v>
      </c>
      <c r="AF21" s="400">
        <v>104.48329668</v>
      </c>
      <c r="AG21" s="400">
        <v>503.83317238000006</v>
      </c>
      <c r="AH21" s="400">
        <v>2.9791338100000075</v>
      </c>
      <c r="AI21" s="400">
        <v>-160.52039714699998</v>
      </c>
      <c r="AJ21" s="400">
        <v>-40.791429879999953</v>
      </c>
      <c r="AK21" s="400" t="s">
        <v>361</v>
      </c>
      <c r="AL21" s="425">
        <v>80.388342990000012</v>
      </c>
    </row>
    <row r="22" spans="1:38" ht="12" customHeight="1" x14ac:dyDescent="0.2">
      <c r="A22" s="83" t="s">
        <v>74</v>
      </c>
      <c r="B22" s="73">
        <v>1.6662983703000001</v>
      </c>
      <c r="C22" s="63">
        <v>67.120063512000002</v>
      </c>
      <c r="D22" s="308">
        <v>60.793634396999998</v>
      </c>
      <c r="E22" s="63" t="s">
        <v>361</v>
      </c>
      <c r="F22" s="63" t="s">
        <v>361</v>
      </c>
      <c r="G22" s="63" t="s">
        <v>361</v>
      </c>
      <c r="H22" s="73">
        <v>90.981582919999994</v>
      </c>
      <c r="I22" s="63">
        <v>32.608634692999999</v>
      </c>
      <c r="J22" s="308">
        <v>48.653146632999999</v>
      </c>
      <c r="K22" s="63">
        <v>28.000898246999999</v>
      </c>
      <c r="L22" s="63">
        <v>17.224898053</v>
      </c>
      <c r="M22" s="63">
        <v>32.871110749000003</v>
      </c>
      <c r="N22" s="73">
        <v>199.26115801</v>
      </c>
      <c r="O22" s="63">
        <v>228.31758371999999</v>
      </c>
      <c r="P22" s="308">
        <v>198.35676004999999</v>
      </c>
      <c r="Q22" s="63">
        <v>44.371028496999998</v>
      </c>
      <c r="R22" s="63">
        <v>39.660482692999999</v>
      </c>
      <c r="S22" s="63">
        <v>8.0132303192999998</v>
      </c>
      <c r="T22" s="73">
        <v>0</v>
      </c>
      <c r="U22" s="63">
        <v>18.742288639000002</v>
      </c>
      <c r="V22" s="308">
        <v>14.211631414999999</v>
      </c>
      <c r="W22" s="63">
        <v>224.28477660999999</v>
      </c>
      <c r="X22" s="63" t="s">
        <v>361</v>
      </c>
      <c r="Y22" s="63" t="s">
        <v>361</v>
      </c>
      <c r="Z22" s="73">
        <v>68.40924133</v>
      </c>
      <c r="AA22" s="63">
        <v>43.479161591</v>
      </c>
      <c r="AB22" s="308">
        <v>47.464305813999999</v>
      </c>
      <c r="AC22" s="63"/>
      <c r="AD22" s="424">
        <v>-6.3264291150000034</v>
      </c>
      <c r="AE22" s="400" t="s">
        <v>361</v>
      </c>
      <c r="AF22" s="400">
        <v>16.04451194</v>
      </c>
      <c r="AG22" s="400">
        <v>15.646212696000003</v>
      </c>
      <c r="AH22" s="400">
        <v>-29.960823669999996</v>
      </c>
      <c r="AI22" s="400">
        <v>-31.647252373699999</v>
      </c>
      <c r="AJ22" s="400">
        <v>-4.5306572240000023</v>
      </c>
      <c r="AK22" s="400" t="s">
        <v>361</v>
      </c>
      <c r="AL22" s="425">
        <v>3.9851442229999989</v>
      </c>
    </row>
    <row r="23" spans="1:38" ht="12" customHeight="1" x14ac:dyDescent="0.2">
      <c r="A23" s="83" t="s">
        <v>25</v>
      </c>
      <c r="B23" s="73">
        <v>2.2077951069999999</v>
      </c>
      <c r="C23" s="63">
        <v>763.63748111999996</v>
      </c>
      <c r="D23" s="308">
        <v>735.68966147000003</v>
      </c>
      <c r="E23" s="63">
        <v>560.16318988</v>
      </c>
      <c r="F23" s="63">
        <v>578.35749905</v>
      </c>
      <c r="G23" s="63">
        <v>580.96727009000006</v>
      </c>
      <c r="H23" s="73">
        <v>263.94636654999999</v>
      </c>
      <c r="I23" s="63">
        <v>87.065788256000005</v>
      </c>
      <c r="J23" s="308">
        <v>138.96690111000001</v>
      </c>
      <c r="K23" s="63">
        <v>763.31621576999999</v>
      </c>
      <c r="L23" s="63">
        <v>937.41027856000005</v>
      </c>
      <c r="M23" s="63">
        <v>900.49034070000005</v>
      </c>
      <c r="N23" s="73">
        <v>1367.5798910999999</v>
      </c>
      <c r="O23" s="63">
        <v>1409.7142584000001</v>
      </c>
      <c r="P23" s="308">
        <v>1404.4043395000001</v>
      </c>
      <c r="Q23" s="63">
        <v>209.43404197999999</v>
      </c>
      <c r="R23" s="63">
        <v>174.85194179000001</v>
      </c>
      <c r="S23" s="63">
        <v>58.499997550000003</v>
      </c>
      <c r="T23" s="73">
        <v>0</v>
      </c>
      <c r="U23" s="63">
        <v>442.51505759000003</v>
      </c>
      <c r="V23" s="308">
        <v>455.39315583000001</v>
      </c>
      <c r="W23" s="63">
        <v>1083.4161448</v>
      </c>
      <c r="X23" s="63">
        <v>985.5776783</v>
      </c>
      <c r="Y23" s="63">
        <v>260.09418742000003</v>
      </c>
      <c r="Z23" s="73">
        <v>574.71403039999996</v>
      </c>
      <c r="AA23" s="63">
        <v>378.98138645</v>
      </c>
      <c r="AB23" s="308">
        <v>449.30892341999999</v>
      </c>
      <c r="AC23" s="63"/>
      <c r="AD23" s="424">
        <v>-27.947819649999929</v>
      </c>
      <c r="AE23" s="400">
        <v>2.6097710400000551</v>
      </c>
      <c r="AF23" s="400">
        <v>51.901112854000004</v>
      </c>
      <c r="AG23" s="400">
        <v>-36.919937860000005</v>
      </c>
      <c r="AH23" s="400">
        <v>-5.3099188999999569</v>
      </c>
      <c r="AI23" s="400">
        <v>-116.35194424000001</v>
      </c>
      <c r="AJ23" s="400">
        <v>12.878098239999986</v>
      </c>
      <c r="AK23" s="400">
        <v>-725.48349087999998</v>
      </c>
      <c r="AL23" s="425">
        <v>70.327536969999983</v>
      </c>
    </row>
    <row r="24" spans="1:38" ht="12" customHeight="1" x14ac:dyDescent="0.2">
      <c r="A24" s="83" t="s">
        <v>63</v>
      </c>
      <c r="B24" s="73" t="s">
        <v>361</v>
      </c>
      <c r="C24" s="63" t="s">
        <v>361</v>
      </c>
      <c r="D24" s="308" t="s">
        <v>361</v>
      </c>
      <c r="E24" s="63" t="s">
        <v>361</v>
      </c>
      <c r="F24" s="63" t="s">
        <v>361</v>
      </c>
      <c r="G24" s="63" t="s">
        <v>361</v>
      </c>
      <c r="H24" s="73" t="s">
        <v>361</v>
      </c>
      <c r="I24" s="63" t="s">
        <v>361</v>
      </c>
      <c r="J24" s="308" t="s">
        <v>361</v>
      </c>
      <c r="K24" s="63">
        <v>145.77039264999999</v>
      </c>
      <c r="L24" s="63">
        <v>160.56400987000001</v>
      </c>
      <c r="M24" s="63">
        <v>165.19200136000001</v>
      </c>
      <c r="N24" s="73">
        <v>550.18740867999998</v>
      </c>
      <c r="O24" s="63">
        <v>975.71420280999996</v>
      </c>
      <c r="P24" s="308">
        <v>824.37337835999995</v>
      </c>
      <c r="Q24" s="63">
        <v>271.46270896999999</v>
      </c>
      <c r="R24" s="63">
        <v>62.800423520000002</v>
      </c>
      <c r="S24" s="63">
        <v>0.29966432609999999</v>
      </c>
      <c r="T24" s="73">
        <v>0</v>
      </c>
      <c r="U24" s="63">
        <v>1047.9617625000001</v>
      </c>
      <c r="V24" s="308">
        <v>28.594149094999999</v>
      </c>
      <c r="W24" s="63" t="s">
        <v>361</v>
      </c>
      <c r="X24" s="63" t="s">
        <v>361</v>
      </c>
      <c r="Y24" s="63" t="s">
        <v>361</v>
      </c>
      <c r="Z24" s="73">
        <v>100.19996070000001</v>
      </c>
      <c r="AA24" s="63">
        <v>58.067945408999996</v>
      </c>
      <c r="AB24" s="308">
        <v>58.020564014999998</v>
      </c>
      <c r="AC24" s="63"/>
      <c r="AD24" s="424" t="s">
        <v>361</v>
      </c>
      <c r="AE24" s="400" t="s">
        <v>361</v>
      </c>
      <c r="AF24" s="400" t="s">
        <v>361</v>
      </c>
      <c r="AG24" s="400">
        <v>4.6279914899999994</v>
      </c>
      <c r="AH24" s="400">
        <v>-151.34082445000001</v>
      </c>
      <c r="AI24" s="400">
        <v>-62.500759193900002</v>
      </c>
      <c r="AJ24" s="400">
        <v>-1019.367613405</v>
      </c>
      <c r="AK24" s="400" t="s">
        <v>361</v>
      </c>
      <c r="AL24" s="425">
        <v>-4.7381393999998522E-2</v>
      </c>
    </row>
    <row r="25" spans="1:38" ht="12" customHeight="1" x14ac:dyDescent="0.2">
      <c r="A25" s="83" t="s">
        <v>64</v>
      </c>
      <c r="B25" s="73" t="s">
        <v>361</v>
      </c>
      <c r="C25" s="63" t="s">
        <v>361</v>
      </c>
      <c r="D25" s="308" t="s">
        <v>361</v>
      </c>
      <c r="E25" s="63">
        <v>134.8954435</v>
      </c>
      <c r="F25" s="63">
        <v>137.39228005000001</v>
      </c>
      <c r="G25" s="63">
        <v>136.03750131000001</v>
      </c>
      <c r="H25" s="73">
        <v>1.5623900000000001E-5</v>
      </c>
      <c r="I25" s="63">
        <v>1.3062502000000001E-7</v>
      </c>
      <c r="J25" s="308" t="s">
        <v>361</v>
      </c>
      <c r="K25" s="63">
        <v>6.1705303813999999</v>
      </c>
      <c r="L25" s="63">
        <v>4.2467997199000003</v>
      </c>
      <c r="M25" s="63">
        <v>3.1327570700999998</v>
      </c>
      <c r="N25" s="73">
        <v>69.767388147000005</v>
      </c>
      <c r="O25" s="63">
        <v>64.056401765000004</v>
      </c>
      <c r="P25" s="308">
        <v>85.654571650999998</v>
      </c>
      <c r="Q25" s="63">
        <v>24.97679377</v>
      </c>
      <c r="R25" s="63">
        <v>26.565939741000001</v>
      </c>
      <c r="S25" s="63">
        <v>9.0608871294999993</v>
      </c>
      <c r="T25" s="73">
        <v>0</v>
      </c>
      <c r="U25" s="63">
        <v>81.705612759999994</v>
      </c>
      <c r="V25" s="308">
        <v>81.130660691000003</v>
      </c>
      <c r="W25" s="63">
        <v>133.47924774000001</v>
      </c>
      <c r="X25" s="63">
        <v>61.412990284999999</v>
      </c>
      <c r="Y25" s="63">
        <v>3.9313894490000001</v>
      </c>
      <c r="Z25" s="73">
        <v>51.135244532999998</v>
      </c>
      <c r="AA25" s="63">
        <v>17.190799111</v>
      </c>
      <c r="AB25" s="308">
        <v>22.555296932000001</v>
      </c>
      <c r="AC25" s="63"/>
      <c r="AD25" s="424" t="s">
        <v>361</v>
      </c>
      <c r="AE25" s="400">
        <v>-1.3547787400000004</v>
      </c>
      <c r="AF25" s="400" t="s">
        <v>361</v>
      </c>
      <c r="AG25" s="400">
        <v>-1.1140426498000005</v>
      </c>
      <c r="AH25" s="400">
        <v>21.598169885999994</v>
      </c>
      <c r="AI25" s="400">
        <v>-17.505052611500002</v>
      </c>
      <c r="AJ25" s="400">
        <v>-0.57495206899999118</v>
      </c>
      <c r="AK25" s="400">
        <v>-57.481600835999998</v>
      </c>
      <c r="AL25" s="425">
        <v>5.3644978210000005</v>
      </c>
    </row>
    <row r="26" spans="1:38" ht="12" customHeight="1" x14ac:dyDescent="0.2">
      <c r="A26" s="85" t="s">
        <v>2039</v>
      </c>
      <c r="B26" s="395" t="s">
        <v>361</v>
      </c>
      <c r="C26" s="396" t="s">
        <v>361</v>
      </c>
      <c r="D26" s="397">
        <v>33.264200928999998</v>
      </c>
      <c r="E26" s="396" t="s">
        <v>361</v>
      </c>
      <c r="F26" s="396" t="s">
        <v>361</v>
      </c>
      <c r="G26" s="396">
        <v>24.090646337999999</v>
      </c>
      <c r="H26" s="395" t="s">
        <v>361</v>
      </c>
      <c r="I26" s="396" t="s">
        <v>361</v>
      </c>
      <c r="J26" s="397">
        <v>50.663556130000003</v>
      </c>
      <c r="K26" s="396" t="s">
        <v>361</v>
      </c>
      <c r="L26" s="396" t="s">
        <v>361</v>
      </c>
      <c r="M26" s="396" t="s">
        <v>361</v>
      </c>
      <c r="N26" s="395" t="s">
        <v>361</v>
      </c>
      <c r="O26" s="396" t="s">
        <v>361</v>
      </c>
      <c r="P26" s="397">
        <v>7.3349419693</v>
      </c>
      <c r="Q26" s="396" t="s">
        <v>361</v>
      </c>
      <c r="R26" s="396" t="s">
        <v>361</v>
      </c>
      <c r="S26" s="396">
        <v>1.274448206</v>
      </c>
      <c r="T26" s="395">
        <v>0</v>
      </c>
      <c r="U26" s="396" t="s">
        <v>361</v>
      </c>
      <c r="V26" s="397">
        <v>30.033181425999999</v>
      </c>
      <c r="W26" s="396" t="s">
        <v>361</v>
      </c>
      <c r="X26" s="396" t="s">
        <v>361</v>
      </c>
      <c r="Y26" s="396" t="s">
        <v>361</v>
      </c>
      <c r="Z26" s="395" t="s">
        <v>361</v>
      </c>
      <c r="AA26" s="396" t="s">
        <v>361</v>
      </c>
      <c r="AB26" s="397">
        <v>32.192555517999999</v>
      </c>
      <c r="AC26" s="63"/>
      <c r="AD26" s="427" t="s">
        <v>361</v>
      </c>
      <c r="AE26" s="428" t="s">
        <v>361</v>
      </c>
      <c r="AF26" s="428" t="s">
        <v>361</v>
      </c>
      <c r="AG26" s="428" t="s">
        <v>361</v>
      </c>
      <c r="AH26" s="428" t="s">
        <v>361</v>
      </c>
      <c r="AI26" s="428" t="s">
        <v>361</v>
      </c>
      <c r="AJ26" s="428" t="s">
        <v>361</v>
      </c>
      <c r="AK26" s="428" t="s">
        <v>361</v>
      </c>
      <c r="AL26" s="429" t="s">
        <v>361</v>
      </c>
    </row>
    <row r="27" spans="1:38" ht="12" customHeight="1" x14ac:dyDescent="0.25">
      <c r="A27" s="747" t="s">
        <v>39</v>
      </c>
      <c r="B27" s="496">
        <v>275.8844391289</v>
      </c>
      <c r="C27" s="497">
        <v>16509.8319954691</v>
      </c>
      <c r="D27" s="498">
        <v>15105.142119186197</v>
      </c>
      <c r="E27" s="496">
        <v>14637.090703447702</v>
      </c>
      <c r="F27" s="497">
        <v>15936.832950331202</v>
      </c>
      <c r="G27" s="498">
        <v>16844.506032653899</v>
      </c>
      <c r="H27" s="497">
        <v>12933.476313636602</v>
      </c>
      <c r="I27" s="497">
        <v>6018.218048622025</v>
      </c>
      <c r="J27" s="497">
        <v>9719.7419831239022</v>
      </c>
      <c r="K27" s="496">
        <v>12621.894048042501</v>
      </c>
      <c r="L27" s="497">
        <v>12555.044294431102</v>
      </c>
      <c r="M27" s="498">
        <v>13693.480328886695</v>
      </c>
      <c r="N27" s="497">
        <v>19758.301391784495</v>
      </c>
      <c r="O27" s="497">
        <v>21417.205961562795</v>
      </c>
      <c r="P27" s="497">
        <v>20958.768705402505</v>
      </c>
      <c r="Q27" s="496">
        <v>10273.220970424401</v>
      </c>
      <c r="R27" s="497">
        <v>11277.141042841502</v>
      </c>
      <c r="S27" s="498">
        <v>5308.0099474237986</v>
      </c>
      <c r="T27" s="497">
        <v>0</v>
      </c>
      <c r="U27" s="497">
        <v>29189.929145173799</v>
      </c>
      <c r="V27" s="497">
        <v>25953.695505942596</v>
      </c>
      <c r="W27" s="496">
        <v>21688.674811700406</v>
      </c>
      <c r="X27" s="497">
        <v>18872.753850025299</v>
      </c>
      <c r="Y27" s="498">
        <v>6679.9780198565995</v>
      </c>
      <c r="Z27" s="496">
        <v>14128.915992393799</v>
      </c>
      <c r="AA27" s="497">
        <v>10243.080820678097</v>
      </c>
      <c r="AB27" s="498">
        <v>12346.619138226099</v>
      </c>
      <c r="AC27" s="63"/>
      <c r="AD27" s="400"/>
      <c r="AE27" s="400"/>
      <c r="AF27" s="400"/>
      <c r="AG27" s="400"/>
      <c r="AH27" s="400"/>
      <c r="AI27" s="400"/>
      <c r="AJ27" s="400"/>
      <c r="AK27" s="400"/>
      <c r="AL27" s="400"/>
    </row>
    <row r="28" spans="1:38" ht="12" customHeight="1" x14ac:dyDescent="0.25">
      <c r="A28" s="683"/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63"/>
      <c r="AD28" s="400"/>
      <c r="AE28" s="400"/>
      <c r="AF28" s="400"/>
      <c r="AG28" s="400"/>
      <c r="AH28" s="400"/>
      <c r="AI28" s="400"/>
      <c r="AJ28" s="400"/>
      <c r="AK28" s="400"/>
      <c r="AL28" s="400"/>
    </row>
    <row r="29" spans="1:38" s="360" customFormat="1" ht="12" customHeight="1" x14ac:dyDescent="0.25">
      <c r="B29" s="438"/>
      <c r="C29" s="438"/>
      <c r="D29" s="438"/>
      <c r="E29" s="438"/>
      <c r="F29" s="438"/>
      <c r="G29" s="438"/>
      <c r="H29" s="438"/>
      <c r="I29" s="438"/>
      <c r="J29" s="438"/>
      <c r="K29" s="438"/>
      <c r="L29" s="438"/>
      <c r="M29" s="438"/>
      <c r="N29" s="438"/>
      <c r="O29" s="438"/>
      <c r="P29" s="438"/>
      <c r="Q29" s="438"/>
      <c r="R29" s="438"/>
      <c r="S29" s="438"/>
      <c r="T29" s="438"/>
      <c r="U29" s="438"/>
      <c r="V29" s="438"/>
      <c r="W29" s="438"/>
      <c r="X29" s="438"/>
      <c r="Y29" s="438"/>
      <c r="Z29" s="438"/>
      <c r="AA29" s="438"/>
      <c r="AB29" s="438"/>
      <c r="AC29" s="311"/>
      <c r="AE29" s="311"/>
      <c r="AG29" s="311"/>
      <c r="AI29" s="311"/>
      <c r="AK29" s="311"/>
    </row>
    <row r="30" spans="1:38" s="360" customFormat="1" ht="13.8" x14ac:dyDescent="0.25">
      <c r="A30" s="445"/>
      <c r="B30" s="891" t="s">
        <v>474</v>
      </c>
      <c r="C30" s="892"/>
      <c r="D30" s="892"/>
      <c r="E30" s="892"/>
      <c r="F30" s="892"/>
      <c r="G30" s="892"/>
      <c r="H30" s="892"/>
      <c r="I30" s="892"/>
      <c r="J30" s="892"/>
      <c r="K30" s="892"/>
      <c r="L30" s="892"/>
      <c r="M30" s="892"/>
      <c r="N30" s="892"/>
      <c r="O30" s="892"/>
      <c r="P30" s="892"/>
      <c r="Q30" s="892"/>
      <c r="R30" s="892"/>
      <c r="S30" s="892"/>
      <c r="T30" s="892"/>
      <c r="U30" s="892"/>
      <c r="V30" s="892"/>
      <c r="W30" s="892"/>
      <c r="X30" s="892"/>
      <c r="Y30" s="892"/>
      <c r="Z30" s="892"/>
      <c r="AA30" s="892"/>
      <c r="AB30" s="893"/>
      <c r="AC30" s="311"/>
      <c r="AD30" s="880" t="s">
        <v>2662</v>
      </c>
      <c r="AE30" s="872"/>
      <c r="AF30" s="881"/>
      <c r="AG30" s="881"/>
      <c r="AH30" s="881"/>
      <c r="AI30" s="881"/>
      <c r="AJ30" s="881"/>
      <c r="AK30" s="881"/>
      <c r="AL30" s="882"/>
    </row>
    <row r="31" spans="1:38" s="360" customFormat="1" ht="17.25" customHeight="1" x14ac:dyDescent="0.2">
      <c r="A31" s="439"/>
      <c r="B31" s="69" t="s">
        <v>2</v>
      </c>
      <c r="C31" s="62" t="s">
        <v>749</v>
      </c>
      <c r="D31" s="62" t="s">
        <v>749</v>
      </c>
      <c r="E31" s="575" t="s">
        <v>3</v>
      </c>
      <c r="F31" s="576" t="s">
        <v>749</v>
      </c>
      <c r="G31" s="577" t="s">
        <v>749</v>
      </c>
      <c r="H31" s="62" t="s">
        <v>10</v>
      </c>
      <c r="I31" s="62" t="s">
        <v>749</v>
      </c>
      <c r="J31" s="62" t="s">
        <v>749</v>
      </c>
      <c r="K31" s="575" t="s">
        <v>4</v>
      </c>
      <c r="L31" s="576" t="s">
        <v>749</v>
      </c>
      <c r="M31" s="577" t="s">
        <v>749</v>
      </c>
      <c r="N31" s="62" t="s">
        <v>5</v>
      </c>
      <c r="O31" s="62" t="s">
        <v>749</v>
      </c>
      <c r="P31" s="62" t="s">
        <v>749</v>
      </c>
      <c r="Q31" s="575" t="s">
        <v>6</v>
      </c>
      <c r="R31" s="576" t="s">
        <v>749</v>
      </c>
      <c r="S31" s="577" t="s">
        <v>749</v>
      </c>
      <c r="T31" s="62" t="s">
        <v>7</v>
      </c>
      <c r="U31" s="62" t="s">
        <v>749</v>
      </c>
      <c r="V31" s="62" t="s">
        <v>749</v>
      </c>
      <c r="W31" s="575" t="s">
        <v>8</v>
      </c>
      <c r="X31" s="576" t="s">
        <v>749</v>
      </c>
      <c r="Y31" s="577" t="s">
        <v>749</v>
      </c>
      <c r="Z31" s="62" t="s">
        <v>9</v>
      </c>
      <c r="AA31" s="62" t="s">
        <v>749</v>
      </c>
      <c r="AB31" s="70" t="s">
        <v>749</v>
      </c>
      <c r="AC31" s="311"/>
      <c r="AD31" s="820" t="s">
        <v>2</v>
      </c>
      <c r="AE31" s="817" t="s">
        <v>3</v>
      </c>
      <c r="AF31" s="817" t="s">
        <v>10</v>
      </c>
      <c r="AG31" s="817" t="s">
        <v>4</v>
      </c>
      <c r="AH31" s="817" t="s">
        <v>5</v>
      </c>
      <c r="AI31" s="817" t="s">
        <v>6</v>
      </c>
      <c r="AJ31" s="817" t="s">
        <v>7</v>
      </c>
      <c r="AK31" s="817" t="s">
        <v>8</v>
      </c>
      <c r="AL31" s="821" t="s">
        <v>9</v>
      </c>
    </row>
    <row r="32" spans="1:38" s="360" customFormat="1" ht="12" customHeight="1" x14ac:dyDescent="0.25">
      <c r="A32" s="443"/>
      <c r="B32" s="380" t="s">
        <v>29</v>
      </c>
      <c r="C32" s="360" t="s">
        <v>30</v>
      </c>
      <c r="D32" s="360" t="s">
        <v>31</v>
      </c>
      <c r="E32" s="540" t="s">
        <v>29</v>
      </c>
      <c r="F32" s="822" t="s">
        <v>30</v>
      </c>
      <c r="G32" s="541" t="s">
        <v>31</v>
      </c>
      <c r="H32" s="360" t="s">
        <v>29</v>
      </c>
      <c r="I32" s="360" t="s">
        <v>30</v>
      </c>
      <c r="J32" s="360" t="s">
        <v>31</v>
      </c>
      <c r="K32" s="540" t="s">
        <v>29</v>
      </c>
      <c r="L32" s="822" t="s">
        <v>30</v>
      </c>
      <c r="M32" s="541" t="s">
        <v>31</v>
      </c>
      <c r="N32" s="360" t="s">
        <v>29</v>
      </c>
      <c r="O32" s="360" t="s">
        <v>30</v>
      </c>
      <c r="P32" s="360" t="s">
        <v>31</v>
      </c>
      <c r="Q32" s="540" t="s">
        <v>29</v>
      </c>
      <c r="R32" s="822" t="s">
        <v>30</v>
      </c>
      <c r="S32" s="541" t="s">
        <v>31</v>
      </c>
      <c r="T32" s="360" t="s">
        <v>29</v>
      </c>
      <c r="U32" s="360" t="s">
        <v>30</v>
      </c>
      <c r="V32" s="360" t="s">
        <v>31</v>
      </c>
      <c r="W32" s="540" t="s">
        <v>29</v>
      </c>
      <c r="X32" s="822" t="s">
        <v>30</v>
      </c>
      <c r="Y32" s="541" t="s">
        <v>31</v>
      </c>
      <c r="Z32" s="360" t="s">
        <v>29</v>
      </c>
      <c r="AA32" s="360" t="s">
        <v>30</v>
      </c>
      <c r="AB32" s="444" t="s">
        <v>31</v>
      </c>
      <c r="AC32" s="311"/>
      <c r="AD32" s="874" t="s">
        <v>28</v>
      </c>
      <c r="AE32" s="1014"/>
      <c r="AF32" s="1015"/>
      <c r="AG32" s="1015"/>
      <c r="AH32" s="1015"/>
      <c r="AI32" s="1015"/>
      <c r="AJ32" s="1015"/>
      <c r="AK32" s="1015"/>
      <c r="AL32" s="1016"/>
    </row>
    <row r="33" spans="1:38" s="300" customFormat="1" ht="12" customHeight="1" x14ac:dyDescent="0.2">
      <c r="A33" s="7" t="s">
        <v>65</v>
      </c>
      <c r="B33" s="598">
        <v>5.4206790778847607</v>
      </c>
      <c r="C33" s="599">
        <v>38.277551676687672</v>
      </c>
      <c r="D33" s="600">
        <v>39.756700889111144</v>
      </c>
      <c r="E33" s="599">
        <v>39.150377003882411</v>
      </c>
      <c r="F33" s="599">
        <v>39.391466828856572</v>
      </c>
      <c r="G33" s="599">
        <v>38.943139564814466</v>
      </c>
      <c r="H33" s="598">
        <v>38.453752882016836</v>
      </c>
      <c r="I33" s="599">
        <v>31.755541495170377</v>
      </c>
      <c r="J33" s="600">
        <v>32.421003425516851</v>
      </c>
      <c r="K33" s="599">
        <v>36.569830776830635</v>
      </c>
      <c r="L33" s="599">
        <v>39.442410513011957</v>
      </c>
      <c r="M33" s="599">
        <v>36.100641760675821</v>
      </c>
      <c r="N33" s="598">
        <v>35.222549114944215</v>
      </c>
      <c r="O33" s="599">
        <v>34.205763430802968</v>
      </c>
      <c r="P33" s="600">
        <v>35.893255242903962</v>
      </c>
      <c r="Q33" s="599">
        <v>37.141051293306049</v>
      </c>
      <c r="R33" s="599">
        <v>36.526551918181006</v>
      </c>
      <c r="S33" s="599">
        <v>31.447216066543799</v>
      </c>
      <c r="T33" s="598">
        <v>0</v>
      </c>
      <c r="U33" s="599">
        <v>38.915929927422113</v>
      </c>
      <c r="V33" s="600">
        <v>41.773598956331917</v>
      </c>
      <c r="W33" s="599">
        <v>36.041962646712484</v>
      </c>
      <c r="X33" s="599">
        <v>42.307119730114515</v>
      </c>
      <c r="Y33" s="599">
        <v>41.201823037721368</v>
      </c>
      <c r="Z33" s="598">
        <v>37.718496903576643</v>
      </c>
      <c r="AA33" s="599">
        <v>35.931669914875755</v>
      </c>
      <c r="AB33" s="600">
        <v>36.270314824365755</v>
      </c>
      <c r="AC33" s="63"/>
      <c r="AD33" s="399">
        <v>1.4791492124234722</v>
      </c>
      <c r="AE33" s="422">
        <v>-0.44832726404210632</v>
      </c>
      <c r="AF33" s="422">
        <v>0.66546193034647416</v>
      </c>
      <c r="AG33" s="422">
        <v>-3.3417687523361366</v>
      </c>
      <c r="AH33" s="422">
        <v>1.6874918121009941</v>
      </c>
      <c r="AI33" s="422">
        <v>-5.0793358516372074</v>
      </c>
      <c r="AJ33" s="422">
        <v>2.8576690289098039</v>
      </c>
      <c r="AK33" s="422">
        <v>-1.1052966923931464</v>
      </c>
      <c r="AL33" s="423">
        <v>0.33864490949000015</v>
      </c>
    </row>
    <row r="34" spans="1:38" ht="12" customHeight="1" x14ac:dyDescent="0.2">
      <c r="A34" s="10" t="s">
        <v>66</v>
      </c>
      <c r="B34" s="601">
        <v>47.609646450059898</v>
      </c>
      <c r="C34" s="602">
        <v>11.26952770028557</v>
      </c>
      <c r="D34" s="603">
        <v>10.892865802368542</v>
      </c>
      <c r="E34" s="602">
        <v>12.694249567383908</v>
      </c>
      <c r="F34" s="602">
        <v>10.715312904528568</v>
      </c>
      <c r="G34" s="602">
        <v>10.87631105743594</v>
      </c>
      <c r="H34" s="601">
        <v>14.547481355930717</v>
      </c>
      <c r="I34" s="602">
        <v>14.907510398454601</v>
      </c>
      <c r="J34" s="603">
        <v>15.567975882767945</v>
      </c>
      <c r="K34" s="602">
        <v>13.607382540708022</v>
      </c>
      <c r="L34" s="602">
        <v>14.304595360898952</v>
      </c>
      <c r="M34" s="602">
        <v>12.420089177856756</v>
      </c>
      <c r="N34" s="601">
        <v>15.51111944407487</v>
      </c>
      <c r="O34" s="602">
        <v>16.184806359060033</v>
      </c>
      <c r="P34" s="603">
        <v>13.726288129981778</v>
      </c>
      <c r="Q34" s="602">
        <v>15.578325977873767</v>
      </c>
      <c r="R34" s="602">
        <v>13.527609790500703</v>
      </c>
      <c r="S34" s="602">
        <v>20.49897908213407</v>
      </c>
      <c r="T34" s="601">
        <v>0</v>
      </c>
      <c r="U34" s="602">
        <v>12.344062933759293</v>
      </c>
      <c r="V34" s="603">
        <v>12.769488440446414</v>
      </c>
      <c r="W34" s="602">
        <v>10.060517335632136</v>
      </c>
      <c r="X34" s="602">
        <v>10.149589942844681</v>
      </c>
      <c r="Y34" s="602">
        <v>7.9716903483378747</v>
      </c>
      <c r="Z34" s="601">
        <v>13.933889152287691</v>
      </c>
      <c r="AA34" s="602">
        <v>13.157892501240429</v>
      </c>
      <c r="AB34" s="603">
        <v>13.112255608401302</v>
      </c>
      <c r="AD34" s="424">
        <v>-0.3766618979170282</v>
      </c>
      <c r="AE34" s="400">
        <v>0.16099815290737141</v>
      </c>
      <c r="AF34" s="400">
        <v>0.66046548431334351</v>
      </c>
      <c r="AG34" s="400">
        <v>-1.8845061830421965</v>
      </c>
      <c r="AH34" s="400">
        <v>-2.4585182290782548</v>
      </c>
      <c r="AI34" s="400">
        <v>6.9713692916333674</v>
      </c>
      <c r="AJ34" s="400">
        <v>0.42542550668712131</v>
      </c>
      <c r="AK34" s="400">
        <v>-2.1778995945068065</v>
      </c>
      <c r="AL34" s="425">
        <v>-4.5636892839127086E-2</v>
      </c>
    </row>
    <row r="35" spans="1:38" ht="12" customHeight="1" x14ac:dyDescent="0.2">
      <c r="A35" s="10" t="s">
        <v>67</v>
      </c>
      <c r="B35" s="601">
        <v>4.5599705709107425</v>
      </c>
      <c r="C35" s="602">
        <v>3.4024102649509684</v>
      </c>
      <c r="D35" s="603">
        <v>3.2028686575248524</v>
      </c>
      <c r="E35" s="602">
        <v>4.4399133572146612</v>
      </c>
      <c r="F35" s="602">
        <v>4.9220677691404049</v>
      </c>
      <c r="G35" s="602">
        <v>4.4146948270755457</v>
      </c>
      <c r="H35" s="601">
        <v>0.569476101969142</v>
      </c>
      <c r="I35" s="602">
        <v>0.43385208330858627</v>
      </c>
      <c r="J35" s="603">
        <v>0.42714270591837744</v>
      </c>
      <c r="K35" s="602">
        <v>0.32025689243738364</v>
      </c>
      <c r="L35" s="602">
        <v>0.72462725372744197</v>
      </c>
      <c r="M35" s="602">
        <v>2.8846823257686403</v>
      </c>
      <c r="N35" s="601">
        <v>0.57543051077900109</v>
      </c>
      <c r="O35" s="602">
        <v>0.549522201827918</v>
      </c>
      <c r="P35" s="603">
        <v>0.17324019743889196</v>
      </c>
      <c r="Q35" s="602">
        <v>1.4639042928499099E-3</v>
      </c>
      <c r="R35" s="602">
        <v>1.0310410462925535E-4</v>
      </c>
      <c r="S35" s="602">
        <v>1.164745420833399E-2</v>
      </c>
      <c r="T35" s="601">
        <v>0</v>
      </c>
      <c r="U35" s="602">
        <v>2.9810693743800076</v>
      </c>
      <c r="V35" s="603">
        <v>4.4692161685969252</v>
      </c>
      <c r="W35" s="602">
        <v>1.7930906649040683</v>
      </c>
      <c r="X35" s="602">
        <v>2.1395730852466914</v>
      </c>
      <c r="Y35" s="602">
        <v>2.1788269484923313</v>
      </c>
      <c r="Z35" s="601">
        <v>1.6914585565421703</v>
      </c>
      <c r="AA35" s="602">
        <v>2.0577586489847337</v>
      </c>
      <c r="AB35" s="603">
        <v>2.0716731987632158</v>
      </c>
      <c r="AD35" s="424">
        <v>-0.19954160742611604</v>
      </c>
      <c r="AE35" s="400">
        <v>-0.50737294206485917</v>
      </c>
      <c r="AF35" s="400">
        <v>-6.7093773902088261E-3</v>
      </c>
      <c r="AG35" s="400">
        <v>2.1600550720411982</v>
      </c>
      <c r="AH35" s="400">
        <v>-0.37628200438902604</v>
      </c>
      <c r="AI35" s="400">
        <v>1.1544350103704736E-2</v>
      </c>
      <c r="AJ35" s="400">
        <v>1.4881467942169175</v>
      </c>
      <c r="AK35" s="400">
        <v>3.9253863245639842E-2</v>
      </c>
      <c r="AL35" s="425">
        <v>1.3914549778482055E-2</v>
      </c>
    </row>
    <row r="36" spans="1:38" ht="12" customHeight="1" x14ac:dyDescent="0.2">
      <c r="A36" s="10" t="s">
        <v>68</v>
      </c>
      <c r="B36" s="601">
        <v>4.6100463999195149</v>
      </c>
      <c r="C36" s="602">
        <v>5.6881621496071251</v>
      </c>
      <c r="D36" s="603">
        <v>5.9338433921222169</v>
      </c>
      <c r="E36" s="602">
        <v>5.3853068009227449</v>
      </c>
      <c r="F36" s="602">
        <v>5.2443052611819638</v>
      </c>
      <c r="G36" s="602">
        <v>3.2524565106150707</v>
      </c>
      <c r="H36" s="601">
        <v>6.7457588570375915</v>
      </c>
      <c r="I36" s="602">
        <v>12.956824995374532</v>
      </c>
      <c r="J36" s="603">
        <v>13.020305494706747</v>
      </c>
      <c r="K36" s="602">
        <v>3.2325713568581058</v>
      </c>
      <c r="L36" s="602">
        <v>3.4730518422257632</v>
      </c>
      <c r="M36" s="602">
        <v>3.3718689810068119</v>
      </c>
      <c r="N36" s="601">
        <v>5.1598524401693151</v>
      </c>
      <c r="O36" s="602">
        <v>5.2684508470668172</v>
      </c>
      <c r="P36" s="603">
        <v>5.5052780185630716</v>
      </c>
      <c r="Q36" s="602">
        <v>2.6059236113066921</v>
      </c>
      <c r="R36" s="602">
        <v>3.0613532563658672</v>
      </c>
      <c r="S36" s="602">
        <v>11.725705377249298</v>
      </c>
      <c r="T36" s="601">
        <v>0</v>
      </c>
      <c r="U36" s="602">
        <v>1.4941583010046842</v>
      </c>
      <c r="V36" s="603">
        <v>3.3415806208076355</v>
      </c>
      <c r="W36" s="602">
        <v>3.7469695316358811</v>
      </c>
      <c r="X36" s="602">
        <v>5.6776545146248676</v>
      </c>
      <c r="Y36" s="602">
        <v>5.9131294831488006</v>
      </c>
      <c r="Z36" s="601">
        <v>5.378670804816962</v>
      </c>
      <c r="AA36" s="602">
        <v>7.8612250616479393</v>
      </c>
      <c r="AB36" s="603">
        <v>7.7314242000433797</v>
      </c>
      <c r="AD36" s="424">
        <v>0.24568124251509182</v>
      </c>
      <c r="AE36" s="400">
        <v>-1.9918487505668931</v>
      </c>
      <c r="AF36" s="400">
        <v>6.348049933221489E-2</v>
      </c>
      <c r="AG36" s="400">
        <v>-0.10118286121895137</v>
      </c>
      <c r="AH36" s="400">
        <v>0.23682717149625443</v>
      </c>
      <c r="AI36" s="400">
        <v>8.6643521208834304</v>
      </c>
      <c r="AJ36" s="400">
        <v>1.8474223198029514</v>
      </c>
      <c r="AK36" s="400">
        <v>0.23547496852393301</v>
      </c>
      <c r="AL36" s="425">
        <v>-0.12980086160455961</v>
      </c>
    </row>
    <row r="37" spans="1:38" ht="12" customHeight="1" x14ac:dyDescent="0.2">
      <c r="A37" s="10" t="s">
        <v>69</v>
      </c>
      <c r="B37" s="601">
        <v>13.678600289365464</v>
      </c>
      <c r="C37" s="602">
        <v>12.033377898970869</v>
      </c>
      <c r="D37" s="603">
        <v>11.031415376645089</v>
      </c>
      <c r="E37" s="602">
        <v>8.4228611865444343</v>
      </c>
      <c r="F37" s="602">
        <v>10.342007109171256</v>
      </c>
      <c r="G37" s="602">
        <v>12.22434770487347</v>
      </c>
      <c r="H37" s="601">
        <v>14.717365451800854</v>
      </c>
      <c r="I37" s="602">
        <v>14.009285135706314</v>
      </c>
      <c r="J37" s="603">
        <v>14.466925021687329</v>
      </c>
      <c r="K37" s="602">
        <v>7.8782492217498588</v>
      </c>
      <c r="L37" s="602">
        <v>7.1259452034497128</v>
      </c>
      <c r="M37" s="602">
        <v>6.3345515003235331</v>
      </c>
      <c r="N37" s="601">
        <v>11.379429344239469</v>
      </c>
      <c r="O37" s="602">
        <v>10.782369528240245</v>
      </c>
      <c r="P37" s="603">
        <v>10.695743570671507</v>
      </c>
      <c r="Q37" s="602">
        <v>16.327945939536274</v>
      </c>
      <c r="R37" s="602">
        <v>15.550787621949649</v>
      </c>
      <c r="S37" s="602">
        <v>11.392280597429702</v>
      </c>
      <c r="T37" s="601">
        <v>0</v>
      </c>
      <c r="U37" s="602">
        <v>16.882754335204666</v>
      </c>
      <c r="V37" s="603">
        <v>12.23695807278315</v>
      </c>
      <c r="W37" s="602">
        <v>12.331932824024424</v>
      </c>
      <c r="X37" s="602">
        <v>11.032945393908205</v>
      </c>
      <c r="Y37" s="602">
        <v>11.764870561907491</v>
      </c>
      <c r="Z37" s="601">
        <v>11.285073508529356</v>
      </c>
      <c r="AA37" s="602">
        <v>12.082307355240317</v>
      </c>
      <c r="AB37" s="603">
        <v>11.952981014299223</v>
      </c>
      <c r="AD37" s="424">
        <v>-1.0019625223257798</v>
      </c>
      <c r="AE37" s="400">
        <v>1.8823405957022139</v>
      </c>
      <c r="AF37" s="400">
        <v>0.45763988598101513</v>
      </c>
      <c r="AG37" s="400">
        <v>-0.79139370312617974</v>
      </c>
      <c r="AH37" s="400">
        <v>-8.6625957568738698E-2</v>
      </c>
      <c r="AI37" s="400">
        <v>-4.1585070245199471</v>
      </c>
      <c r="AJ37" s="400">
        <v>-4.6457962624215163</v>
      </c>
      <c r="AK37" s="400">
        <v>0.73192516799928597</v>
      </c>
      <c r="AL37" s="425">
        <v>-0.12932634094109474</v>
      </c>
    </row>
    <row r="38" spans="1:38" ht="12" customHeight="1" x14ac:dyDescent="0.2">
      <c r="A38" s="10" t="s">
        <v>70</v>
      </c>
      <c r="B38" s="601">
        <v>5.70603634286344</v>
      </c>
      <c r="C38" s="602">
        <v>7.312688575094711</v>
      </c>
      <c r="D38" s="603">
        <v>7.3565523358337508</v>
      </c>
      <c r="E38" s="602">
        <v>16.168158645369125</v>
      </c>
      <c r="F38" s="602">
        <v>15.53179016442259</v>
      </c>
      <c r="G38" s="602">
        <v>15.11159083421904</v>
      </c>
      <c r="H38" s="601">
        <v>6.7308435387332155</v>
      </c>
      <c r="I38" s="602">
        <v>7.9014833373955344</v>
      </c>
      <c r="J38" s="603">
        <v>7.4352052686663148</v>
      </c>
      <c r="K38" s="602">
        <v>10.2492293143645</v>
      </c>
      <c r="L38" s="602">
        <v>7.9536525698513936</v>
      </c>
      <c r="M38" s="602">
        <v>9.0583676670081967</v>
      </c>
      <c r="N38" s="601">
        <v>8.3695184950847956</v>
      </c>
      <c r="O38" s="602">
        <v>8.1902734994850039</v>
      </c>
      <c r="P38" s="603">
        <v>8.3489015208653452</v>
      </c>
      <c r="Q38" s="602">
        <v>8.8911388925596722</v>
      </c>
      <c r="R38" s="602">
        <v>11.11968521663567</v>
      </c>
      <c r="S38" s="602">
        <v>10.331447438340971</v>
      </c>
      <c r="T38" s="601">
        <v>0</v>
      </c>
      <c r="U38" s="602">
        <v>7.0333648611800221</v>
      </c>
      <c r="V38" s="603">
        <v>5.7498557354127442</v>
      </c>
      <c r="W38" s="602">
        <v>13.615867945545885</v>
      </c>
      <c r="X38" s="602">
        <v>10.674582949627668</v>
      </c>
      <c r="Y38" s="602">
        <v>12.045261511912473</v>
      </c>
      <c r="Z38" s="601">
        <v>10.539739384830895</v>
      </c>
      <c r="AA38" s="602">
        <v>8.94908080915949</v>
      </c>
      <c r="AB38" s="603">
        <v>9.0645848184865674</v>
      </c>
      <c r="AD38" s="424">
        <v>4.3863760739039748E-2</v>
      </c>
      <c r="AE38" s="400">
        <v>-0.42019933020355005</v>
      </c>
      <c r="AF38" s="400">
        <v>-0.46627806872921962</v>
      </c>
      <c r="AG38" s="400">
        <v>1.1047150971568032</v>
      </c>
      <c r="AH38" s="400">
        <v>0.15862802138034127</v>
      </c>
      <c r="AI38" s="400">
        <v>-0.78823777829469854</v>
      </c>
      <c r="AJ38" s="400">
        <v>-1.2835091257672779</v>
      </c>
      <c r="AK38" s="400">
        <v>1.3706785622848052</v>
      </c>
      <c r="AL38" s="425">
        <v>0.11550400932707738</v>
      </c>
    </row>
    <row r="39" spans="1:38" ht="12" customHeight="1" x14ac:dyDescent="0.2">
      <c r="A39" s="10" t="s">
        <v>16</v>
      </c>
      <c r="B39" s="601">
        <v>4.2219782807532222E-3</v>
      </c>
      <c r="C39" s="602">
        <v>0.91428258683325936</v>
      </c>
      <c r="D39" s="603">
        <v>0.74815233407475212</v>
      </c>
      <c r="E39" s="602">
        <v>0.27410822362089732</v>
      </c>
      <c r="F39" s="602">
        <v>0.22419755813690359</v>
      </c>
      <c r="G39" s="602">
        <v>0.25324182391758276</v>
      </c>
      <c r="H39" s="601">
        <v>0.95202130327618606</v>
      </c>
      <c r="I39" s="602">
        <v>0.54792888847804921</v>
      </c>
      <c r="J39" s="603">
        <v>0.58939903028771301</v>
      </c>
      <c r="K39" s="602">
        <v>0.69864683063692812</v>
      </c>
      <c r="L39" s="602">
        <v>0.79198038118515113</v>
      </c>
      <c r="M39" s="602">
        <v>0.5254719621658821</v>
      </c>
      <c r="N39" s="601">
        <v>0.55464609253084374</v>
      </c>
      <c r="O39" s="602">
        <v>0.88628330147575052</v>
      </c>
      <c r="P39" s="603">
        <v>0.77655959292134535</v>
      </c>
      <c r="Q39" s="602">
        <v>0.17640267304842508</v>
      </c>
      <c r="R39" s="602">
        <v>9.5837713521021731E-2</v>
      </c>
      <c r="S39" s="602">
        <v>9.0882189733674248E-2</v>
      </c>
      <c r="T39" s="601">
        <v>0</v>
      </c>
      <c r="U39" s="602">
        <v>0.33979183577908423</v>
      </c>
      <c r="V39" s="603">
        <v>0.36218779007589358</v>
      </c>
      <c r="W39" s="602">
        <v>0.33181238129485252</v>
      </c>
      <c r="X39" s="602">
        <v>0.3525388548895359</v>
      </c>
      <c r="Y39" s="602">
        <v>0.32084351213868351</v>
      </c>
      <c r="Z39" s="601">
        <v>0.61112315493618374</v>
      </c>
      <c r="AA39" s="602">
        <v>0.64775351433386041</v>
      </c>
      <c r="AB39" s="603">
        <v>0.56352029220362176</v>
      </c>
      <c r="AD39" s="424">
        <v>-0.16613025275850724</v>
      </c>
      <c r="AE39" s="400">
        <v>2.9044265780679174E-2</v>
      </c>
      <c r="AF39" s="400">
        <v>4.1470141809663796E-2</v>
      </c>
      <c r="AG39" s="400">
        <v>-0.26650841901926903</v>
      </c>
      <c r="AH39" s="400">
        <v>-0.10972370855440516</v>
      </c>
      <c r="AI39" s="400">
        <v>-4.9555237873474822E-3</v>
      </c>
      <c r="AJ39" s="400">
        <v>2.2395954296809351E-2</v>
      </c>
      <c r="AK39" s="400">
        <v>-3.1695342750852395E-2</v>
      </c>
      <c r="AL39" s="425">
        <v>-8.423322213023865E-2</v>
      </c>
    </row>
    <row r="40" spans="1:38" ht="12" customHeight="1" x14ac:dyDescent="0.2">
      <c r="A40" s="10" t="s">
        <v>17</v>
      </c>
      <c r="B40" s="601">
        <v>1.8874904276739667E-2</v>
      </c>
      <c r="C40" s="602">
        <v>0.16130788713239905</v>
      </c>
      <c r="D40" s="603">
        <v>0.15162980013877528</v>
      </c>
      <c r="E40" s="602">
        <v>0.12743784941229011</v>
      </c>
      <c r="F40" s="602">
        <v>0.12627885708359493</v>
      </c>
      <c r="G40" s="602">
        <v>0.15329054904278377</v>
      </c>
      <c r="H40" s="601">
        <v>5.5757660154343427E-2</v>
      </c>
      <c r="I40" s="602">
        <v>3.2995737250741071E-2</v>
      </c>
      <c r="J40" s="603">
        <v>3.1748025026362092E-2</v>
      </c>
      <c r="K40" s="602">
        <v>7.9382391793677815E-2</v>
      </c>
      <c r="L40" s="602">
        <v>7.4725364498804514E-2</v>
      </c>
      <c r="M40" s="602">
        <v>8.0192450328606765E-2</v>
      </c>
      <c r="N40" s="601">
        <v>7.7620912895766184E-2</v>
      </c>
      <c r="O40" s="602">
        <v>5.0846523372581762E-2</v>
      </c>
      <c r="P40" s="603">
        <v>3.9078418384801326E-2</v>
      </c>
      <c r="Q40" s="602">
        <v>0</v>
      </c>
      <c r="R40" s="602">
        <v>0</v>
      </c>
      <c r="S40" s="602">
        <v>8.0557874652728049E-7</v>
      </c>
      <c r="T40" s="601">
        <v>0</v>
      </c>
      <c r="U40" s="602">
        <v>0.22512056108866838</v>
      </c>
      <c r="V40" s="603">
        <v>0.19146463417366527</v>
      </c>
      <c r="W40" s="602">
        <v>4.314254458576762E-2</v>
      </c>
      <c r="X40" s="602">
        <v>2.5020803230545337E-2</v>
      </c>
      <c r="Y40" s="602">
        <v>2.4755795738913226E-2</v>
      </c>
      <c r="Z40" s="601">
        <v>8.21516452801377E-2</v>
      </c>
      <c r="AA40" s="602">
        <v>9.1232083819303089E-2</v>
      </c>
      <c r="AB40" s="603">
        <v>8.8636850594326591E-2</v>
      </c>
      <c r="AD40" s="424">
        <v>-9.678086993623769E-3</v>
      </c>
      <c r="AE40" s="400">
        <v>2.7011691959188844E-2</v>
      </c>
      <c r="AF40" s="400">
        <v>-1.2477122243789787E-3</v>
      </c>
      <c r="AG40" s="400">
        <v>5.4670858298022512E-3</v>
      </c>
      <c r="AH40" s="400">
        <v>-1.1768104987780435E-2</v>
      </c>
      <c r="AI40" s="400">
        <v>8.0557874652728049E-7</v>
      </c>
      <c r="AJ40" s="400">
        <v>-3.3655926915003104E-2</v>
      </c>
      <c r="AK40" s="400">
        <v>-2.6500749163211115E-4</v>
      </c>
      <c r="AL40" s="425">
        <v>-2.5952332249764981E-3</v>
      </c>
    </row>
    <row r="41" spans="1:38" ht="12" customHeight="1" x14ac:dyDescent="0.2">
      <c r="A41" s="10" t="s">
        <v>59</v>
      </c>
      <c r="B41" s="601">
        <v>9.9136580832024724E-5</v>
      </c>
      <c r="C41" s="602">
        <v>2.0575870652907141E-2</v>
      </c>
      <c r="D41" s="603">
        <v>6.4175039178792307E-3</v>
      </c>
      <c r="E41" s="602">
        <v>7.8229054318170576E-3</v>
      </c>
      <c r="F41" s="602">
        <v>1.4183054215630875E-2</v>
      </c>
      <c r="G41" s="602">
        <v>4.8502867384546171E-2</v>
      </c>
      <c r="H41" s="601">
        <v>3.1020256559869296E-2</v>
      </c>
      <c r="I41" s="602">
        <v>2.717028824627582E-2</v>
      </c>
      <c r="J41" s="603">
        <v>1.1076610895323144E-2</v>
      </c>
      <c r="K41" s="602">
        <v>1.8293991649043391E-2</v>
      </c>
      <c r="L41" s="602">
        <v>2.0838685237936478E-3</v>
      </c>
      <c r="M41" s="602">
        <v>1.046421094699523E-2</v>
      </c>
      <c r="N41" s="601">
        <v>4.6270121928605286E-3</v>
      </c>
      <c r="O41" s="602">
        <v>1.7162414128139555E-2</v>
      </c>
      <c r="P41" s="603">
        <v>2.126424222645865E-2</v>
      </c>
      <c r="Q41" s="602">
        <v>0</v>
      </c>
      <c r="R41" s="602">
        <v>5.0764596463338391E-3</v>
      </c>
      <c r="S41" s="602">
        <v>4.4747968137339262E-5</v>
      </c>
      <c r="T41" s="601">
        <v>0</v>
      </c>
      <c r="U41" s="602">
        <v>5.8197092420173655E-3</v>
      </c>
      <c r="V41" s="603">
        <v>1.1711350417531259E-3</v>
      </c>
      <c r="W41" s="602">
        <v>5.2718660426554513E-3</v>
      </c>
      <c r="X41" s="602">
        <v>0</v>
      </c>
      <c r="Y41" s="602">
        <v>3.4577904195702498E-4</v>
      </c>
      <c r="Z41" s="601">
        <v>1.6326270474973516E-2</v>
      </c>
      <c r="AA41" s="602">
        <v>1.9532645048167745E-2</v>
      </c>
      <c r="AB41" s="603">
        <v>1.6337149525046456E-2</v>
      </c>
      <c r="AD41" s="424">
        <v>-1.415836673502791E-2</v>
      </c>
      <c r="AE41" s="400">
        <v>3.4319813168915296E-2</v>
      </c>
      <c r="AF41" s="400">
        <v>-1.6093677350952677E-2</v>
      </c>
      <c r="AG41" s="400">
        <v>8.3803424232015821E-3</v>
      </c>
      <c r="AH41" s="400">
        <v>4.1018280983190943E-3</v>
      </c>
      <c r="AI41" s="400">
        <v>-5.0317116781965002E-3</v>
      </c>
      <c r="AJ41" s="400">
        <v>-4.64857420026424E-3</v>
      </c>
      <c r="AK41" s="400">
        <v>3.4577904195702498E-4</v>
      </c>
      <c r="AL41" s="425">
        <v>-3.1954955231212889E-3</v>
      </c>
    </row>
    <row r="42" spans="1:38" ht="12" customHeight="1" x14ac:dyDescent="0.2">
      <c r="A42" s="10" t="s">
        <v>60</v>
      </c>
      <c r="B42" s="601">
        <v>0.95735072700710577</v>
      </c>
      <c r="C42" s="602">
        <v>0.79167868428867205</v>
      </c>
      <c r="D42" s="603">
        <v>0.72561531520303946</v>
      </c>
      <c r="E42" s="602">
        <v>0.73473274914302888</v>
      </c>
      <c r="F42" s="602">
        <v>0.75487911421886267</v>
      </c>
      <c r="G42" s="602">
        <v>1.0485505725582414</v>
      </c>
      <c r="H42" s="601">
        <v>1.9535158124780949</v>
      </c>
      <c r="I42" s="602">
        <v>1.7430547592741152</v>
      </c>
      <c r="J42" s="603">
        <v>0.3359469792685314</v>
      </c>
      <c r="K42" s="602">
        <v>0.65275897214315282</v>
      </c>
      <c r="L42" s="602">
        <v>0.64133859242309077</v>
      </c>
      <c r="M42" s="602">
        <v>0.61458453796049817</v>
      </c>
      <c r="N42" s="601">
        <v>0.22461256287169026</v>
      </c>
      <c r="O42" s="602">
        <v>0.27847740560574957</v>
      </c>
      <c r="P42" s="603">
        <v>0.16126783793499996</v>
      </c>
      <c r="Q42" s="602">
        <v>0.75805737027559328</v>
      </c>
      <c r="R42" s="602">
        <v>0.83520691962781002</v>
      </c>
      <c r="S42" s="602">
        <v>0.51097884332646826</v>
      </c>
      <c r="T42" s="601">
        <v>0</v>
      </c>
      <c r="U42" s="602">
        <v>0.30348282874008514</v>
      </c>
      <c r="V42" s="603">
        <v>0.34320294545570529</v>
      </c>
      <c r="W42" s="602">
        <v>0.30083623485747013</v>
      </c>
      <c r="X42" s="602">
        <v>0.36495813615408157</v>
      </c>
      <c r="Y42" s="602">
        <v>0.29809966384331721</v>
      </c>
      <c r="Z42" s="601">
        <v>1.0334513638456511</v>
      </c>
      <c r="AA42" s="602">
        <v>1.0457843330080117</v>
      </c>
      <c r="AB42" s="603">
        <v>0.56855504984083938</v>
      </c>
      <c r="AD42" s="424">
        <v>-6.6063369085632595E-2</v>
      </c>
      <c r="AE42" s="400">
        <v>0.29367145833937869</v>
      </c>
      <c r="AF42" s="400">
        <v>-1.4071077800055838</v>
      </c>
      <c r="AG42" s="400">
        <v>-2.6754054462592602E-2</v>
      </c>
      <c r="AH42" s="400">
        <v>-0.11720956767074961</v>
      </c>
      <c r="AI42" s="400">
        <v>-0.32422807630134176</v>
      </c>
      <c r="AJ42" s="400">
        <v>3.9720116715620146E-2</v>
      </c>
      <c r="AK42" s="400">
        <v>-6.6858472310764361E-2</v>
      </c>
      <c r="AL42" s="425">
        <v>-0.47722928316717228</v>
      </c>
    </row>
    <row r="43" spans="1:38" ht="12" customHeight="1" x14ac:dyDescent="0.2">
      <c r="A43" s="10" t="s">
        <v>61</v>
      </c>
      <c r="B43" s="601">
        <v>10.561554288093124</v>
      </c>
      <c r="C43" s="602">
        <v>10.747238542990303</v>
      </c>
      <c r="D43" s="603">
        <v>10.528968286765679</v>
      </c>
      <c r="E43" s="602">
        <v>6.1375058650036038</v>
      </c>
      <c r="F43" s="602">
        <v>6.6707323243788306</v>
      </c>
      <c r="G43" s="602">
        <v>7.7159887501623903</v>
      </c>
      <c r="H43" s="601">
        <v>8.9306761584444185</v>
      </c>
      <c r="I43" s="602">
        <v>10.223371831980655</v>
      </c>
      <c r="J43" s="603">
        <v>9.6537818429664242</v>
      </c>
      <c r="K43" s="602">
        <v>10.988981649034752</v>
      </c>
      <c r="L43" s="602">
        <v>11.993448304024724</v>
      </c>
      <c r="M43" s="602">
        <v>12.746790008657429</v>
      </c>
      <c r="N43" s="601">
        <v>8.0583456802720601</v>
      </c>
      <c r="O43" s="602">
        <v>7.8333261383903743</v>
      </c>
      <c r="P43" s="603">
        <v>9.421682509388031</v>
      </c>
      <c r="Q43" s="602">
        <v>11.180663303230293</v>
      </c>
      <c r="R43" s="602">
        <v>13.801270057608829</v>
      </c>
      <c r="S43" s="602">
        <v>10.462382452194387</v>
      </c>
      <c r="T43" s="601">
        <v>0</v>
      </c>
      <c r="U43" s="602">
        <v>11.308801803466473</v>
      </c>
      <c r="V43" s="603">
        <v>13.920083631145266</v>
      </c>
      <c r="W43" s="602">
        <v>12.763458419352682</v>
      </c>
      <c r="X43" s="602">
        <v>11.392897625786169</v>
      </c>
      <c r="Y43" s="602">
        <v>13.471472914656657</v>
      </c>
      <c r="Z43" s="601">
        <v>8.4291963986560727</v>
      </c>
      <c r="AA43" s="602">
        <v>9.8506461724198644</v>
      </c>
      <c r="AB43" s="603">
        <v>9.9642046606189805</v>
      </c>
      <c r="AD43" s="424">
        <v>-0.21827025622462415</v>
      </c>
      <c r="AE43" s="400">
        <v>1.0452564257835597</v>
      </c>
      <c r="AF43" s="400">
        <v>-0.56958998901423108</v>
      </c>
      <c r="AG43" s="400">
        <v>0.75334170463270489</v>
      </c>
      <c r="AH43" s="400">
        <v>1.5883563709976567</v>
      </c>
      <c r="AI43" s="400">
        <v>-3.3388876054144419</v>
      </c>
      <c r="AJ43" s="400">
        <v>2.611281827678793</v>
      </c>
      <c r="AK43" s="400">
        <v>2.0785752888704874</v>
      </c>
      <c r="AL43" s="425">
        <v>0.11355848819911607</v>
      </c>
    </row>
    <row r="44" spans="1:38" ht="12" customHeight="1" x14ac:dyDescent="0.2">
      <c r="A44" s="10" t="s">
        <v>71</v>
      </c>
      <c r="B44" s="601">
        <v>0</v>
      </c>
      <c r="C44" s="602">
        <v>0</v>
      </c>
      <c r="D44" s="603">
        <v>0</v>
      </c>
      <c r="E44" s="602">
        <v>0.21842883546843925</v>
      </c>
      <c r="F44" s="602">
        <v>0.29916970750458388</v>
      </c>
      <c r="G44" s="602">
        <v>0.26569758726815368</v>
      </c>
      <c r="H44" s="601">
        <v>0</v>
      </c>
      <c r="I44" s="602">
        <v>0</v>
      </c>
      <c r="J44" s="603">
        <v>0</v>
      </c>
      <c r="K44" s="602">
        <v>0.10964674075319412</v>
      </c>
      <c r="L44" s="602">
        <v>0.23194590528778009</v>
      </c>
      <c r="M44" s="602">
        <v>0.12007038934664135</v>
      </c>
      <c r="N44" s="601">
        <v>0.32777864121927341</v>
      </c>
      <c r="O44" s="602">
        <v>0.50093982110713819</v>
      </c>
      <c r="P44" s="603">
        <v>0.47646556420682729</v>
      </c>
      <c r="Q44" s="602">
        <v>0.49729489799818322</v>
      </c>
      <c r="R44" s="602">
        <v>0.40621697403597729</v>
      </c>
      <c r="S44" s="602">
        <v>0.50842757568866492</v>
      </c>
      <c r="T44" s="601">
        <v>0</v>
      </c>
      <c r="U44" s="602">
        <v>1.7505036516489211E-3</v>
      </c>
      <c r="V44" s="603">
        <v>1.1411030426175296E-2</v>
      </c>
      <c r="W44" s="602">
        <v>5.0100001896557075E-3</v>
      </c>
      <c r="X44" s="602">
        <v>0.17352049085277557</v>
      </c>
      <c r="Y44" s="602">
        <v>0.16188776971802293</v>
      </c>
      <c r="Z44" s="601">
        <v>0.14829837144109198</v>
      </c>
      <c r="AA44" s="602">
        <v>0.11582450139463606</v>
      </c>
      <c r="AB44" s="603">
        <v>0.11590346878599848</v>
      </c>
      <c r="AD44" s="424">
        <v>0</v>
      </c>
      <c r="AE44" s="400">
        <v>-3.3472120236430203E-2</v>
      </c>
      <c r="AF44" s="400">
        <v>0</v>
      </c>
      <c r="AG44" s="400">
        <v>-0.11187551594113873</v>
      </c>
      <c r="AH44" s="400">
        <v>-2.4474256900310909E-2</v>
      </c>
      <c r="AI44" s="400">
        <v>0.10221060165268764</v>
      </c>
      <c r="AJ44" s="400">
        <v>9.6605267745263745E-3</v>
      </c>
      <c r="AK44" s="400">
        <v>-1.1632721134752638E-2</v>
      </c>
      <c r="AL44" s="425">
        <v>7.8967391362427808E-5</v>
      </c>
    </row>
    <row r="45" spans="1:38" ht="12" customHeight="1" x14ac:dyDescent="0.2">
      <c r="A45" s="10" t="s">
        <v>72</v>
      </c>
      <c r="B45" s="601">
        <v>0.24570122183777504</v>
      </c>
      <c r="C45" s="602">
        <v>1.0243518595247507</v>
      </c>
      <c r="D45" s="603">
        <v>1.0804616250693895</v>
      </c>
      <c r="E45" s="602">
        <v>1.4843664655902109</v>
      </c>
      <c r="F45" s="602">
        <v>1.2651263150487491</v>
      </c>
      <c r="G45" s="602">
        <v>1.2623645522034825</v>
      </c>
      <c r="H45" s="601">
        <v>1.0075337067931738</v>
      </c>
      <c r="I45" s="602">
        <v>1.3816153810352272</v>
      </c>
      <c r="J45" s="603">
        <v>1.2149695077815794</v>
      </c>
      <c r="K45" s="602">
        <v>0.86304718678013415</v>
      </c>
      <c r="L45" s="602">
        <v>0.80796508878104678</v>
      </c>
      <c r="M45" s="602">
        <v>0.78390437421198123</v>
      </c>
      <c r="N45" s="601">
        <v>0.4433859386841138</v>
      </c>
      <c r="O45" s="602">
        <v>0.46485582869529096</v>
      </c>
      <c r="P45" s="603">
        <v>0.38872642568453475</v>
      </c>
      <c r="Q45" s="602">
        <v>0.68877033343980387</v>
      </c>
      <c r="R45" s="602">
        <v>0.34077009333313274</v>
      </c>
      <c r="S45" s="602">
        <v>0.2992013529987454</v>
      </c>
      <c r="T45" s="601">
        <v>0</v>
      </c>
      <c r="U45" s="602">
        <v>0.84125849942530884</v>
      </c>
      <c r="V45" s="603">
        <v>0.52933890500697112</v>
      </c>
      <c r="W45" s="602">
        <v>0.56948129483396737</v>
      </c>
      <c r="X45" s="602">
        <v>0.15962975092773551</v>
      </c>
      <c r="Y45" s="602">
        <v>0.69403215657579731</v>
      </c>
      <c r="Z45" s="601">
        <v>1.0081640136205989</v>
      </c>
      <c r="AA45" s="602">
        <v>1.0896388715852305</v>
      </c>
      <c r="AB45" s="603">
        <v>1.0299545875379645</v>
      </c>
      <c r="AD45" s="424">
        <v>5.6109765544638757E-2</v>
      </c>
      <c r="AE45" s="400">
        <v>-2.7617628452665244E-3</v>
      </c>
      <c r="AF45" s="400">
        <v>-0.16664587325364777</v>
      </c>
      <c r="AG45" s="400">
        <v>-2.4060714569065556E-2</v>
      </c>
      <c r="AH45" s="400">
        <v>-7.6129403010756214E-2</v>
      </c>
      <c r="AI45" s="400">
        <v>-4.1568740334387344E-2</v>
      </c>
      <c r="AJ45" s="400">
        <v>-0.31191959441833772</v>
      </c>
      <c r="AK45" s="400">
        <v>0.53440240564806185</v>
      </c>
      <c r="AL45" s="425">
        <v>-5.9684284047266001E-2</v>
      </c>
    </row>
    <row r="46" spans="1:38" ht="12" customHeight="1" x14ac:dyDescent="0.2">
      <c r="A46" s="10" t="s">
        <v>62</v>
      </c>
      <c r="B46" s="601">
        <v>0.97537190292300102</v>
      </c>
      <c r="C46" s="602">
        <v>1.1264607175956655E-2</v>
      </c>
      <c r="D46" s="603">
        <v>7.5858240052211678E-3</v>
      </c>
      <c r="E46" s="602">
        <v>6.1186284634353457E-3</v>
      </c>
      <c r="F46" s="602">
        <v>7.3160522560147007E-3</v>
      </c>
      <c r="G46" s="602">
        <v>3.0195903456235882E-2</v>
      </c>
      <c r="H46" s="601">
        <v>7.9127781354574087E-2</v>
      </c>
      <c r="I46" s="602">
        <v>1.9471250980484314E-2</v>
      </c>
      <c r="J46" s="603">
        <v>1.5485387901379783E-2</v>
      </c>
      <c r="K46" s="602">
        <v>0</v>
      </c>
      <c r="L46" s="602">
        <v>0</v>
      </c>
      <c r="M46" s="602">
        <v>0</v>
      </c>
      <c r="N46" s="601">
        <v>0</v>
      </c>
      <c r="O46" s="602">
        <v>0</v>
      </c>
      <c r="P46" s="603">
        <v>0</v>
      </c>
      <c r="Q46" s="602">
        <v>4.3180966016121225E-3</v>
      </c>
      <c r="R46" s="602">
        <v>1.6505156225580075E-2</v>
      </c>
      <c r="S46" s="602">
        <v>3.335595436966573E-3</v>
      </c>
      <c r="T46" s="601">
        <v>0</v>
      </c>
      <c r="U46" s="602">
        <v>0</v>
      </c>
      <c r="V46" s="603">
        <v>3.8728525183238435E-3</v>
      </c>
      <c r="W46" s="602">
        <v>0</v>
      </c>
      <c r="X46" s="602">
        <v>2.3381168207172289E-3</v>
      </c>
      <c r="Y46" s="602">
        <v>4.6881568332873472E-4</v>
      </c>
      <c r="Z46" s="601">
        <v>2.8797621876231728E-2</v>
      </c>
      <c r="AA46" s="602">
        <v>1.1456785892296728E-2</v>
      </c>
      <c r="AB46" s="603">
        <v>1.2311203594949383E-2</v>
      </c>
      <c r="AD46" s="424">
        <v>-3.6787831707354871E-3</v>
      </c>
      <c r="AE46" s="400">
        <v>2.287985120022118E-2</v>
      </c>
      <c r="AF46" s="400">
        <v>-3.9858630791045312E-3</v>
      </c>
      <c r="AG46" s="400">
        <v>0</v>
      </c>
      <c r="AH46" s="400">
        <v>0</v>
      </c>
      <c r="AI46" s="400">
        <v>-1.3169560788613503E-2</v>
      </c>
      <c r="AJ46" s="400">
        <v>3.8728525183238435E-3</v>
      </c>
      <c r="AK46" s="400">
        <v>-1.8693011373884941E-3</v>
      </c>
      <c r="AL46" s="425">
        <v>8.5441770265265449E-4</v>
      </c>
    </row>
    <row r="47" spans="1:38" ht="12" customHeight="1" x14ac:dyDescent="0.2">
      <c r="A47" s="10" t="s">
        <v>73</v>
      </c>
      <c r="B47" s="601">
        <v>4.2476016972906692</v>
      </c>
      <c r="C47" s="602">
        <v>3.3136858845089385</v>
      </c>
      <c r="D47" s="603">
        <v>3.0837769453909374</v>
      </c>
      <c r="E47" s="602">
        <v>0</v>
      </c>
      <c r="F47" s="602">
        <v>0</v>
      </c>
      <c r="G47" s="602">
        <v>0</v>
      </c>
      <c r="H47" s="601">
        <v>2.4814110818111588</v>
      </c>
      <c r="I47" s="602">
        <v>2.0713585731335011</v>
      </c>
      <c r="J47" s="603">
        <v>2.3574923344452219</v>
      </c>
      <c r="K47" s="602">
        <v>7.2585328216416594</v>
      </c>
      <c r="L47" s="602">
        <v>3.5159251979365638</v>
      </c>
      <c r="M47" s="602">
        <v>6.9029867910640306</v>
      </c>
      <c r="N47" s="601">
        <v>3.0233518093229592</v>
      </c>
      <c r="O47" s="602">
        <v>2.2838798131645159</v>
      </c>
      <c r="P47" s="603">
        <v>2.3480500416188406</v>
      </c>
      <c r="Q47" s="602">
        <v>0.79253801386534817</v>
      </c>
      <c r="R47" s="602">
        <v>2.018381866692053</v>
      </c>
      <c r="S47" s="602">
        <v>1.2640400716574434</v>
      </c>
      <c r="T47" s="601">
        <v>0</v>
      </c>
      <c r="U47" s="602">
        <v>1.8723824418750428</v>
      </c>
      <c r="V47" s="603">
        <v>1.9486846415154926</v>
      </c>
      <c r="W47" s="602">
        <v>1.745795107342081</v>
      </c>
      <c r="X47" s="602">
        <v>0</v>
      </c>
      <c r="Y47" s="602">
        <v>0</v>
      </c>
      <c r="Z47" s="601">
        <v>2.4722369476047796</v>
      </c>
      <c r="AA47" s="602">
        <v>2.22911874393357</v>
      </c>
      <c r="AB47" s="603">
        <v>2.5004316895479715</v>
      </c>
      <c r="AD47" s="424">
        <v>-0.22990893911800114</v>
      </c>
      <c r="AE47" s="400">
        <v>0</v>
      </c>
      <c r="AF47" s="400">
        <v>0.28613376131172075</v>
      </c>
      <c r="AG47" s="400">
        <v>3.3870615931274668</v>
      </c>
      <c r="AH47" s="400">
        <v>6.4170228454324629E-2</v>
      </c>
      <c r="AI47" s="400">
        <v>-0.75434179503460963</v>
      </c>
      <c r="AJ47" s="400">
        <v>7.6302199640449819E-2</v>
      </c>
      <c r="AK47" s="400">
        <v>0</v>
      </c>
      <c r="AL47" s="425">
        <v>0.27131294561440145</v>
      </c>
    </row>
    <row r="48" spans="1:38" ht="12" customHeight="1" x14ac:dyDescent="0.2">
      <c r="A48" s="10" t="s">
        <v>74</v>
      </c>
      <c r="B48" s="601">
        <v>0.6039841810438118</v>
      </c>
      <c r="C48" s="602">
        <v>0.40654601167607396</v>
      </c>
      <c r="D48" s="603">
        <v>0.40246979417546391</v>
      </c>
      <c r="E48" s="602">
        <v>0</v>
      </c>
      <c r="F48" s="602">
        <v>0</v>
      </c>
      <c r="G48" s="602">
        <v>0</v>
      </c>
      <c r="H48" s="601">
        <v>0.70345807046534137</v>
      </c>
      <c r="I48" s="602">
        <v>0.54183205775447618</v>
      </c>
      <c r="J48" s="603">
        <v>0.50056006339957382</v>
      </c>
      <c r="K48" s="602">
        <v>0.2218438701863655</v>
      </c>
      <c r="L48" s="602">
        <v>0.13719504008950612</v>
      </c>
      <c r="M48" s="602">
        <v>0.24004935165866984</v>
      </c>
      <c r="N48" s="601">
        <v>1.0084933621513277</v>
      </c>
      <c r="O48" s="602">
        <v>1.0660474766398513</v>
      </c>
      <c r="P48" s="603">
        <v>0.94641418509890762</v>
      </c>
      <c r="Q48" s="602">
        <v>0.4319096087268039</v>
      </c>
      <c r="R48" s="602">
        <v>0.35168916077515638</v>
      </c>
      <c r="S48" s="602">
        <v>0.15096487004869233</v>
      </c>
      <c r="T48" s="601">
        <v>0</v>
      </c>
      <c r="U48" s="602">
        <v>6.4208064863010506E-2</v>
      </c>
      <c r="V48" s="603">
        <v>5.4757641013958781E-2</v>
      </c>
      <c r="W48" s="602">
        <v>1.034110099197969</v>
      </c>
      <c r="X48" s="602">
        <v>0</v>
      </c>
      <c r="Y48" s="602">
        <v>0</v>
      </c>
      <c r="Z48" s="601">
        <v>0.48417897995024972</v>
      </c>
      <c r="AA48" s="602">
        <v>0.42447347972913546</v>
      </c>
      <c r="AB48" s="603">
        <v>0.38443160255139641</v>
      </c>
      <c r="AD48" s="424">
        <v>-4.0762175006100465E-3</v>
      </c>
      <c r="AE48" s="400">
        <v>0</v>
      </c>
      <c r="AF48" s="400">
        <v>-4.1271994354902364E-2</v>
      </c>
      <c r="AG48" s="400">
        <v>0.10285431156916372</v>
      </c>
      <c r="AH48" s="400">
        <v>-0.11963329154094371</v>
      </c>
      <c r="AI48" s="400">
        <v>-0.20072429072646406</v>
      </c>
      <c r="AJ48" s="400">
        <v>-9.4504238490517242E-3</v>
      </c>
      <c r="AK48" s="400">
        <v>0</v>
      </c>
      <c r="AL48" s="425">
        <v>-4.0041877177739049E-2</v>
      </c>
    </row>
    <row r="49" spans="1:38" ht="12" customHeight="1" x14ac:dyDescent="0.2">
      <c r="A49" s="10" t="s">
        <v>25</v>
      </c>
      <c r="B49" s="601">
        <v>0.80026083166236994</v>
      </c>
      <c r="C49" s="602">
        <v>4.6253497996198263</v>
      </c>
      <c r="D49" s="603">
        <v>4.8704583887068784</v>
      </c>
      <c r="E49" s="602">
        <v>3.8270118101273773</v>
      </c>
      <c r="F49" s="602">
        <v>3.6290616890602498</v>
      </c>
      <c r="G49" s="602">
        <v>3.4490015258611124</v>
      </c>
      <c r="H49" s="601">
        <v>2.0407998603724526</v>
      </c>
      <c r="I49" s="602">
        <v>1.4467037842860349</v>
      </c>
      <c r="J49" s="603">
        <v>1.4297385810372754</v>
      </c>
      <c r="K49" s="602">
        <v>6.0475568315230852</v>
      </c>
      <c r="L49" s="602">
        <v>7.4664035950537944</v>
      </c>
      <c r="M49" s="602">
        <v>6.5760516616100588</v>
      </c>
      <c r="N49" s="601">
        <v>6.9215458554986915</v>
      </c>
      <c r="O49" s="602">
        <v>6.5821576396566268</v>
      </c>
      <c r="P49" s="603">
        <v>6.7007960211803343</v>
      </c>
      <c r="Q49" s="602">
        <v>2.0386404865907206</v>
      </c>
      <c r="R49" s="602">
        <v>1.5504988465227403</v>
      </c>
      <c r="S49" s="602">
        <v>1.1021079110522867</v>
      </c>
      <c r="T49" s="601">
        <v>0</v>
      </c>
      <c r="U49" s="602">
        <v>1.515985377659488</v>
      </c>
      <c r="V49" s="603">
        <v>1.7546370447542974</v>
      </c>
      <c r="W49" s="602">
        <v>4.9953081698450692</v>
      </c>
      <c r="X49" s="602">
        <v>5.2222250453326335</v>
      </c>
      <c r="Y49" s="602">
        <v>3.8936383719655341</v>
      </c>
      <c r="Z49" s="601">
        <v>4.0676441894720954</v>
      </c>
      <c r="AA49" s="602">
        <v>3.6998769519121226</v>
      </c>
      <c r="AB49" s="603">
        <v>3.6391251596066847</v>
      </c>
      <c r="AD49" s="424">
        <v>0.24510858908705213</v>
      </c>
      <c r="AE49" s="400">
        <v>-0.18006016319913742</v>
      </c>
      <c r="AF49" s="400">
        <v>-1.6965203248759497E-2</v>
      </c>
      <c r="AG49" s="400">
        <v>-0.89035193344373553</v>
      </c>
      <c r="AH49" s="400">
        <v>0.11863838152370754</v>
      </c>
      <c r="AI49" s="400">
        <v>-0.44839093547045361</v>
      </c>
      <c r="AJ49" s="400">
        <v>0.23865166709480934</v>
      </c>
      <c r="AK49" s="400">
        <v>-1.3285866733670995</v>
      </c>
      <c r="AL49" s="425">
        <v>-6.0751792305437924E-2</v>
      </c>
    </row>
    <row r="50" spans="1:38" ht="12" customHeight="1" x14ac:dyDescent="0.2">
      <c r="A50" s="10" t="s">
        <v>63</v>
      </c>
      <c r="B50" s="601">
        <v>0</v>
      </c>
      <c r="C50" s="602">
        <v>0</v>
      </c>
      <c r="D50" s="603">
        <v>0</v>
      </c>
      <c r="E50" s="602">
        <v>0</v>
      </c>
      <c r="F50" s="602">
        <v>0</v>
      </c>
      <c r="G50" s="602">
        <v>0</v>
      </c>
      <c r="H50" s="601">
        <v>0</v>
      </c>
      <c r="I50" s="602">
        <v>0</v>
      </c>
      <c r="J50" s="603">
        <v>0</v>
      </c>
      <c r="K50" s="602">
        <v>1.1549010956292027</v>
      </c>
      <c r="L50" s="602">
        <v>1.2788804730957386</v>
      </c>
      <c r="M50" s="602">
        <v>1.2063551222367033</v>
      </c>
      <c r="N50" s="601">
        <v>2.784588602888546</v>
      </c>
      <c r="O50" s="602">
        <v>4.5557492632844019</v>
      </c>
      <c r="P50" s="603">
        <v>3.9333101574211402</v>
      </c>
      <c r="Q50" s="602">
        <v>2.6424303512161824</v>
      </c>
      <c r="R50" s="602">
        <v>0.55688248716073674</v>
      </c>
      <c r="S50" s="602">
        <v>5.6455117655806152E-3</v>
      </c>
      <c r="T50" s="601">
        <v>0</v>
      </c>
      <c r="U50" s="602">
        <v>3.5901483600321376</v>
      </c>
      <c r="V50" s="603">
        <v>0.11017370951451912</v>
      </c>
      <c r="W50" s="602">
        <v>0</v>
      </c>
      <c r="X50" s="602">
        <v>0</v>
      </c>
      <c r="Y50" s="602">
        <v>0</v>
      </c>
      <c r="Z50" s="601">
        <v>0.70918363980606824</v>
      </c>
      <c r="AA50" s="602">
        <v>0.56689922129459358</v>
      </c>
      <c r="AB50" s="603">
        <v>0.46993078320010528</v>
      </c>
      <c r="AD50" s="424">
        <v>0</v>
      </c>
      <c r="AE50" s="400">
        <v>0</v>
      </c>
      <c r="AF50" s="400">
        <v>0</v>
      </c>
      <c r="AG50" s="400">
        <v>-7.2525350859035331E-2</v>
      </c>
      <c r="AH50" s="400">
        <v>-0.62243910586326168</v>
      </c>
      <c r="AI50" s="400">
        <v>-0.55123697539515615</v>
      </c>
      <c r="AJ50" s="400">
        <v>-3.4799746505176183</v>
      </c>
      <c r="AK50" s="400">
        <v>0</v>
      </c>
      <c r="AL50" s="425">
        <v>-9.6968438094488296E-2</v>
      </c>
    </row>
    <row r="51" spans="1:38" ht="12" customHeight="1" x14ac:dyDescent="0.2">
      <c r="A51" s="10" t="s">
        <v>64</v>
      </c>
      <c r="B51" s="601">
        <v>0</v>
      </c>
      <c r="C51" s="602">
        <v>0</v>
      </c>
      <c r="D51" s="603">
        <v>0</v>
      </c>
      <c r="E51" s="602">
        <v>0.92160010642159895</v>
      </c>
      <c r="F51" s="602">
        <v>0.86210529079521225</v>
      </c>
      <c r="G51" s="602">
        <v>0.80760754305459981</v>
      </c>
      <c r="H51" s="601">
        <v>1.2080201502767445E-7</v>
      </c>
      <c r="I51" s="602">
        <v>2.1704933078971585E-9</v>
      </c>
      <c r="J51" s="603">
        <v>0</v>
      </c>
      <c r="K51" s="602">
        <v>4.8887515280299568E-2</v>
      </c>
      <c r="L51" s="602">
        <v>3.3825445934776231E-2</v>
      </c>
      <c r="M51" s="602">
        <v>2.2877727172772727E-2</v>
      </c>
      <c r="N51" s="601">
        <v>0.35310418018023199</v>
      </c>
      <c r="O51" s="602">
        <v>0.29908850799661385</v>
      </c>
      <c r="P51" s="603">
        <v>0.40868131546735836</v>
      </c>
      <c r="Q51" s="602">
        <v>0.24312524613172198</v>
      </c>
      <c r="R51" s="602">
        <v>0.2355733571130913</v>
      </c>
      <c r="S51" s="602">
        <v>0.17070215050930021</v>
      </c>
      <c r="T51" s="601">
        <v>0</v>
      </c>
      <c r="U51" s="602">
        <v>0.27991028122625311</v>
      </c>
      <c r="V51" s="603">
        <v>0.3125977210930273</v>
      </c>
      <c r="W51" s="602">
        <v>0.61543293400291954</v>
      </c>
      <c r="X51" s="602">
        <v>0.3254055596391815</v>
      </c>
      <c r="Y51" s="602">
        <v>5.8853329117457123E-2</v>
      </c>
      <c r="Z51" s="601">
        <v>0.36191909245216192</v>
      </c>
      <c r="AA51" s="602">
        <v>0.16782840448057659</v>
      </c>
      <c r="AB51" s="603">
        <v>0.18268399372721425</v>
      </c>
      <c r="AD51" s="424">
        <v>0</v>
      </c>
      <c r="AE51" s="400">
        <v>-5.4497747740612446E-2</v>
      </c>
      <c r="AF51" s="400">
        <v>-2.1704933078971585E-9</v>
      </c>
      <c r="AG51" s="400">
        <v>-1.0947718762003504E-2</v>
      </c>
      <c r="AH51" s="400">
        <v>0.10959280747074451</v>
      </c>
      <c r="AI51" s="400">
        <v>-6.4871206603791087E-2</v>
      </c>
      <c r="AJ51" s="400">
        <v>3.2687439866774193E-2</v>
      </c>
      <c r="AK51" s="400">
        <v>-0.26655223052172439</v>
      </c>
      <c r="AL51" s="425">
        <v>1.4855589246637657E-2</v>
      </c>
    </row>
    <row r="52" spans="1:38" ht="12" customHeight="1" x14ac:dyDescent="0.2">
      <c r="A52" s="85" t="s">
        <v>2039</v>
      </c>
      <c r="B52" s="604">
        <v>0</v>
      </c>
      <c r="C52" s="605">
        <v>0</v>
      </c>
      <c r="D52" s="606">
        <v>0.2202177289464135</v>
      </c>
      <c r="E52" s="605">
        <v>0</v>
      </c>
      <c r="F52" s="605">
        <v>0</v>
      </c>
      <c r="G52" s="605">
        <v>0.14301782605734537</v>
      </c>
      <c r="H52" s="604">
        <v>0</v>
      </c>
      <c r="I52" s="605">
        <v>0</v>
      </c>
      <c r="J52" s="606">
        <v>0.52124383772702632</v>
      </c>
      <c r="K52" s="605">
        <v>0</v>
      </c>
      <c r="L52" s="605">
        <v>0</v>
      </c>
      <c r="M52" s="605">
        <v>0</v>
      </c>
      <c r="N52" s="604">
        <v>0</v>
      </c>
      <c r="O52" s="605">
        <v>0</v>
      </c>
      <c r="P52" s="606">
        <v>3.4997008041838286E-2</v>
      </c>
      <c r="Q52" s="605">
        <v>0</v>
      </c>
      <c r="R52" s="605">
        <v>0</v>
      </c>
      <c r="S52" s="605">
        <v>2.4009906134756655E-2</v>
      </c>
      <c r="T52" s="604">
        <v>0</v>
      </c>
      <c r="U52" s="605">
        <v>0</v>
      </c>
      <c r="V52" s="606">
        <v>0.11571832388618156</v>
      </c>
      <c r="W52" s="605">
        <v>0</v>
      </c>
      <c r="X52" s="605">
        <v>0</v>
      </c>
      <c r="Y52" s="605">
        <v>0</v>
      </c>
      <c r="Z52" s="604">
        <v>0</v>
      </c>
      <c r="AA52" s="605">
        <v>0</v>
      </c>
      <c r="AB52" s="606">
        <v>0.26073984430546926</v>
      </c>
      <c r="AD52" s="427">
        <v>0.2202177289464135</v>
      </c>
      <c r="AE52" s="428">
        <v>0.14301782605734537</v>
      </c>
      <c r="AF52" s="428">
        <v>0.52124383772702632</v>
      </c>
      <c r="AG52" s="428">
        <v>0</v>
      </c>
      <c r="AH52" s="428">
        <v>3.4997008041838286E-2</v>
      </c>
      <c r="AI52" s="428">
        <v>2.4009906134756655E-2</v>
      </c>
      <c r="AJ52" s="428">
        <v>0.11571832388618156</v>
      </c>
      <c r="AK52" s="428">
        <v>0</v>
      </c>
      <c r="AL52" s="429">
        <v>0.26073984430546926</v>
      </c>
    </row>
  </sheetData>
  <mergeCells count="7">
    <mergeCell ref="AD32:AL32"/>
    <mergeCell ref="A4:A6"/>
    <mergeCell ref="B4:AB4"/>
    <mergeCell ref="AD4:AL4"/>
    <mergeCell ref="AD6:AL6"/>
    <mergeCell ref="B30:AB30"/>
    <mergeCell ref="AD30:AL30"/>
  </mergeCells>
  <conditionalFormatting sqref="B4">
    <cfRule type="expression" dxfId="2" priority="4">
      <formula>(B1+1)&lt;=(9*rounds_bucket)</formula>
    </cfRule>
  </conditionalFormatting>
  <conditionalFormatting sqref="B32:AB32">
    <cfRule type="expression" dxfId="1" priority="3">
      <formula>(B1+1)&lt;=(9*rounds_bucket)</formula>
    </cfRule>
  </conditionalFormatting>
  <conditionalFormatting sqref="B1:AB1">
    <cfRule type="expression" dxfId="0" priority="1">
      <formula>(B1+1)&gt;(9*rounds_bucket)</formula>
    </cfRule>
  </conditionalFormatting>
  <pageMargins left="0.39370078740157483" right="0.39370078740157483" top="0.51181102362204722" bottom="0.39370078740157483" header="0.31496062992125984" footer="0.31496062992125984"/>
  <pageSetup paperSize="9" scale="36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34</vt:i4>
      </vt:variant>
    </vt:vector>
  </HeadingPairs>
  <TitlesOfParts>
    <vt:vector size="65" baseType="lpstr">
      <vt:lpstr>Table List</vt:lpstr>
      <vt:lpstr>1 Overview</vt:lpstr>
      <vt:lpstr>2 Direct-Overhead</vt:lpstr>
      <vt:lpstr>3 Acute Cost wghts V10</vt:lpstr>
      <vt:lpstr>4 Acute by Jurisdiction</vt:lpstr>
      <vt:lpstr>5 Peer Group</vt:lpstr>
      <vt:lpstr>6 Acute Cost Bucket</vt:lpstr>
      <vt:lpstr>7 Acute Line Item</vt:lpstr>
      <vt:lpstr>8 Acute SD Overnight</vt:lpstr>
      <vt:lpstr>9 Acute Urgency</vt:lpstr>
      <vt:lpstr>10 Acute Indigenous</vt:lpstr>
      <vt:lpstr>11 Acute Paediatric</vt:lpstr>
      <vt:lpstr>12 Acute Location</vt:lpstr>
      <vt:lpstr>13 ED by Jurisdiction</vt:lpstr>
      <vt:lpstr>14 URG table</vt:lpstr>
      <vt:lpstr>15 ED Cost Bucket</vt:lpstr>
      <vt:lpstr>16 ED Line Item</vt:lpstr>
      <vt:lpstr>17 Tier 2 class</vt:lpstr>
      <vt:lpstr>18 Tier 2 Class Movement</vt:lpstr>
      <vt:lpstr>19 NA by Jurisdiction</vt:lpstr>
      <vt:lpstr>20 NA Cost Bucket</vt:lpstr>
      <vt:lpstr>21 NA Line Item</vt:lpstr>
      <vt:lpstr>22 Subacute by Jursidiction</vt:lpstr>
      <vt:lpstr>23 Subacute ANSNAP class</vt:lpstr>
      <vt:lpstr>24 Subacute Cost Bucket</vt:lpstr>
      <vt:lpstr>25 Subacute Line Item</vt:lpstr>
      <vt:lpstr>26 Other stream Jursidicatio</vt:lpstr>
      <vt:lpstr>27 Organ Cost Bucket</vt:lpstr>
      <vt:lpstr>28 MH table</vt:lpstr>
      <vt:lpstr>29 MH Cost Bucket</vt:lpstr>
      <vt:lpstr>30 MH Line Item</vt:lpstr>
      <vt:lpstr>'1 Overview'!Print_Area</vt:lpstr>
      <vt:lpstr>'10 Acute Indigenous'!Print_Area</vt:lpstr>
      <vt:lpstr>'11 Acute Paediatric'!Print_Area</vt:lpstr>
      <vt:lpstr>'12 Acute Location'!Print_Area</vt:lpstr>
      <vt:lpstr>'13 ED by Jurisdiction'!Print_Area</vt:lpstr>
      <vt:lpstr>'14 URG table'!Print_Area</vt:lpstr>
      <vt:lpstr>'15 ED Cost Bucket'!Print_Area</vt:lpstr>
      <vt:lpstr>'16 ED Line Item'!Print_Area</vt:lpstr>
      <vt:lpstr>'17 Tier 2 class'!Print_Area</vt:lpstr>
      <vt:lpstr>'18 Tier 2 Class Movement'!Print_Area</vt:lpstr>
      <vt:lpstr>'19 NA by Jurisdiction'!Print_Area</vt:lpstr>
      <vt:lpstr>'2 Direct-Overhead'!Print_Area</vt:lpstr>
      <vt:lpstr>'20 NA Cost Bucket'!Print_Area</vt:lpstr>
      <vt:lpstr>'21 NA Line Item'!Print_Area</vt:lpstr>
      <vt:lpstr>'22 Subacute by Jursidiction'!Print_Area</vt:lpstr>
      <vt:lpstr>'23 Subacute ANSNAP class'!Print_Area</vt:lpstr>
      <vt:lpstr>'24 Subacute Cost Bucket'!Print_Area</vt:lpstr>
      <vt:lpstr>'25 Subacute Line Item'!Print_Area</vt:lpstr>
      <vt:lpstr>'26 Other stream Jursidicatio'!Print_Area</vt:lpstr>
      <vt:lpstr>'27 Organ Cost Bucket'!Print_Area</vt:lpstr>
      <vt:lpstr>'28 MH table'!Print_Area</vt:lpstr>
      <vt:lpstr>'29 MH Cost Bucket'!Print_Area</vt:lpstr>
      <vt:lpstr>'3 Acute Cost wghts V10'!Print_Area</vt:lpstr>
      <vt:lpstr>'30 MH Line Item'!Print_Area</vt:lpstr>
      <vt:lpstr>'4 Acute by Jurisdiction'!Print_Area</vt:lpstr>
      <vt:lpstr>'5 Peer Group'!Print_Area</vt:lpstr>
      <vt:lpstr>'6 Acute Cost Bucket'!Print_Area</vt:lpstr>
      <vt:lpstr>'7 Acute Line Item'!Print_Area</vt:lpstr>
      <vt:lpstr>'8 Acute SD Overnight'!Print_Area</vt:lpstr>
      <vt:lpstr>'9 Acute Urgency'!Print_Area</vt:lpstr>
      <vt:lpstr>'Table List'!Print_Area</vt:lpstr>
      <vt:lpstr>'17 Tier 2 class'!Print_Titles</vt:lpstr>
      <vt:lpstr>'28 MH table'!Print_Titles</vt:lpstr>
      <vt:lpstr>'3 Acute Cost wghts V10'!Print_Titles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 Chibaev</dc:creator>
  <cp:lastModifiedBy>MILLER, Darryl</cp:lastModifiedBy>
  <cp:lastPrinted>2019-09-17T05:39:10Z</cp:lastPrinted>
  <dcterms:created xsi:type="dcterms:W3CDTF">2016-03-31T03:10:15Z</dcterms:created>
  <dcterms:modified xsi:type="dcterms:W3CDTF">2019-10-02T04:40:30Z</dcterms:modified>
</cp:coreProperties>
</file>